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embeddings/oleObject2.bin" ContentType="application/vnd.openxmlformats-officedocument.oleObject"/>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filterPrivacy="1" showInkAnnotation="0" codeName="ThisWorkbook" defaultThemeVersion="124226"/>
  <xr:revisionPtr revIDLastSave="0" documentId="13_ncr:1_{42C1DF39-EBB3-48F9-9236-E4BDF57E44D5}" xr6:coauthVersionLast="47" xr6:coauthVersionMax="47" xr10:uidLastSave="{00000000-0000-0000-0000-000000000000}"/>
  <bookViews>
    <workbookView xWindow="-120" yWindow="-120" windowWidth="29040" windowHeight="15840" xr2:uid="{00000000-000D-0000-FFFF-FFFF00000000}"/>
  </bookViews>
  <sheets>
    <sheet name="Sheet1" sheetId="1" r:id="rId1"/>
    <sheet name="Sheet2" sheetId="2" state="hidden" r:id="rId2"/>
    <sheet name="Sheet3" sheetId="3" state="hidden" r:id="rId3"/>
    <sheet name="Sheet4" sheetId="4" state="hidden" r:id="rId4"/>
    <sheet name="Sheet5" sheetId="5" state="hidden" r:id="rId5"/>
  </sheets>
  <externalReferences>
    <externalReference r:id="rId6"/>
  </externalReferences>
  <definedNames>
    <definedName name="DC_gain_comp">Sheet2!$B$31</definedName>
    <definedName name="DC_gain_power">Sheet2!$B$21</definedName>
    <definedName name="fp">Sheet2!$B$18</definedName>
    <definedName name="fp_comp1">Sheet2!$B$29</definedName>
    <definedName name="fp_comp2">Sheet2!$B$30</definedName>
    <definedName name="fp_ff">Sheet2!$B$55</definedName>
    <definedName name="fz_comp">Sheet2!$B$28</definedName>
    <definedName name="fz_ff">Sheet2!$B$54</definedName>
    <definedName name="fzESR">Sheet2!$B$20</definedName>
    <definedName name="fzRHP">Sheet2!$B$19</definedName>
    <definedName name="GmPS">Sheet2!$B$6</definedName>
    <definedName name="Rsns">Sheet2!$D$5</definedName>
    <definedName name="Vout">Sheet2!$B$11</definedName>
    <definedName name="Vref">Sheet2!$B$3</definedName>
  </definedNames>
  <calcPr calcId="181029"/>
</workbook>
</file>

<file path=xl/calcChain.xml><?xml version="1.0" encoding="utf-8"?>
<calcChain xmlns="http://schemas.openxmlformats.org/spreadsheetml/2006/main">
  <c r="B26" i="2" l="1"/>
  <c r="B27" i="2"/>
  <c r="B25" i="2"/>
  <c r="B25" i="1"/>
  <c r="I21" i="5" l="1"/>
  <c r="I23" i="5" s="1"/>
  <c r="I22" i="5"/>
  <c r="W233" i="2" l="1"/>
  <c r="W234" i="2"/>
  <c r="W235" i="2"/>
  <c r="W236" i="2"/>
  <c r="W237" i="2"/>
  <c r="W238" i="2"/>
  <c r="W239" i="2"/>
  <c r="W240" i="2"/>
  <c r="W241" i="2"/>
  <c r="W242" i="2"/>
  <c r="W243" i="2"/>
  <c r="W244" i="2"/>
  <c r="W245" i="2"/>
  <c r="W246" i="2"/>
  <c r="W247" i="2"/>
  <c r="W248" i="2"/>
  <c r="W249" i="2"/>
  <c r="W250" i="2"/>
  <c r="W251" i="2"/>
  <c r="W252" i="2"/>
  <c r="W253" i="2"/>
  <c r="W254" i="2"/>
  <c r="W255" i="2"/>
  <c r="W256" i="2"/>
  <c r="W257" i="2"/>
  <c r="W258" i="2"/>
  <c r="W259" i="2"/>
  <c r="W260" i="2"/>
  <c r="W261" i="2"/>
  <c r="W262" i="2"/>
  <c r="W263" i="2"/>
  <c r="W264" i="2"/>
  <c r="W265" i="2"/>
  <c r="W266" i="2"/>
  <c r="W267" i="2"/>
  <c r="W268" i="2"/>
  <c r="W269" i="2"/>
  <c r="W270" i="2"/>
  <c r="W271" i="2"/>
  <c r="W272" i="2"/>
  <c r="W273" i="2"/>
  <c r="W274" i="2"/>
  <c r="W275" i="2"/>
  <c r="W276" i="2"/>
  <c r="W277" i="2"/>
  <c r="W278" i="2"/>
  <c r="W279" i="2"/>
  <c r="W280" i="2"/>
  <c r="W281" i="2"/>
  <c r="W282" i="2"/>
  <c r="W283" i="2"/>
  <c r="W284" i="2"/>
  <c r="W285" i="2"/>
  <c r="W286" i="2"/>
  <c r="W287" i="2"/>
  <c r="W288" i="2"/>
  <c r="W289" i="2"/>
  <c r="W290" i="2"/>
  <c r="W291" i="2"/>
  <c r="W292" i="2"/>
  <c r="W293" i="2"/>
  <c r="W294" i="2"/>
  <c r="W295" i="2"/>
  <c r="W296" i="2"/>
  <c r="W297" i="2"/>
  <c r="W298" i="2"/>
  <c r="W299" i="2"/>
  <c r="W300" i="2"/>
  <c r="W301" i="2"/>
  <c r="W302" i="2"/>
  <c r="W303" i="2"/>
  <c r="W304" i="2"/>
  <c r="W305" i="2"/>
  <c r="W306" i="2"/>
  <c r="W307" i="2"/>
  <c r="W308" i="2"/>
  <c r="W309" i="2"/>
  <c r="W310" i="2"/>
  <c r="W311" i="2"/>
  <c r="W312" i="2"/>
  <c r="W313" i="2"/>
  <c r="W314" i="2"/>
  <c r="W315" i="2"/>
  <c r="W316" i="2"/>
  <c r="W317" i="2"/>
  <c r="W318" i="2"/>
  <c r="W319" i="2"/>
  <c r="W320" i="2"/>
  <c r="W321" i="2"/>
  <c r="W322" i="2"/>
  <c r="W323" i="2"/>
  <c r="W324" i="2"/>
  <c r="W325" i="2"/>
  <c r="W326" i="2"/>
  <c r="W327" i="2"/>
  <c r="W328" i="2"/>
  <c r="W329" i="2"/>
  <c r="W330" i="2"/>
  <c r="W331" i="2"/>
  <c r="W332" i="2"/>
  <c r="W333" i="2"/>
  <c r="W334" i="2"/>
  <c r="W335" i="2"/>
  <c r="W336" i="2"/>
  <c r="W337" i="2"/>
  <c r="W338" i="2"/>
  <c r="W339" i="2"/>
  <c r="W340" i="2"/>
  <c r="W341" i="2"/>
  <c r="W342" i="2"/>
  <c r="W343" i="2"/>
  <c r="W344" i="2"/>
  <c r="W345" i="2"/>
  <c r="W346" i="2"/>
  <c r="W347" i="2"/>
  <c r="W348" i="2"/>
  <c r="W349" i="2"/>
  <c r="W350" i="2"/>
  <c r="W351" i="2"/>
  <c r="W352" i="2"/>
  <c r="W353" i="2"/>
  <c r="W354" i="2"/>
  <c r="W355" i="2"/>
  <c r="W356" i="2"/>
  <c r="W357" i="2"/>
  <c r="W358" i="2"/>
  <c r="W359" i="2"/>
  <c r="W360" i="2"/>
  <c r="W361" i="2"/>
  <c r="W362" i="2"/>
  <c r="W363" i="2"/>
  <c r="W364" i="2"/>
  <c r="W365" i="2"/>
  <c r="W366" i="2"/>
  <c r="W367" i="2"/>
  <c r="W368" i="2"/>
  <c r="W369" i="2"/>
  <c r="W370" i="2"/>
  <c r="W371" i="2"/>
  <c r="W372" i="2"/>
  <c r="W373" i="2"/>
  <c r="W374" i="2"/>
  <c r="W375" i="2"/>
  <c r="W376" i="2"/>
  <c r="W377" i="2"/>
  <c r="W378" i="2"/>
  <c r="W379" i="2"/>
  <c r="W380" i="2"/>
  <c r="W381" i="2"/>
  <c r="W382" i="2"/>
  <c r="W383" i="2"/>
  <c r="W384" i="2"/>
  <c r="W385" i="2"/>
  <c r="W386" i="2"/>
  <c r="W387" i="2"/>
  <c r="W388" i="2"/>
  <c r="W389" i="2"/>
  <c r="W390" i="2"/>
  <c r="W391" i="2"/>
  <c r="W392" i="2"/>
  <c r="W393" i="2"/>
  <c r="W394" i="2"/>
  <c r="W395" i="2"/>
  <c r="W396" i="2"/>
  <c r="W397" i="2"/>
  <c r="W398" i="2"/>
  <c r="W399" i="2"/>
  <c r="W400" i="2"/>
  <c r="W401" i="2"/>
  <c r="W402" i="2"/>
  <c r="W403" i="2"/>
  <c r="W404" i="2"/>
  <c r="W405" i="2"/>
  <c r="W406" i="2"/>
  <c r="W407" i="2"/>
  <c r="W408" i="2"/>
  <c r="W409" i="2"/>
  <c r="W410" i="2"/>
  <c r="W411" i="2"/>
  <c r="W412" i="2"/>
  <c r="W413" i="2"/>
  <c r="W414" i="2"/>
  <c r="W415" i="2"/>
  <c r="W416" i="2"/>
  <c r="W417" i="2"/>
  <c r="W418" i="2"/>
  <c r="W419" i="2"/>
  <c r="W420" i="2"/>
  <c r="W421" i="2"/>
  <c r="W422" i="2"/>
  <c r="W423" i="2"/>
  <c r="W424" i="2"/>
  <c r="W425" i="2"/>
  <c r="W426" i="2"/>
  <c r="W427" i="2"/>
  <c r="W428" i="2"/>
  <c r="W429" i="2"/>
  <c r="W430" i="2"/>
  <c r="W431" i="2"/>
  <c r="W432" i="2"/>
  <c r="W433" i="2"/>
  <c r="W434" i="2"/>
  <c r="W435" i="2"/>
  <c r="W436" i="2"/>
  <c r="W437" i="2"/>
  <c r="W438" i="2"/>
  <c r="W439" i="2"/>
  <c r="W440" i="2"/>
  <c r="W441" i="2"/>
  <c r="W442" i="2"/>
  <c r="W443" i="2"/>
  <c r="W444" i="2"/>
  <c r="W445" i="2"/>
  <c r="W446" i="2"/>
  <c r="W447" i="2"/>
  <c r="W448" i="2"/>
  <c r="W449" i="2"/>
  <c r="W450" i="2"/>
  <c r="W451" i="2"/>
  <c r="W452" i="2"/>
  <c r="W453" i="2"/>
  <c r="W454" i="2"/>
  <c r="W455" i="2"/>
  <c r="W456" i="2"/>
  <c r="W457" i="2"/>
  <c r="W458" i="2"/>
  <c r="W459" i="2"/>
  <c r="W460" i="2"/>
  <c r="W461" i="2"/>
  <c r="W462" i="2"/>
  <c r="W463" i="2"/>
  <c r="W464" i="2"/>
  <c r="W465" i="2"/>
  <c r="W466" i="2"/>
  <c r="W467" i="2"/>
  <c r="W468" i="2"/>
  <c r="W469" i="2"/>
  <c r="W470" i="2"/>
  <c r="W471" i="2"/>
  <c r="W472" i="2"/>
  <c r="W473" i="2"/>
  <c r="W474" i="2"/>
  <c r="W475" i="2"/>
  <c r="W476" i="2"/>
  <c r="W477" i="2"/>
  <c r="W478" i="2"/>
  <c r="W479" i="2"/>
  <c r="W480" i="2"/>
  <c r="W481" i="2"/>
  <c r="W482" i="2"/>
  <c r="W483" i="2"/>
  <c r="W484" i="2"/>
  <c r="W485" i="2"/>
  <c r="W486" i="2"/>
  <c r="W487" i="2"/>
  <c r="W488" i="2"/>
  <c r="W489" i="2"/>
  <c r="W490" i="2"/>
  <c r="W491" i="2"/>
  <c r="W492" i="2"/>
  <c r="W493" i="2"/>
  <c r="W494" i="2"/>
  <c r="W495" i="2"/>
  <c r="W496" i="2"/>
  <c r="W497" i="2"/>
  <c r="W498" i="2"/>
  <c r="W499" i="2"/>
  <c r="W500" i="2"/>
  <c r="W501" i="2"/>
  <c r="W502" i="2"/>
  <c r="W503" i="2"/>
  <c r="W504" i="2"/>
  <c r="W505" i="2"/>
  <c r="W506" i="2"/>
  <c r="W507" i="2"/>
  <c r="W508" i="2"/>
  <c r="W509" i="2"/>
  <c r="W510" i="2"/>
  <c r="W511" i="2"/>
  <c r="W512" i="2"/>
  <c r="W513" i="2"/>
  <c r="W514" i="2"/>
  <c r="W515" i="2"/>
  <c r="W516" i="2"/>
  <c r="W517" i="2"/>
  <c r="W518" i="2"/>
  <c r="W519" i="2"/>
  <c r="W520" i="2"/>
  <c r="W521" i="2"/>
  <c r="W522" i="2"/>
  <c r="W523" i="2"/>
  <c r="W524" i="2"/>
  <c r="W525" i="2"/>
  <c r="W526" i="2"/>
  <c r="W527" i="2"/>
  <c r="W528" i="2"/>
  <c r="W529" i="2"/>
  <c r="W530" i="2"/>
  <c r="W531" i="2"/>
  <c r="W532" i="2"/>
  <c r="W533" i="2"/>
  <c r="W534" i="2"/>
  <c r="W535" i="2"/>
  <c r="W536" i="2"/>
  <c r="W537" i="2"/>
  <c r="W538" i="2"/>
  <c r="W539" i="2"/>
  <c r="W540" i="2"/>
  <c r="W541" i="2"/>
  <c r="W542" i="2"/>
  <c r="W543" i="2"/>
  <c r="W544" i="2"/>
  <c r="W545" i="2"/>
  <c r="W546" i="2"/>
  <c r="W547" i="2"/>
  <c r="W548" i="2"/>
  <c r="W549" i="2"/>
  <c r="W550" i="2"/>
  <c r="W551" i="2"/>
  <c r="W552" i="2"/>
  <c r="W553" i="2"/>
  <c r="W554" i="2"/>
  <c r="W555" i="2"/>
  <c r="W556" i="2"/>
  <c r="W557" i="2"/>
  <c r="W558" i="2"/>
  <c r="W559" i="2"/>
  <c r="W560" i="2"/>
  <c r="W561" i="2"/>
  <c r="W562" i="2"/>
  <c r="W563" i="2"/>
  <c r="W564" i="2"/>
  <c r="W565" i="2"/>
  <c r="W566" i="2"/>
  <c r="W567" i="2"/>
  <c r="W568" i="2"/>
  <c r="W569" i="2"/>
  <c r="W570" i="2"/>
  <c r="W571" i="2"/>
  <c r="W572" i="2"/>
  <c r="W573" i="2"/>
  <c r="W574" i="2"/>
  <c r="W575" i="2"/>
  <c r="W576" i="2"/>
  <c r="W577" i="2"/>
  <c r="W578" i="2"/>
  <c r="W579" i="2"/>
  <c r="W580" i="2"/>
  <c r="W581" i="2"/>
  <c r="W582" i="2"/>
  <c r="W583" i="2"/>
  <c r="W584" i="2"/>
  <c r="W585" i="2"/>
  <c r="W586" i="2"/>
  <c r="W587" i="2"/>
  <c r="W588" i="2"/>
  <c r="W589" i="2"/>
  <c r="W590" i="2"/>
  <c r="W591" i="2"/>
  <c r="W592" i="2"/>
  <c r="W593" i="2"/>
  <c r="W594" i="2"/>
  <c r="W595" i="2"/>
  <c r="W596" i="2"/>
  <c r="W597" i="2"/>
  <c r="W598" i="2"/>
  <c r="W599" i="2"/>
  <c r="W600" i="2"/>
  <c r="W601" i="2"/>
  <c r="W602" i="2"/>
  <c r="W603" i="2"/>
  <c r="W604" i="2"/>
  <c r="W605" i="2"/>
  <c r="W606" i="2"/>
  <c r="W607" i="2"/>
  <c r="W608" i="2"/>
  <c r="W609" i="2"/>
  <c r="W610" i="2"/>
  <c r="W611" i="2"/>
  <c r="W612" i="2"/>
  <c r="W613" i="2"/>
  <c r="W614" i="2"/>
  <c r="W615" i="2"/>
  <c r="W616" i="2"/>
  <c r="W617" i="2"/>
  <c r="W618" i="2"/>
  <c r="W619" i="2"/>
  <c r="W620" i="2"/>
  <c r="W621" i="2"/>
  <c r="W622" i="2"/>
  <c r="W623" i="2"/>
  <c r="W624" i="2"/>
  <c r="W625" i="2"/>
  <c r="W626" i="2"/>
  <c r="W627" i="2"/>
  <c r="W628" i="2"/>
  <c r="W629" i="2"/>
  <c r="W630" i="2"/>
  <c r="W631" i="2"/>
  <c r="W632" i="2"/>
  <c r="W633" i="2"/>
  <c r="W634" i="2"/>
  <c r="W635" i="2"/>
  <c r="W636" i="2"/>
  <c r="W637" i="2"/>
  <c r="W638" i="2"/>
  <c r="W639" i="2"/>
  <c r="W640" i="2"/>
  <c r="W641" i="2"/>
  <c r="W642" i="2"/>
  <c r="W643" i="2"/>
  <c r="W644" i="2"/>
  <c r="W645" i="2"/>
  <c r="W646" i="2"/>
  <c r="W647" i="2"/>
  <c r="W648" i="2"/>
  <c r="W649" i="2"/>
  <c r="W650" i="2"/>
  <c r="W651" i="2"/>
  <c r="W652" i="2"/>
  <c r="W653" i="2"/>
  <c r="W654" i="2"/>
  <c r="W655" i="2"/>
  <c r="W656" i="2"/>
  <c r="W657" i="2"/>
  <c r="W658" i="2"/>
  <c r="W659" i="2"/>
  <c r="W660" i="2"/>
  <c r="W661" i="2"/>
  <c r="W662" i="2"/>
  <c r="W663" i="2"/>
  <c r="W664" i="2"/>
  <c r="W665" i="2"/>
  <c r="W666" i="2"/>
  <c r="W667" i="2"/>
  <c r="W668" i="2"/>
  <c r="W669" i="2"/>
  <c r="W670" i="2"/>
  <c r="W671" i="2"/>
  <c r="W672" i="2"/>
  <c r="W673" i="2"/>
  <c r="W674" i="2"/>
  <c r="W675" i="2"/>
  <c r="W676" i="2"/>
  <c r="W677" i="2"/>
  <c r="W678" i="2"/>
  <c r="W679" i="2"/>
  <c r="W680" i="2"/>
  <c r="W681" i="2"/>
  <c r="W682" i="2"/>
  <c r="W683" i="2"/>
  <c r="W684" i="2"/>
  <c r="W685" i="2"/>
  <c r="W686" i="2"/>
  <c r="W687" i="2"/>
  <c r="W688" i="2"/>
  <c r="W689" i="2"/>
  <c r="W690" i="2"/>
  <c r="W691" i="2"/>
  <c r="W692" i="2"/>
  <c r="W693" i="2"/>
  <c r="W694" i="2"/>
  <c r="W695" i="2"/>
  <c r="W696" i="2"/>
  <c r="W697" i="2"/>
  <c r="W698" i="2"/>
  <c r="W699" i="2"/>
  <c r="W700" i="2"/>
  <c r="W701" i="2"/>
  <c r="W702" i="2"/>
  <c r="W703" i="2"/>
  <c r="W704" i="2"/>
  <c r="W705" i="2"/>
  <c r="W706" i="2"/>
  <c r="W707" i="2"/>
  <c r="W708" i="2"/>
  <c r="W709" i="2"/>
  <c r="W710" i="2"/>
  <c r="W711" i="2"/>
  <c r="W712" i="2"/>
  <c r="W713" i="2"/>
  <c r="W714" i="2"/>
  <c r="W715" i="2"/>
  <c r="W716" i="2"/>
  <c r="W717" i="2"/>
  <c r="W718" i="2"/>
  <c r="W719" i="2"/>
  <c r="W720" i="2"/>
  <c r="W721" i="2"/>
  <c r="W722" i="2"/>
  <c r="W723" i="2"/>
  <c r="W724" i="2"/>
  <c r="W725" i="2"/>
  <c r="W726" i="2"/>
  <c r="W727" i="2"/>
  <c r="W728" i="2"/>
  <c r="W729" i="2"/>
  <c r="W730" i="2"/>
  <c r="W731" i="2"/>
  <c r="W732" i="2"/>
  <c r="W733" i="2"/>
  <c r="W734" i="2"/>
  <c r="W735" i="2"/>
  <c r="W736" i="2"/>
  <c r="W737" i="2"/>
  <c r="W738" i="2"/>
  <c r="W739" i="2"/>
  <c r="W740" i="2"/>
  <c r="W741" i="2"/>
  <c r="W742" i="2"/>
  <c r="W743" i="2"/>
  <c r="W744" i="2"/>
  <c r="W745" i="2"/>
  <c r="W746" i="2"/>
  <c r="W747" i="2"/>
  <c r="W748" i="2"/>
  <c r="W749" i="2"/>
  <c r="W750" i="2"/>
  <c r="W751" i="2"/>
  <c r="W752" i="2"/>
  <c r="W753" i="2"/>
  <c r="W754" i="2"/>
  <c r="W755" i="2"/>
  <c r="W756" i="2"/>
  <c r="W757" i="2"/>
  <c r="W758" i="2"/>
  <c r="W759" i="2"/>
  <c r="W760" i="2"/>
  <c r="W761" i="2"/>
  <c r="W762" i="2"/>
  <c r="W763" i="2"/>
  <c r="W764" i="2"/>
  <c r="W765" i="2"/>
  <c r="W766" i="2"/>
  <c r="W767" i="2"/>
  <c r="W768" i="2"/>
  <c r="W769" i="2"/>
  <c r="W770" i="2"/>
  <c r="W771" i="2"/>
  <c r="W772" i="2"/>
  <c r="W773" i="2"/>
  <c r="W774" i="2"/>
  <c r="W775" i="2"/>
  <c r="W776" i="2"/>
  <c r="W777" i="2"/>
  <c r="W778" i="2"/>
  <c r="W779" i="2"/>
  <c r="W780" i="2"/>
  <c r="W781" i="2"/>
  <c r="W782" i="2"/>
  <c r="W783" i="2"/>
  <c r="W784" i="2"/>
  <c r="W785" i="2"/>
  <c r="W786" i="2"/>
  <c r="W787" i="2"/>
  <c r="W788" i="2"/>
  <c r="W789" i="2"/>
  <c r="W790" i="2"/>
  <c r="W791" i="2"/>
  <c r="W792" i="2"/>
  <c r="W793" i="2"/>
  <c r="W794" i="2"/>
  <c r="W795" i="2"/>
  <c r="W796" i="2"/>
  <c r="W797" i="2"/>
  <c r="W798" i="2"/>
  <c r="W799" i="2"/>
  <c r="W800" i="2"/>
  <c r="W801" i="2"/>
  <c r="W802" i="2"/>
  <c r="W803" i="2"/>
  <c r="W804" i="2"/>
  <c r="W805" i="2"/>
  <c r="W806" i="2"/>
  <c r="W807" i="2"/>
  <c r="W808" i="2"/>
  <c r="W809" i="2"/>
  <c r="W810" i="2"/>
  <c r="W811" i="2"/>
  <c r="W812" i="2"/>
  <c r="W813" i="2"/>
  <c r="W814" i="2"/>
  <c r="W815" i="2"/>
  <c r="W816" i="2"/>
  <c r="W817" i="2"/>
  <c r="W818" i="2"/>
  <c r="W819" i="2"/>
  <c r="W820" i="2"/>
  <c r="W821" i="2"/>
  <c r="W822" i="2"/>
  <c r="W6" i="2"/>
  <c r="W7" i="2"/>
  <c r="W8" i="2"/>
  <c r="W9" i="2"/>
  <c r="W10" i="2"/>
  <c r="W11" i="2"/>
  <c r="W12" i="2"/>
  <c r="W13" i="2"/>
  <c r="W14" i="2"/>
  <c r="W15" i="2"/>
  <c r="W16" i="2"/>
  <c r="W17" i="2"/>
  <c r="W18" i="2"/>
  <c r="W19" i="2"/>
  <c r="W20" i="2"/>
  <c r="W21" i="2"/>
  <c r="W22" i="2"/>
  <c r="W23" i="2"/>
  <c r="W24" i="2"/>
  <c r="W25" i="2"/>
  <c r="W26" i="2"/>
  <c r="W27" i="2"/>
  <c r="W28" i="2"/>
  <c r="W29" i="2"/>
  <c r="W30" i="2"/>
  <c r="W31" i="2"/>
  <c r="W32" i="2"/>
  <c r="W33" i="2"/>
  <c r="W34" i="2"/>
  <c r="W35" i="2"/>
  <c r="W36" i="2"/>
  <c r="W37" i="2"/>
  <c r="W38" i="2"/>
  <c r="W39" i="2"/>
  <c r="W40" i="2"/>
  <c r="W41" i="2"/>
  <c r="W42" i="2"/>
  <c r="W43" i="2"/>
  <c r="W44" i="2"/>
  <c r="W45" i="2"/>
  <c r="W46" i="2"/>
  <c r="W47" i="2"/>
  <c r="W48" i="2"/>
  <c r="W49" i="2"/>
  <c r="W50" i="2"/>
  <c r="W51" i="2"/>
  <c r="W52" i="2"/>
  <c r="W53" i="2"/>
  <c r="W54" i="2"/>
  <c r="W55" i="2"/>
  <c r="W56" i="2"/>
  <c r="W57" i="2"/>
  <c r="W58" i="2"/>
  <c r="W59" i="2"/>
  <c r="W60" i="2"/>
  <c r="W61" i="2"/>
  <c r="W62" i="2"/>
  <c r="W63" i="2"/>
  <c r="W64" i="2"/>
  <c r="W65" i="2"/>
  <c r="W66" i="2"/>
  <c r="W67" i="2"/>
  <c r="W68" i="2"/>
  <c r="W69" i="2"/>
  <c r="W70" i="2"/>
  <c r="W71" i="2"/>
  <c r="W72" i="2"/>
  <c r="W73" i="2"/>
  <c r="W74" i="2"/>
  <c r="W75" i="2"/>
  <c r="W76" i="2"/>
  <c r="W77" i="2"/>
  <c r="W78" i="2"/>
  <c r="W79" i="2"/>
  <c r="W80" i="2"/>
  <c r="W81" i="2"/>
  <c r="W82" i="2"/>
  <c r="W83" i="2"/>
  <c r="W84" i="2"/>
  <c r="W85" i="2"/>
  <c r="W86" i="2"/>
  <c r="W87" i="2"/>
  <c r="W88" i="2"/>
  <c r="W89" i="2"/>
  <c r="W90" i="2"/>
  <c r="W91" i="2"/>
  <c r="W92" i="2"/>
  <c r="W93" i="2"/>
  <c r="W94" i="2"/>
  <c r="W95" i="2"/>
  <c r="W96" i="2"/>
  <c r="W97" i="2"/>
  <c r="W98" i="2"/>
  <c r="W99" i="2"/>
  <c r="W100" i="2"/>
  <c r="W101" i="2"/>
  <c r="W102" i="2"/>
  <c r="W103" i="2"/>
  <c r="W104" i="2"/>
  <c r="W105" i="2"/>
  <c r="W106" i="2"/>
  <c r="W107" i="2"/>
  <c r="W108" i="2"/>
  <c r="W109" i="2"/>
  <c r="W110" i="2"/>
  <c r="W111" i="2"/>
  <c r="W112" i="2"/>
  <c r="W113" i="2"/>
  <c r="W114" i="2"/>
  <c r="W115" i="2"/>
  <c r="W116" i="2"/>
  <c r="W117" i="2"/>
  <c r="W118" i="2"/>
  <c r="W119" i="2"/>
  <c r="W120" i="2"/>
  <c r="W121" i="2"/>
  <c r="W122" i="2"/>
  <c r="W123" i="2"/>
  <c r="W124" i="2"/>
  <c r="W125" i="2"/>
  <c r="W126" i="2"/>
  <c r="W127" i="2"/>
  <c r="W128" i="2"/>
  <c r="W129" i="2"/>
  <c r="W130" i="2"/>
  <c r="W131" i="2"/>
  <c r="W132" i="2"/>
  <c r="W133" i="2"/>
  <c r="W134" i="2"/>
  <c r="W135" i="2"/>
  <c r="W136" i="2"/>
  <c r="W137" i="2"/>
  <c r="W138" i="2"/>
  <c r="W139" i="2"/>
  <c r="W140" i="2"/>
  <c r="W141" i="2"/>
  <c r="W142" i="2"/>
  <c r="W143" i="2"/>
  <c r="W144" i="2"/>
  <c r="W145" i="2"/>
  <c r="W146" i="2"/>
  <c r="W147" i="2"/>
  <c r="W148" i="2"/>
  <c r="W149" i="2"/>
  <c r="W150" i="2"/>
  <c r="W151" i="2"/>
  <c r="W152" i="2"/>
  <c r="W153" i="2"/>
  <c r="W154" i="2"/>
  <c r="W155" i="2"/>
  <c r="W156" i="2"/>
  <c r="W157" i="2"/>
  <c r="W158" i="2"/>
  <c r="W159" i="2"/>
  <c r="W160" i="2"/>
  <c r="W161" i="2"/>
  <c r="W162" i="2"/>
  <c r="W163" i="2"/>
  <c r="W164" i="2"/>
  <c r="W165" i="2"/>
  <c r="W166" i="2"/>
  <c r="W167" i="2"/>
  <c r="W168" i="2"/>
  <c r="W169" i="2"/>
  <c r="W170" i="2"/>
  <c r="W171" i="2"/>
  <c r="W172" i="2"/>
  <c r="W173" i="2"/>
  <c r="W174" i="2"/>
  <c r="W175" i="2"/>
  <c r="W176" i="2"/>
  <c r="W177" i="2"/>
  <c r="W178" i="2"/>
  <c r="W179" i="2"/>
  <c r="W180" i="2"/>
  <c r="W181" i="2"/>
  <c r="W182" i="2"/>
  <c r="W183" i="2"/>
  <c r="W184" i="2"/>
  <c r="W185" i="2"/>
  <c r="W186" i="2"/>
  <c r="W187" i="2"/>
  <c r="W188" i="2"/>
  <c r="W189" i="2"/>
  <c r="W190" i="2"/>
  <c r="W191" i="2"/>
  <c r="W192" i="2"/>
  <c r="W193" i="2"/>
  <c r="W194" i="2"/>
  <c r="W195" i="2"/>
  <c r="W196" i="2"/>
  <c r="W197" i="2"/>
  <c r="W198" i="2"/>
  <c r="W199" i="2"/>
  <c r="W200" i="2"/>
  <c r="W201" i="2"/>
  <c r="W202" i="2"/>
  <c r="W203" i="2"/>
  <c r="W204" i="2"/>
  <c r="W205" i="2"/>
  <c r="W206" i="2"/>
  <c r="W207" i="2"/>
  <c r="W208" i="2"/>
  <c r="W209" i="2"/>
  <c r="W210" i="2"/>
  <c r="W211" i="2"/>
  <c r="W212" i="2"/>
  <c r="W213" i="2"/>
  <c r="W214" i="2"/>
  <c r="W215" i="2"/>
  <c r="W216" i="2"/>
  <c r="W217" i="2"/>
  <c r="W218" i="2"/>
  <c r="W219" i="2"/>
  <c r="W220" i="2"/>
  <c r="W221" i="2"/>
  <c r="W222" i="2"/>
  <c r="W223" i="2"/>
  <c r="W224" i="2"/>
  <c r="W225" i="2"/>
  <c r="W226" i="2"/>
  <c r="W227" i="2"/>
  <c r="W228" i="2"/>
  <c r="W229" i="2"/>
  <c r="W230" i="2"/>
  <c r="W231" i="2"/>
  <c r="W232" i="2"/>
  <c r="D25" i="1" l="1"/>
  <c r="B26" i="1" l="1"/>
  <c r="B9" i="2" l="1"/>
  <c r="B8" i="2"/>
  <c r="B7" i="2"/>
  <c r="N19" i="1"/>
  <c r="I12" i="1"/>
  <c r="B29" i="1"/>
  <c r="B31" i="1" s="1"/>
  <c r="B32" i="1" s="1"/>
  <c r="B35" i="2" l="1"/>
  <c r="D35" i="2" s="1"/>
  <c r="B14" i="2"/>
  <c r="D14" i="2" s="1"/>
  <c r="B13" i="2"/>
  <c r="B11" i="2"/>
  <c r="B10" i="2"/>
  <c r="B60" i="2"/>
  <c r="D27" i="2"/>
  <c r="D26" i="2"/>
  <c r="D25" i="2"/>
  <c r="D24" i="2"/>
  <c r="D9" i="2"/>
  <c r="W5" i="2"/>
  <c r="D5" i="2"/>
  <c r="AP4" i="2" s="1"/>
  <c r="W4" i="2"/>
  <c r="D4" i="2"/>
  <c r="B28" i="2" l="1"/>
  <c r="AP5" i="2"/>
  <c r="AP236" i="2"/>
  <c r="AP240" i="2"/>
  <c r="AP241" i="2"/>
  <c r="AP242" i="2"/>
  <c r="AP243" i="2"/>
  <c r="AP247" i="2"/>
  <c r="AP251" i="2"/>
  <c r="AP257" i="2"/>
  <c r="AP263" i="2"/>
  <c r="AP264" i="2"/>
  <c r="AP271" i="2"/>
  <c r="AP272" i="2"/>
  <c r="AP284" i="2"/>
  <c r="AP286" i="2"/>
  <c r="AP287" i="2"/>
  <c r="AP288" i="2"/>
  <c r="AP289" i="2"/>
  <c r="AP294" i="2"/>
  <c r="AP296" i="2"/>
  <c r="AP298" i="2"/>
  <c r="AP300" i="2"/>
  <c r="AP301" i="2"/>
  <c r="AP303" i="2"/>
  <c r="AP310" i="2"/>
  <c r="AP313" i="2"/>
  <c r="AP315" i="2"/>
  <c r="AP318" i="2"/>
  <c r="AP322" i="2"/>
  <c r="AP335" i="2"/>
  <c r="AP336" i="2"/>
  <c r="AP342" i="2"/>
  <c r="AP345" i="2"/>
  <c r="AP351" i="2"/>
  <c r="AP355" i="2"/>
  <c r="AP356" i="2"/>
  <c r="AP361" i="2"/>
  <c r="AP362" i="2"/>
  <c r="AP370" i="2"/>
  <c r="AP373" i="2"/>
  <c r="AP375" i="2"/>
  <c r="AP376" i="2"/>
  <c r="AP389" i="2"/>
  <c r="AP394" i="2"/>
  <c r="AP396" i="2"/>
  <c r="AP399" i="2"/>
  <c r="AP405" i="2"/>
  <c r="AP410" i="2"/>
  <c r="AP421" i="2"/>
  <c r="AP422" i="2"/>
  <c r="AP423" i="2"/>
  <c r="AP424" i="2"/>
  <c r="AP426" i="2"/>
  <c r="AP427" i="2"/>
  <c r="AP430" i="2"/>
  <c r="AP431" i="2"/>
  <c r="AP432" i="2"/>
  <c r="AP436" i="2"/>
  <c r="AP440" i="2"/>
  <c r="AP445" i="2"/>
  <c r="AP447" i="2"/>
  <c r="AP450" i="2"/>
  <c r="AP456" i="2"/>
  <c r="AP457" i="2"/>
  <c r="AP458" i="2"/>
  <c r="AP459" i="2"/>
  <c r="AP461" i="2"/>
  <c r="AP462" i="2"/>
  <c r="AP464" i="2"/>
  <c r="AP465" i="2"/>
  <c r="AP466" i="2"/>
  <c r="AP467" i="2"/>
  <c r="AP469" i="2"/>
  <c r="AP471" i="2"/>
  <c r="AP473" i="2"/>
  <c r="AP474" i="2"/>
  <c r="AP476" i="2"/>
  <c r="AP479" i="2"/>
  <c r="AP489" i="2"/>
  <c r="AP490" i="2"/>
  <c r="AP492" i="2"/>
  <c r="AP495" i="2"/>
  <c r="AP505" i="2"/>
  <c r="AP506" i="2"/>
  <c r="AP508" i="2"/>
  <c r="AP511" i="2"/>
  <c r="AP233" i="2"/>
  <c r="AP235" i="2"/>
  <c r="AP239" i="2"/>
  <c r="AP249" i="2"/>
  <c r="AP250" i="2"/>
  <c r="AP255" i="2"/>
  <c r="AP259" i="2"/>
  <c r="AP265" i="2"/>
  <c r="AP267" i="2"/>
  <c r="AP268" i="2"/>
  <c r="AP269" i="2"/>
  <c r="AP270" i="2"/>
  <c r="AP274" i="2"/>
  <c r="AP277" i="2"/>
  <c r="AP282" i="2"/>
  <c r="AP302" i="2"/>
  <c r="AP304" i="2"/>
  <c r="AP306" i="2"/>
  <c r="AP308" i="2"/>
  <c r="AP316" i="2"/>
  <c r="AP319" i="2"/>
  <c r="AP327" i="2"/>
  <c r="AP328" i="2"/>
  <c r="AP330" i="2"/>
  <c r="AP333" i="2"/>
  <c r="AP339" i="2"/>
  <c r="AP340" i="2"/>
  <c r="AP346" i="2"/>
  <c r="AP349" i="2"/>
  <c r="AP353" i="2"/>
  <c r="AP357" i="2"/>
  <c r="AP368" i="2"/>
  <c r="AP374" i="2"/>
  <c r="AP377" i="2"/>
  <c r="AP383" i="2"/>
  <c r="AP386" i="2"/>
  <c r="AP390" i="2"/>
  <c r="AP392" i="2"/>
  <c r="AP395" i="2"/>
  <c r="AP401" i="2"/>
  <c r="AP408" i="2"/>
  <c r="AP411" i="2"/>
  <c r="AP417" i="2"/>
  <c r="AP420" i="2"/>
  <c r="AP428" i="2"/>
  <c r="AP437" i="2"/>
  <c r="AP441" i="2"/>
  <c r="AP443" i="2"/>
  <c r="AP446" i="2"/>
  <c r="AP452" i="2"/>
  <c r="AP453" i="2"/>
  <c r="AP455" i="2"/>
  <c r="AP470" i="2"/>
  <c r="AP475" i="2"/>
  <c r="AP485" i="2"/>
  <c r="AP486" i="2"/>
  <c r="AP488" i="2"/>
  <c r="AP491" i="2"/>
  <c r="AP501" i="2"/>
  <c r="AP502" i="2"/>
  <c r="AP504" i="2"/>
  <c r="AP507" i="2"/>
  <c r="AP234" i="2"/>
  <c r="AP237" i="2"/>
  <c r="AP244" i="2"/>
  <c r="AP248" i="2"/>
  <c r="AP256" i="2"/>
  <c r="AP260" i="2"/>
  <c r="AP262" i="2"/>
  <c r="AP275" i="2"/>
  <c r="AP276" i="2"/>
  <c r="AP279" i="2"/>
  <c r="AP280" i="2"/>
  <c r="AP285" i="2"/>
  <c r="AP291" i="2"/>
  <c r="AP309" i="2"/>
  <c r="AP311" i="2"/>
  <c r="AP314" i="2"/>
  <c r="AP317" i="2"/>
  <c r="AP320" i="2"/>
  <c r="AP323" i="2"/>
  <c r="AP324" i="2"/>
  <c r="AP325" i="2"/>
  <c r="AP334" i="2"/>
  <c r="AP337" i="2"/>
  <c r="AP343" i="2"/>
  <c r="AP344" i="2"/>
  <c r="AP350" i="2"/>
  <c r="AP354" i="2"/>
  <c r="AP360" i="2"/>
  <c r="AP363" i="2"/>
  <c r="AP364" i="2"/>
  <c r="AP366" i="2"/>
  <c r="AP367" i="2"/>
  <c r="AP371" i="2"/>
  <c r="AP372" i="2"/>
  <c r="AP379" i="2"/>
  <c r="AP380" i="2"/>
  <c r="AP381" i="2"/>
  <c r="AP382" i="2"/>
  <c r="AP388" i="2"/>
  <c r="AP391" i="2"/>
  <c r="AP397" i="2"/>
  <c r="AP402" i="2"/>
  <c r="AP404" i="2"/>
  <c r="AP413" i="2"/>
  <c r="AP414" i="2"/>
  <c r="AP415" i="2"/>
  <c r="AP416" i="2"/>
  <c r="AP425" i="2"/>
  <c r="AP435" i="2"/>
  <c r="AP439" i="2"/>
  <c r="AP442" i="2"/>
  <c r="AP448" i="2"/>
  <c r="AP451" i="2"/>
  <c r="AP460" i="2"/>
  <c r="AP463" i="2"/>
  <c r="AP468" i="2"/>
  <c r="AP472" i="2"/>
  <c r="AP481" i="2"/>
  <c r="AP482" i="2"/>
  <c r="AP484" i="2"/>
  <c r="AP487" i="2"/>
  <c r="AP497" i="2"/>
  <c r="AP498" i="2"/>
  <c r="AP500" i="2"/>
  <c r="AP503" i="2"/>
  <c r="AP238" i="2"/>
  <c r="AP245" i="2"/>
  <c r="AP246" i="2"/>
  <c r="AP252" i="2"/>
  <c r="AP253" i="2"/>
  <c r="AP254" i="2"/>
  <c r="AP258" i="2"/>
  <c r="AP261" i="2"/>
  <c r="AP266" i="2"/>
  <c r="AP273" i="2"/>
  <c r="AP278" i="2"/>
  <c r="AP281" i="2"/>
  <c r="AP283" i="2"/>
  <c r="AP290" i="2"/>
  <c r="AP292" i="2"/>
  <c r="AP293" i="2"/>
  <c r="AP295" i="2"/>
  <c r="AP297" i="2"/>
  <c r="AP299" i="2"/>
  <c r="AP305" i="2"/>
  <c r="AP307" i="2"/>
  <c r="AP312" i="2"/>
  <c r="AP321" i="2"/>
  <c r="AP326" i="2"/>
  <c r="AP329" i="2"/>
  <c r="AP331" i="2"/>
  <c r="AP332" i="2"/>
  <c r="AP338" i="2"/>
  <c r="AP341" i="2"/>
  <c r="AP347" i="2"/>
  <c r="AP348" i="2"/>
  <c r="AP352" i="2"/>
  <c r="AP358" i="2"/>
  <c r="AP359" i="2"/>
  <c r="AP365" i="2"/>
  <c r="AP369" i="2"/>
  <c r="AP378" i="2"/>
  <c r="AP384" i="2"/>
  <c r="AP385" i="2"/>
  <c r="AP387" i="2"/>
  <c r="AP393" i="2"/>
  <c r="AP398" i="2"/>
  <c r="AP400" i="2"/>
  <c r="AP403" i="2"/>
  <c r="AP406" i="2"/>
  <c r="AP407" i="2"/>
  <c r="AP409" i="2"/>
  <c r="AP412" i="2"/>
  <c r="AP418" i="2"/>
  <c r="AP419" i="2"/>
  <c r="AP429" i="2"/>
  <c r="AP433" i="2"/>
  <c r="AP434" i="2"/>
  <c r="AP438" i="2"/>
  <c r="AP444" i="2"/>
  <c r="AP449" i="2"/>
  <c r="AP454" i="2"/>
  <c r="AP477" i="2"/>
  <c r="AP478" i="2"/>
  <c r="AP480" i="2"/>
  <c r="AP483" i="2"/>
  <c r="AP493" i="2"/>
  <c r="AP494" i="2"/>
  <c r="AP496" i="2"/>
  <c r="AP499" i="2"/>
  <c r="AP509" i="2"/>
  <c r="AP510" i="2"/>
  <c r="AP512" i="2"/>
  <c r="AP515" i="2"/>
  <c r="AP519" i="2"/>
  <c r="AP521" i="2"/>
  <c r="AP538" i="2"/>
  <c r="AP544" i="2"/>
  <c r="AP545" i="2"/>
  <c r="AP547" i="2"/>
  <c r="AP556" i="2"/>
  <c r="AP558" i="2"/>
  <c r="AP561" i="2"/>
  <c r="AP567" i="2"/>
  <c r="AP572" i="2"/>
  <c r="AP574" i="2"/>
  <c r="AP577" i="2"/>
  <c r="AP583" i="2"/>
  <c r="AP588" i="2"/>
  <c r="AP594" i="2"/>
  <c r="AP597" i="2"/>
  <c r="AP600" i="2"/>
  <c r="AP601" i="2"/>
  <c r="AP602" i="2"/>
  <c r="AP604" i="2"/>
  <c r="AP611" i="2"/>
  <c r="AP614" i="2"/>
  <c r="AP621" i="2"/>
  <c r="AP623" i="2"/>
  <c r="AP624" i="2"/>
  <c r="AP625" i="2"/>
  <c r="AP628" i="2"/>
  <c r="AP639" i="2"/>
  <c r="AP640" i="2"/>
  <c r="AP642" i="2"/>
  <c r="AP645" i="2"/>
  <c r="AP655" i="2"/>
  <c r="AP656" i="2"/>
  <c r="AP658" i="2"/>
  <c r="AP661" i="2"/>
  <c r="AP671" i="2"/>
  <c r="AP672" i="2"/>
  <c r="AP674" i="2"/>
  <c r="AP679" i="2"/>
  <c r="AP680" i="2"/>
  <c r="AP682" i="2"/>
  <c r="AP687" i="2"/>
  <c r="AP688" i="2"/>
  <c r="AP689" i="2"/>
  <c r="AP695" i="2"/>
  <c r="AP696" i="2"/>
  <c r="AP705" i="2"/>
  <c r="AP709" i="2"/>
  <c r="AP722" i="2"/>
  <c r="AP723" i="2"/>
  <c r="AP725" i="2"/>
  <c r="AP728" i="2"/>
  <c r="AP738" i="2"/>
  <c r="AP739" i="2"/>
  <c r="AP741" i="2"/>
  <c r="AP744" i="2"/>
  <c r="AP754" i="2"/>
  <c r="AP755" i="2"/>
  <c r="AP757" i="2"/>
  <c r="AP760" i="2"/>
  <c r="AP770" i="2"/>
  <c r="AP771" i="2"/>
  <c r="AP773" i="2"/>
  <c r="AP778" i="2"/>
  <c r="AP779" i="2"/>
  <c r="AP781" i="2"/>
  <c r="AP786" i="2"/>
  <c r="AP787" i="2"/>
  <c r="AP788" i="2"/>
  <c r="AP795" i="2"/>
  <c r="AP801" i="2"/>
  <c r="AP804" i="2"/>
  <c r="AP809" i="2"/>
  <c r="AP813" i="2"/>
  <c r="AP814" i="2"/>
  <c r="AP815" i="2"/>
  <c r="AP816" i="2"/>
  <c r="AP821" i="2"/>
  <c r="AP822" i="2"/>
  <c r="AP517" i="2"/>
  <c r="AP518" i="2"/>
  <c r="AP522" i="2"/>
  <c r="AP528" i="2"/>
  <c r="AP531" i="2"/>
  <c r="AP536" i="2"/>
  <c r="AP540" i="2"/>
  <c r="AP541" i="2"/>
  <c r="AP542" i="2"/>
  <c r="AP543" i="2"/>
  <c r="AP554" i="2"/>
  <c r="AP557" i="2"/>
  <c r="AP563" i="2"/>
  <c r="AP568" i="2"/>
  <c r="AP570" i="2"/>
  <c r="AP573" i="2"/>
  <c r="AP579" i="2"/>
  <c r="AP584" i="2"/>
  <c r="AP586" i="2"/>
  <c r="AP589" i="2"/>
  <c r="AP591" i="2"/>
  <c r="AP592" i="2"/>
  <c r="AP593" i="2"/>
  <c r="AP599" i="2"/>
  <c r="AP605" i="2"/>
  <c r="AP607" i="2"/>
  <c r="AP608" i="2"/>
  <c r="AP609" i="2"/>
  <c r="AP610" i="2"/>
  <c r="AP619" i="2"/>
  <c r="AP626" i="2"/>
  <c r="AP635" i="2"/>
  <c r="AP636" i="2"/>
  <c r="AP638" i="2"/>
  <c r="AP641" i="2"/>
  <c r="AP651" i="2"/>
  <c r="AP652" i="2"/>
  <c r="AP654" i="2"/>
  <c r="AP657" i="2"/>
  <c r="AP667" i="2"/>
  <c r="AP668" i="2"/>
  <c r="AP670" i="2"/>
  <c r="AP673" i="2"/>
  <c r="AP681" i="2"/>
  <c r="AP686" i="2"/>
  <c r="AP698" i="2"/>
  <c r="AP699" i="2"/>
  <c r="AP700" i="2"/>
  <c r="AP701" i="2"/>
  <c r="AP703" i="2"/>
  <c r="AP718" i="2"/>
  <c r="AP719" i="2"/>
  <c r="AP721" i="2"/>
  <c r="AP724" i="2"/>
  <c r="AP734" i="2"/>
  <c r="AP735" i="2"/>
  <c r="AP737" i="2"/>
  <c r="AP740" i="2"/>
  <c r="AP750" i="2"/>
  <c r="AP751" i="2"/>
  <c r="AP753" i="2"/>
  <c r="AP756" i="2"/>
  <c r="AP766" i="2"/>
  <c r="AP767" i="2"/>
  <c r="AP769" i="2"/>
  <c r="AP772" i="2"/>
  <c r="AP780" i="2"/>
  <c r="AP785" i="2"/>
  <c r="AP793" i="2"/>
  <c r="AP797" i="2"/>
  <c r="AP798" i="2"/>
  <c r="AP799" i="2"/>
  <c r="AP800" i="2"/>
  <c r="AP812" i="2"/>
  <c r="AP818" i="2"/>
  <c r="AP819" i="2"/>
  <c r="AP820" i="2"/>
  <c r="AP6" i="2"/>
  <c r="AP8" i="2"/>
  <c r="AP520" i="2"/>
  <c r="AP524" i="2"/>
  <c r="AP525" i="2"/>
  <c r="AP526" i="2"/>
  <c r="AP527" i="2"/>
  <c r="AP539" i="2"/>
  <c r="AP548" i="2"/>
  <c r="AP552" i="2"/>
  <c r="AP553" i="2"/>
  <c r="AP559" i="2"/>
  <c r="AP564" i="2"/>
  <c r="AP566" i="2"/>
  <c r="AP569" i="2"/>
  <c r="AP575" i="2"/>
  <c r="AP580" i="2"/>
  <c r="AP582" i="2"/>
  <c r="AP585" i="2"/>
  <c r="AP595" i="2"/>
  <c r="AP603" i="2"/>
  <c r="AP612" i="2"/>
  <c r="AP613" i="2"/>
  <c r="AP622" i="2"/>
  <c r="AP631" i="2"/>
  <c r="AP632" i="2"/>
  <c r="AP633" i="2"/>
  <c r="AP637" i="2"/>
  <c r="AP647" i="2"/>
  <c r="AP648" i="2"/>
  <c r="AP650" i="2"/>
  <c r="AP653" i="2"/>
  <c r="AP663" i="2"/>
  <c r="AP664" i="2"/>
  <c r="AP666" i="2"/>
  <c r="AP669" i="2"/>
  <c r="AP678" i="2"/>
  <c r="AP685" i="2"/>
  <c r="AP694" i="2"/>
  <c r="AP697" i="2"/>
  <c r="AP704" i="2"/>
  <c r="AP710" i="2"/>
  <c r="AP714" i="2"/>
  <c r="AP715" i="2"/>
  <c r="AP717" i="2"/>
  <c r="AP720" i="2"/>
  <c r="AP730" i="2"/>
  <c r="AP731" i="2"/>
  <c r="AP733" i="2"/>
  <c r="AP736" i="2"/>
  <c r="AP746" i="2"/>
  <c r="AP747" i="2"/>
  <c r="AP749" i="2"/>
  <c r="AP752" i="2"/>
  <c r="AP762" i="2"/>
  <c r="AP763" i="2"/>
  <c r="AP765" i="2"/>
  <c r="AP768" i="2"/>
  <c r="AP777" i="2"/>
  <c r="AP784" i="2"/>
  <c r="AP790" i="2"/>
  <c r="AP791" i="2"/>
  <c r="AP792" i="2"/>
  <c r="AP796" i="2"/>
  <c r="AP802" i="2"/>
  <c r="AP803" i="2"/>
  <c r="AP805" i="2"/>
  <c r="AP806" i="2"/>
  <c r="AP807" i="2"/>
  <c r="AP808" i="2"/>
  <c r="AP810" i="2"/>
  <c r="AP7" i="2"/>
  <c r="AP10" i="2"/>
  <c r="AP513" i="2"/>
  <c r="AP514" i="2"/>
  <c r="AP516" i="2"/>
  <c r="AP523" i="2"/>
  <c r="AP529" i="2"/>
  <c r="AP530" i="2"/>
  <c r="AP532" i="2"/>
  <c r="AP533" i="2"/>
  <c r="AP534" i="2"/>
  <c r="AP535" i="2"/>
  <c r="AP537" i="2"/>
  <c r="AP546" i="2"/>
  <c r="AP549" i="2"/>
  <c r="AP550" i="2"/>
  <c r="AP551" i="2"/>
  <c r="AP555" i="2"/>
  <c r="AP560" i="2"/>
  <c r="AP562" i="2"/>
  <c r="AP565" i="2"/>
  <c r="AP571" i="2"/>
  <c r="AP576" i="2"/>
  <c r="AP578" i="2"/>
  <c r="AP581" i="2"/>
  <c r="AP587" i="2"/>
  <c r="AP590" i="2"/>
  <c r="AP596" i="2"/>
  <c r="AP598" i="2"/>
  <c r="AP606" i="2"/>
  <c r="AP615" i="2"/>
  <c r="AP616" i="2"/>
  <c r="AP617" i="2"/>
  <c r="AP618" i="2"/>
  <c r="AP620" i="2"/>
  <c r="AP627" i="2"/>
  <c r="AP629" i="2"/>
  <c r="AP630" i="2"/>
  <c r="AP634" i="2"/>
  <c r="AP643" i="2"/>
  <c r="AP644" i="2"/>
  <c r="AP646" i="2"/>
  <c r="AP649" i="2"/>
  <c r="AP659" i="2"/>
  <c r="AP660" i="2"/>
  <c r="AP662" i="2"/>
  <c r="AP665" i="2"/>
  <c r="AP675" i="2"/>
  <c r="AP676" i="2"/>
  <c r="AP677" i="2"/>
  <c r="AP683" i="2"/>
  <c r="AP684" i="2"/>
  <c r="AP690" i="2"/>
  <c r="AP691" i="2"/>
  <c r="AP692" i="2"/>
  <c r="AP693" i="2"/>
  <c r="AP702" i="2"/>
  <c r="AP706" i="2"/>
  <c r="AP707" i="2"/>
  <c r="AP708" i="2"/>
  <c r="AP711" i="2"/>
  <c r="AP712" i="2"/>
  <c r="AP713" i="2"/>
  <c r="AP716" i="2"/>
  <c r="AP726" i="2"/>
  <c r="AP727" i="2"/>
  <c r="AP729" i="2"/>
  <c r="AP732" i="2"/>
  <c r="AP742" i="2"/>
  <c r="AP743" i="2"/>
  <c r="AP745" i="2"/>
  <c r="AP748" i="2"/>
  <c r="AP758" i="2"/>
  <c r="AP759" i="2"/>
  <c r="AP761" i="2"/>
  <c r="AP764" i="2"/>
  <c r="AP774" i="2"/>
  <c r="AP775" i="2"/>
  <c r="AP776" i="2"/>
  <c r="AP782" i="2"/>
  <c r="AP783" i="2"/>
  <c r="AP789" i="2"/>
  <c r="AP794" i="2"/>
  <c r="AP811" i="2"/>
  <c r="AP817" i="2"/>
  <c r="AP9" i="2"/>
  <c r="AP11" i="2"/>
  <c r="AP13" i="2"/>
  <c r="AP17" i="2"/>
  <c r="AP18" i="2"/>
  <c r="AP24" i="2"/>
  <c r="AP25" i="2"/>
  <c r="AP26" i="2"/>
  <c r="AP33" i="2"/>
  <c r="AP35" i="2"/>
  <c r="AP38" i="2"/>
  <c r="AP43" i="2"/>
  <c r="AP44" i="2"/>
  <c r="AP46" i="2"/>
  <c r="AP49" i="2"/>
  <c r="AP54" i="2"/>
  <c r="AP61" i="2"/>
  <c r="AP66" i="2"/>
  <c r="AP67" i="2"/>
  <c r="AP69" i="2"/>
  <c r="AP70" i="2"/>
  <c r="AP71" i="2"/>
  <c r="AP74" i="2"/>
  <c r="AP75" i="2"/>
  <c r="AP76" i="2"/>
  <c r="AP80" i="2"/>
  <c r="AP90" i="2"/>
  <c r="AP91" i="2"/>
  <c r="AP93" i="2"/>
  <c r="AP96" i="2"/>
  <c r="AP98" i="2"/>
  <c r="AP99" i="2"/>
  <c r="AP100" i="2"/>
  <c r="AP116" i="2"/>
  <c r="AP117" i="2"/>
  <c r="AP118" i="2"/>
  <c r="AP121" i="2"/>
  <c r="AP126" i="2"/>
  <c r="AP134" i="2"/>
  <c r="AP142" i="2"/>
  <c r="AP151" i="2"/>
  <c r="AP153" i="2"/>
  <c r="AP156" i="2"/>
  <c r="AP159" i="2"/>
  <c r="AP161" i="2"/>
  <c r="AP163" i="2"/>
  <c r="AP165" i="2"/>
  <c r="AP167" i="2"/>
  <c r="AP169" i="2"/>
  <c r="AP171" i="2"/>
  <c r="AP173" i="2"/>
  <c r="AP175" i="2"/>
  <c r="AP177" i="2"/>
  <c r="AP179" i="2"/>
  <c r="AP181" i="2"/>
  <c r="AP183" i="2"/>
  <c r="AP198" i="2"/>
  <c r="AP204" i="2"/>
  <c r="AP206" i="2"/>
  <c r="AP209" i="2"/>
  <c r="AP212" i="2"/>
  <c r="AP214" i="2"/>
  <c r="AP215" i="2"/>
  <c r="AP221" i="2"/>
  <c r="AP225" i="2"/>
  <c r="AP20" i="2"/>
  <c r="AP28" i="2"/>
  <c r="AP29" i="2"/>
  <c r="AP31" i="2"/>
  <c r="AP34" i="2"/>
  <c r="AP40" i="2"/>
  <c r="AP42" i="2"/>
  <c r="AP45" i="2"/>
  <c r="AP55" i="2"/>
  <c r="AP56" i="2"/>
  <c r="AP57" i="2"/>
  <c r="AP62" i="2"/>
  <c r="AP64" i="2"/>
  <c r="AP72" i="2"/>
  <c r="AP86" i="2"/>
  <c r="AP87" i="2"/>
  <c r="AP89" i="2"/>
  <c r="AP92" i="2"/>
  <c r="AP105" i="2"/>
  <c r="AP112" i="2"/>
  <c r="AP113" i="2"/>
  <c r="AP115" i="2"/>
  <c r="AP124" i="2"/>
  <c r="AP127" i="2"/>
  <c r="AP129" i="2"/>
  <c r="AP132" i="2"/>
  <c r="AP135" i="2"/>
  <c r="AP137" i="2"/>
  <c r="AP140" i="2"/>
  <c r="AP143" i="2"/>
  <c r="AP145" i="2"/>
  <c r="AP152" i="2"/>
  <c r="AP154" i="2"/>
  <c r="AP155" i="2"/>
  <c r="AP160" i="2"/>
  <c r="AP186" i="2"/>
  <c r="AP188" i="2"/>
  <c r="AP190" i="2"/>
  <c r="AP191" i="2"/>
  <c r="AP196" i="2"/>
  <c r="AP202" i="2"/>
  <c r="AP207" i="2"/>
  <c r="AP216" i="2"/>
  <c r="AP218" i="2"/>
  <c r="AP219" i="2"/>
  <c r="AP222" i="2"/>
  <c r="AP223" i="2"/>
  <c r="AP226" i="2"/>
  <c r="AP227" i="2"/>
  <c r="AP12" i="2"/>
  <c r="AP16" i="2"/>
  <c r="AP21" i="2"/>
  <c r="AP23" i="2"/>
  <c r="AP27" i="2"/>
  <c r="AP30" i="2"/>
  <c r="AP36" i="2"/>
  <c r="AP41" i="2"/>
  <c r="AP51" i="2"/>
  <c r="AP52" i="2"/>
  <c r="AP53" i="2"/>
  <c r="AP58" i="2"/>
  <c r="AP60" i="2"/>
  <c r="AP63" i="2"/>
  <c r="AP68" i="2"/>
  <c r="AP82" i="2"/>
  <c r="AP83" i="2"/>
  <c r="AP85" i="2"/>
  <c r="AP88" i="2"/>
  <c r="AP94" i="2"/>
  <c r="AP95" i="2"/>
  <c r="AP101" i="2"/>
  <c r="AP102" i="2"/>
  <c r="AP103" i="2"/>
  <c r="AP106" i="2"/>
  <c r="AP107" i="2"/>
  <c r="AP108" i="2"/>
  <c r="AP109" i="2"/>
  <c r="AP111" i="2"/>
  <c r="AP114" i="2"/>
  <c r="AP122" i="2"/>
  <c r="AP130" i="2"/>
  <c r="AP138" i="2"/>
  <c r="AP146" i="2"/>
  <c r="AP149" i="2"/>
  <c r="AP150" i="2"/>
  <c r="AP157" i="2"/>
  <c r="AP158" i="2"/>
  <c r="AP185" i="2"/>
  <c r="AP187" i="2"/>
  <c r="AP189" i="2"/>
  <c r="AP194" i="2"/>
  <c r="AP195" i="2"/>
  <c r="AP197" i="2"/>
  <c r="AP199" i="2"/>
  <c r="AP200" i="2"/>
  <c r="AP205" i="2"/>
  <c r="AP208" i="2"/>
  <c r="AP210" i="2"/>
  <c r="AP213" i="2"/>
  <c r="AP220" i="2"/>
  <c r="AP224" i="2"/>
  <c r="AP228" i="2"/>
  <c r="AP229" i="2"/>
  <c r="AP231" i="2"/>
  <c r="AP232" i="2"/>
  <c r="AP14" i="2"/>
  <c r="AP15" i="2"/>
  <c r="AP19" i="2"/>
  <c r="AP22" i="2"/>
  <c r="AP32" i="2"/>
  <c r="AP37" i="2"/>
  <c r="AP39" i="2"/>
  <c r="AP47" i="2"/>
  <c r="AP48" i="2"/>
  <c r="AP50" i="2"/>
  <c r="AP59" i="2"/>
  <c r="AP65" i="2"/>
  <c r="AP73" i="2"/>
  <c r="AP77" i="2"/>
  <c r="AP78" i="2"/>
  <c r="AP79" i="2"/>
  <c r="AP81" i="2"/>
  <c r="AP84" i="2"/>
  <c r="AP97" i="2"/>
  <c r="AP104" i="2"/>
  <c r="AP110" i="2"/>
  <c r="AP119" i="2"/>
  <c r="AP120" i="2"/>
  <c r="AP123" i="2"/>
  <c r="AP125" i="2"/>
  <c r="AP128" i="2"/>
  <c r="AP131" i="2"/>
  <c r="AP133" i="2"/>
  <c r="AP136" i="2"/>
  <c r="AP139" i="2"/>
  <c r="AP141" i="2"/>
  <c r="AP144" i="2"/>
  <c r="AP147" i="2"/>
  <c r="AP148" i="2"/>
  <c r="AP162" i="2"/>
  <c r="AP164" i="2"/>
  <c r="AP166" i="2"/>
  <c r="AP168" i="2"/>
  <c r="AP170" i="2"/>
  <c r="AP172" i="2"/>
  <c r="AP174" i="2"/>
  <c r="AP176" i="2"/>
  <c r="AP178" i="2"/>
  <c r="AP180" i="2"/>
  <c r="AP182" i="2"/>
  <c r="AP184" i="2"/>
  <c r="AP192" i="2"/>
  <c r="AP193" i="2"/>
  <c r="AP201" i="2"/>
  <c r="AP203" i="2"/>
  <c r="AP211" i="2"/>
  <c r="AP217" i="2"/>
  <c r="AP230" i="2"/>
  <c r="AQ236" i="2"/>
  <c r="AQ249" i="2"/>
  <c r="AQ254" i="2"/>
  <c r="AQ255" i="2"/>
  <c r="AQ259" i="2"/>
  <c r="AQ264" i="2"/>
  <c r="AQ267" i="2"/>
  <c r="AQ269" i="2"/>
  <c r="AQ271" i="2"/>
  <c r="AQ277" i="2"/>
  <c r="AQ293" i="2"/>
  <c r="AQ295" i="2"/>
  <c r="AQ296" i="2"/>
  <c r="AQ306" i="2"/>
  <c r="AQ309" i="2"/>
  <c r="AQ311" i="2"/>
  <c r="AQ312" i="2"/>
  <c r="AQ317" i="2"/>
  <c r="AQ322" i="2"/>
  <c r="AQ324" i="2"/>
  <c r="AQ326" i="2"/>
  <c r="AQ328" i="2"/>
  <c r="AQ329" i="2"/>
  <c r="AQ330" i="2"/>
  <c r="AQ333" i="2"/>
  <c r="AQ337" i="2"/>
  <c r="AQ341" i="2"/>
  <c r="AQ345" i="2"/>
  <c r="AQ349" i="2"/>
  <c r="AQ359" i="2"/>
  <c r="AQ362" i="2"/>
  <c r="AQ368" i="2"/>
  <c r="AQ370" i="2"/>
  <c r="AQ379" i="2"/>
  <c r="AQ381" i="2"/>
  <c r="AQ383" i="2"/>
  <c r="AQ384" i="2"/>
  <c r="AQ388" i="2"/>
  <c r="AQ393" i="2"/>
  <c r="AQ399" i="2"/>
  <c r="AQ402" i="2"/>
  <c r="AQ404" i="2"/>
  <c r="AQ409" i="2"/>
  <c r="AQ427" i="2"/>
  <c r="AQ431" i="2"/>
  <c r="AQ434" i="2"/>
  <c r="AQ437" i="2"/>
  <c r="AQ438" i="2"/>
  <c r="AQ441" i="2"/>
  <c r="AQ443" i="2"/>
  <c r="AQ448" i="2"/>
  <c r="AQ462" i="2"/>
  <c r="AQ463" i="2"/>
  <c r="AQ468" i="2"/>
  <c r="AQ469" i="2"/>
  <c r="AQ471" i="2"/>
  <c r="AQ474" i="2"/>
  <c r="AQ476" i="2"/>
  <c r="AQ481" i="2"/>
  <c r="AQ483" i="2"/>
  <c r="AQ490" i="2"/>
  <c r="AQ492" i="2"/>
  <c r="AQ497" i="2"/>
  <c r="AQ499" i="2"/>
  <c r="AQ506" i="2"/>
  <c r="AQ508" i="2"/>
  <c r="AQ513" i="2"/>
  <c r="AQ515" i="2"/>
  <c r="AQ518" i="2"/>
  <c r="AQ519" i="2"/>
  <c r="AQ522" i="2"/>
  <c r="AQ523" i="2"/>
  <c r="AQ525" i="2"/>
  <c r="AQ527" i="2"/>
  <c r="AQ530" i="2"/>
  <c r="AQ531" i="2"/>
  <c r="AQ536" i="2"/>
  <c r="AQ537" i="2"/>
  <c r="AQ551" i="2"/>
  <c r="AQ554" i="2"/>
  <c r="AQ559" i="2"/>
  <c r="AQ234" i="2"/>
  <c r="AQ239" i="2"/>
  <c r="AQ241" i="2"/>
  <c r="AQ243" i="2"/>
  <c r="AQ245" i="2"/>
  <c r="AQ252" i="2"/>
  <c r="AQ261" i="2"/>
  <c r="AQ272" i="2"/>
  <c r="AQ275" i="2"/>
  <c r="AQ278" i="2"/>
  <c r="AQ279" i="2"/>
  <c r="AQ287" i="2"/>
  <c r="AQ289" i="2"/>
  <c r="AQ297" i="2"/>
  <c r="AQ299" i="2"/>
  <c r="AQ300" i="2"/>
  <c r="AQ302" i="2"/>
  <c r="AQ304" i="2"/>
  <c r="AQ305" i="2"/>
  <c r="AQ307" i="2"/>
  <c r="AQ314" i="2"/>
  <c r="AQ323" i="2"/>
  <c r="AQ327" i="2"/>
  <c r="AQ331" i="2"/>
  <c r="AQ335" i="2"/>
  <c r="AQ339" i="2"/>
  <c r="AQ343" i="2"/>
  <c r="AQ347" i="2"/>
  <c r="AQ351" i="2"/>
  <c r="AQ355" i="2"/>
  <c r="AQ360" i="2"/>
  <c r="AQ364" i="2"/>
  <c r="AQ365" i="2"/>
  <c r="AQ369" i="2"/>
  <c r="AQ372" i="2"/>
  <c r="AQ374" i="2"/>
  <c r="AQ389" i="2"/>
  <c r="AQ395" i="2"/>
  <c r="AQ398" i="2"/>
  <c r="AQ400" i="2"/>
  <c r="AQ405" i="2"/>
  <c r="AQ406" i="2"/>
  <c r="AQ411" i="2"/>
  <c r="AQ412" i="2"/>
  <c r="AQ414" i="2"/>
  <c r="AQ416" i="2"/>
  <c r="AQ419" i="2"/>
  <c r="AQ420" i="2"/>
  <c r="AQ422" i="2"/>
  <c r="AQ424" i="2"/>
  <c r="AQ432" i="2"/>
  <c r="AQ435" i="2"/>
  <c r="AQ439" i="2"/>
  <c r="AQ444" i="2"/>
  <c r="AQ450" i="2"/>
  <c r="AQ451" i="2"/>
  <c r="AQ453" i="2"/>
  <c r="AQ454" i="2"/>
  <c r="AQ455" i="2"/>
  <c r="AQ457" i="2"/>
  <c r="AQ459" i="2"/>
  <c r="AQ464" i="2"/>
  <c r="AQ466" i="2"/>
  <c r="AQ472" i="2"/>
  <c r="AQ477" i="2"/>
  <c r="AQ479" i="2"/>
  <c r="AQ486" i="2"/>
  <c r="AQ488" i="2"/>
  <c r="AQ493" i="2"/>
  <c r="AQ495" i="2"/>
  <c r="AQ502" i="2"/>
  <c r="AQ504" i="2"/>
  <c r="AQ509" i="2"/>
  <c r="AQ511" i="2"/>
  <c r="AQ520" i="2"/>
  <c r="AQ521" i="2"/>
  <c r="AQ532" i="2"/>
  <c r="AQ534" i="2"/>
  <c r="AQ540" i="2"/>
  <c r="AQ542" i="2"/>
  <c r="AQ544" i="2"/>
  <c r="AQ547" i="2"/>
  <c r="AQ549" i="2"/>
  <c r="AQ555" i="2"/>
  <c r="AQ561" i="2"/>
  <c r="AQ233" i="2"/>
  <c r="AQ235" i="2"/>
  <c r="AQ238" i="2"/>
  <c r="AQ244" i="2"/>
  <c r="AQ247" i="2"/>
  <c r="AQ250" i="2"/>
  <c r="AQ253" i="2"/>
  <c r="AQ256" i="2"/>
  <c r="AQ257" i="2"/>
  <c r="AQ260" i="2"/>
  <c r="AQ262" i="2"/>
  <c r="AQ268" i="2"/>
  <c r="AQ270" i="2"/>
  <c r="AQ273" i="2"/>
  <c r="AQ281" i="2"/>
  <c r="AQ284" i="2"/>
  <c r="AQ285" i="2"/>
  <c r="AQ292" i="2"/>
  <c r="AQ294" i="2"/>
  <c r="AQ308" i="2"/>
  <c r="AQ313" i="2"/>
  <c r="AQ315" i="2"/>
  <c r="AQ316" i="2"/>
  <c r="AQ321" i="2"/>
  <c r="AQ325" i="2"/>
  <c r="AQ334" i="2"/>
  <c r="AQ338" i="2"/>
  <c r="AQ342" i="2"/>
  <c r="AQ346" i="2"/>
  <c r="AQ350" i="2"/>
  <c r="AQ352" i="2"/>
  <c r="AQ354" i="2"/>
  <c r="AQ361" i="2"/>
  <c r="AQ366" i="2"/>
  <c r="AQ373" i="2"/>
  <c r="AQ375" i="2"/>
  <c r="AQ377" i="2"/>
  <c r="AQ378" i="2"/>
  <c r="AQ380" i="2"/>
  <c r="AQ382" i="2"/>
  <c r="AQ385" i="2"/>
  <c r="AQ386" i="2"/>
  <c r="AQ391" i="2"/>
  <c r="AQ394" i="2"/>
  <c r="AQ396" i="2"/>
  <c r="AQ401" i="2"/>
  <c r="AQ410" i="2"/>
  <c r="AQ425" i="2"/>
  <c r="AQ426" i="2"/>
  <c r="AQ428" i="2"/>
  <c r="AQ430" i="2"/>
  <c r="AQ436" i="2"/>
  <c r="AQ440" i="2"/>
  <c r="AQ446" i="2"/>
  <c r="AQ449" i="2"/>
  <c r="AQ460" i="2"/>
  <c r="AQ461" i="2"/>
  <c r="AQ473" i="2"/>
  <c r="AQ475" i="2"/>
  <c r="AQ482" i="2"/>
  <c r="AQ484" i="2"/>
  <c r="AQ489" i="2"/>
  <c r="AQ491" i="2"/>
  <c r="AQ498" i="2"/>
  <c r="AQ500" i="2"/>
  <c r="AQ505" i="2"/>
  <c r="AQ507" i="2"/>
  <c r="AQ514" i="2"/>
  <c r="AQ516" i="2"/>
  <c r="AQ517" i="2"/>
  <c r="AQ524" i="2"/>
  <c r="AQ526" i="2"/>
  <c r="AQ528" i="2"/>
  <c r="AQ529" i="2"/>
  <c r="AQ545" i="2"/>
  <c r="AQ548" i="2"/>
  <c r="AQ552" i="2"/>
  <c r="AQ557" i="2"/>
  <c r="AQ560" i="2"/>
  <c r="AQ562" i="2"/>
  <c r="AQ237" i="2"/>
  <c r="AQ240" i="2"/>
  <c r="AQ242" i="2"/>
  <c r="AQ246" i="2"/>
  <c r="AQ248" i="2"/>
  <c r="AQ251" i="2"/>
  <c r="AQ258" i="2"/>
  <c r="AQ263" i="2"/>
  <c r="AQ265" i="2"/>
  <c r="AQ266" i="2"/>
  <c r="AQ274" i="2"/>
  <c r="AQ276" i="2"/>
  <c r="AQ280" i="2"/>
  <c r="AQ282" i="2"/>
  <c r="AQ283" i="2"/>
  <c r="AQ286" i="2"/>
  <c r="AQ288" i="2"/>
  <c r="AQ290" i="2"/>
  <c r="AQ291" i="2"/>
  <c r="AQ298" i="2"/>
  <c r="AQ301" i="2"/>
  <c r="AQ303" i="2"/>
  <c r="AQ310" i="2"/>
  <c r="AQ318" i="2"/>
  <c r="AQ319" i="2"/>
  <c r="AQ320" i="2"/>
  <c r="AQ332" i="2"/>
  <c r="AQ336" i="2"/>
  <c r="AQ340" i="2"/>
  <c r="AQ344" i="2"/>
  <c r="AQ348" i="2"/>
  <c r="AQ353" i="2"/>
  <c r="AQ356" i="2"/>
  <c r="AQ357" i="2"/>
  <c r="AQ358" i="2"/>
  <c r="AQ363" i="2"/>
  <c r="AQ367" i="2"/>
  <c r="AQ371" i="2"/>
  <c r="AQ376" i="2"/>
  <c r="AQ387" i="2"/>
  <c r="AQ390" i="2"/>
  <c r="AQ392" i="2"/>
  <c r="AQ397" i="2"/>
  <c r="AQ403" i="2"/>
  <c r="AQ407" i="2"/>
  <c r="AQ408" i="2"/>
  <c r="AQ413" i="2"/>
  <c r="AQ415" i="2"/>
  <c r="AQ417" i="2"/>
  <c r="AQ418" i="2"/>
  <c r="AQ421" i="2"/>
  <c r="AQ423" i="2"/>
  <c r="AQ429" i="2"/>
  <c r="AQ433" i="2"/>
  <c r="AQ442" i="2"/>
  <c r="AQ445" i="2"/>
  <c r="AQ447" i="2"/>
  <c r="AQ452" i="2"/>
  <c r="AQ456" i="2"/>
  <c r="AQ458" i="2"/>
  <c r="AQ465" i="2"/>
  <c r="AQ467" i="2"/>
  <c r="AQ470" i="2"/>
  <c r="AQ478" i="2"/>
  <c r="AQ480" i="2"/>
  <c r="AQ485" i="2"/>
  <c r="AQ487" i="2"/>
  <c r="AQ494" i="2"/>
  <c r="AQ496" i="2"/>
  <c r="AQ501" i="2"/>
  <c r="AQ503" i="2"/>
  <c r="AQ510" i="2"/>
  <c r="AQ512" i="2"/>
  <c r="AQ533" i="2"/>
  <c r="AQ535" i="2"/>
  <c r="AQ538" i="2"/>
  <c r="AQ539" i="2"/>
  <c r="AQ541" i="2"/>
  <c r="AQ543" i="2"/>
  <c r="AQ546" i="2"/>
  <c r="AQ550" i="2"/>
  <c r="AQ553" i="2"/>
  <c r="AQ556" i="2"/>
  <c r="AQ558" i="2"/>
  <c r="AQ567" i="2"/>
  <c r="AQ573" i="2"/>
  <c r="AQ576" i="2"/>
  <c r="AQ578" i="2"/>
  <c r="AQ583" i="2"/>
  <c r="AQ589" i="2"/>
  <c r="AQ590" i="2"/>
  <c r="AQ593" i="2"/>
  <c r="AQ596" i="2"/>
  <c r="AQ598" i="2"/>
  <c r="AQ608" i="2"/>
  <c r="AQ610" i="2"/>
  <c r="AQ613" i="2"/>
  <c r="AQ614" i="2"/>
  <c r="AQ616" i="2"/>
  <c r="AQ618" i="2"/>
  <c r="AQ621" i="2"/>
  <c r="AQ622" i="2"/>
  <c r="AQ627" i="2"/>
  <c r="AQ629" i="2"/>
  <c r="AQ632" i="2"/>
  <c r="AQ634" i="2"/>
  <c r="AQ639" i="2"/>
  <c r="AQ641" i="2"/>
  <c r="AQ648" i="2"/>
  <c r="AQ650" i="2"/>
  <c r="AQ655" i="2"/>
  <c r="AQ657" i="2"/>
  <c r="AQ664" i="2"/>
  <c r="AQ666" i="2"/>
  <c r="AQ671" i="2"/>
  <c r="AQ673" i="2"/>
  <c r="AQ678" i="2"/>
  <c r="AQ679" i="2"/>
  <c r="AQ681" i="2"/>
  <c r="AQ687" i="2"/>
  <c r="AQ702" i="2"/>
  <c r="AQ703" i="2"/>
  <c r="AQ708" i="2"/>
  <c r="AQ712" i="2"/>
  <c r="AQ715" i="2"/>
  <c r="AQ717" i="2"/>
  <c r="AQ722" i="2"/>
  <c r="AQ724" i="2"/>
  <c r="AQ731" i="2"/>
  <c r="AQ733" i="2"/>
  <c r="AQ738" i="2"/>
  <c r="AQ740" i="2"/>
  <c r="AQ747" i="2"/>
  <c r="AQ749" i="2"/>
  <c r="AQ754" i="2"/>
  <c r="AQ756" i="2"/>
  <c r="AQ763" i="2"/>
  <c r="AQ765" i="2"/>
  <c r="AQ770" i="2"/>
  <c r="AQ772" i="2"/>
  <c r="AQ777" i="2"/>
  <c r="AQ778" i="2"/>
  <c r="AQ780" i="2"/>
  <c r="AQ786" i="2"/>
  <c r="AQ791" i="2"/>
  <c r="AQ797" i="2"/>
  <c r="AQ799" i="2"/>
  <c r="AQ801" i="2"/>
  <c r="AQ802" i="2"/>
  <c r="AQ821" i="2"/>
  <c r="AQ6" i="2"/>
  <c r="AQ9" i="2"/>
  <c r="AQ15" i="2"/>
  <c r="AQ19" i="2"/>
  <c r="AQ24" i="2"/>
  <c r="AQ34" i="2"/>
  <c r="AQ38" i="2"/>
  <c r="AQ41" i="2"/>
  <c r="AQ48" i="2"/>
  <c r="AQ50" i="2"/>
  <c r="AQ57" i="2"/>
  <c r="AQ58" i="2"/>
  <c r="AQ60" i="2"/>
  <c r="AQ65" i="2"/>
  <c r="AQ67" i="2"/>
  <c r="AQ68" i="2"/>
  <c r="AQ73" i="2"/>
  <c r="AQ77" i="2"/>
  <c r="AQ82" i="2"/>
  <c r="AQ563" i="2"/>
  <c r="AQ569" i="2"/>
  <c r="AQ572" i="2"/>
  <c r="AQ574" i="2"/>
  <c r="AQ579" i="2"/>
  <c r="AQ585" i="2"/>
  <c r="AQ588" i="2"/>
  <c r="AQ591" i="2"/>
  <c r="AQ594" i="2"/>
  <c r="AQ599" i="2"/>
  <c r="AQ600" i="2"/>
  <c r="AQ602" i="2"/>
  <c r="AQ605" i="2"/>
  <c r="AQ606" i="2"/>
  <c r="AQ619" i="2"/>
  <c r="AQ620" i="2"/>
  <c r="AQ623" i="2"/>
  <c r="AQ625" i="2"/>
  <c r="AQ630" i="2"/>
  <c r="AQ635" i="2"/>
  <c r="AQ637" i="2"/>
  <c r="AQ644" i="2"/>
  <c r="AQ646" i="2"/>
  <c r="AQ651" i="2"/>
  <c r="AQ653" i="2"/>
  <c r="AQ660" i="2"/>
  <c r="AQ662" i="2"/>
  <c r="AQ667" i="2"/>
  <c r="AQ669" i="2"/>
  <c r="AQ676" i="2"/>
  <c r="AQ684" i="2"/>
  <c r="AQ685" i="2"/>
  <c r="AQ690" i="2"/>
  <c r="AQ692" i="2"/>
  <c r="AQ694" i="2"/>
  <c r="AQ695" i="2"/>
  <c r="AQ698" i="2"/>
  <c r="AQ700" i="2"/>
  <c r="AQ706" i="2"/>
  <c r="AQ713" i="2"/>
  <c r="AQ718" i="2"/>
  <c r="AQ720" i="2"/>
  <c r="AQ727" i="2"/>
  <c r="AQ729" i="2"/>
  <c r="AQ734" i="2"/>
  <c r="AQ736" i="2"/>
  <c r="AQ743" i="2"/>
  <c r="AQ745" i="2"/>
  <c r="AQ750" i="2"/>
  <c r="AQ752" i="2"/>
  <c r="AQ759" i="2"/>
  <c r="AQ761" i="2"/>
  <c r="AQ766" i="2"/>
  <c r="AQ768" i="2"/>
  <c r="AQ775" i="2"/>
  <c r="AQ783" i="2"/>
  <c r="AQ784" i="2"/>
  <c r="AQ789" i="2"/>
  <c r="AQ792" i="2"/>
  <c r="AQ806" i="2"/>
  <c r="AQ808" i="2"/>
  <c r="AQ811" i="2"/>
  <c r="AQ812" i="2"/>
  <c r="AQ814" i="2"/>
  <c r="AQ816" i="2"/>
  <c r="AQ819" i="2"/>
  <c r="AQ822" i="2"/>
  <c r="AQ10" i="2"/>
  <c r="AQ12" i="2"/>
  <c r="AQ16" i="2"/>
  <c r="AQ20" i="2"/>
  <c r="AQ25" i="2"/>
  <c r="AQ28" i="2"/>
  <c r="AQ30" i="2"/>
  <c r="AQ33" i="2"/>
  <c r="AQ35" i="2"/>
  <c r="AQ37" i="2"/>
  <c r="AQ39" i="2"/>
  <c r="AQ44" i="2"/>
  <c r="AQ46" i="2"/>
  <c r="AQ51" i="2"/>
  <c r="AQ53" i="2"/>
  <c r="AQ55" i="2"/>
  <c r="AQ61" i="2"/>
  <c r="AQ69" i="2"/>
  <c r="AQ71" i="2"/>
  <c r="AQ75" i="2"/>
  <c r="AQ78" i="2"/>
  <c r="AQ80" i="2"/>
  <c r="AQ565" i="2"/>
  <c r="AQ568" i="2"/>
  <c r="AQ570" i="2"/>
  <c r="AQ575" i="2"/>
  <c r="AQ581" i="2"/>
  <c r="AQ584" i="2"/>
  <c r="AQ586" i="2"/>
  <c r="AQ592" i="2"/>
  <c r="AQ595" i="2"/>
  <c r="AQ603" i="2"/>
  <c r="AQ604" i="2"/>
  <c r="AQ607" i="2"/>
  <c r="AQ609" i="2"/>
  <c r="AQ611" i="2"/>
  <c r="AQ612" i="2"/>
  <c r="AQ615" i="2"/>
  <c r="AQ617" i="2"/>
  <c r="AQ633" i="2"/>
  <c r="AQ640" i="2"/>
  <c r="AQ642" i="2"/>
  <c r="AQ647" i="2"/>
  <c r="AQ649" i="2"/>
  <c r="AQ656" i="2"/>
  <c r="AQ658" i="2"/>
  <c r="AQ663" i="2"/>
  <c r="AQ665" i="2"/>
  <c r="AQ672" i="2"/>
  <c r="AQ674" i="2"/>
  <c r="AQ677" i="2"/>
  <c r="AQ680" i="2"/>
  <c r="AQ682" i="2"/>
  <c r="AQ688" i="2"/>
  <c r="AQ707" i="2"/>
  <c r="AQ709" i="2"/>
  <c r="AQ711" i="2"/>
  <c r="AQ716" i="2"/>
  <c r="AQ723" i="2"/>
  <c r="AQ725" i="2"/>
  <c r="AQ730" i="2"/>
  <c r="AQ732" i="2"/>
  <c r="AQ739" i="2"/>
  <c r="AQ741" i="2"/>
  <c r="AQ746" i="2"/>
  <c r="AQ748" i="2"/>
  <c r="AQ755" i="2"/>
  <c r="AQ757" i="2"/>
  <c r="AQ762" i="2"/>
  <c r="AQ764" i="2"/>
  <c r="AQ771" i="2"/>
  <c r="AQ773" i="2"/>
  <c r="AQ776" i="2"/>
  <c r="AQ779" i="2"/>
  <c r="AQ781" i="2"/>
  <c r="AQ787" i="2"/>
  <c r="AQ790" i="2"/>
  <c r="AQ795" i="2"/>
  <c r="AQ796" i="2"/>
  <c r="AQ798" i="2"/>
  <c r="AQ800" i="2"/>
  <c r="AQ803" i="2"/>
  <c r="AQ804" i="2"/>
  <c r="AQ809" i="2"/>
  <c r="AQ810" i="2"/>
  <c r="AQ820" i="2"/>
  <c r="AQ7" i="2"/>
  <c r="AQ13" i="2"/>
  <c r="AQ17" i="2"/>
  <c r="AQ22" i="2"/>
  <c r="AQ29" i="2"/>
  <c r="AQ31" i="2"/>
  <c r="AQ36" i="2"/>
  <c r="AQ40" i="2"/>
  <c r="AQ42" i="2"/>
  <c r="AQ47" i="2"/>
  <c r="AQ49" i="2"/>
  <c r="AQ54" i="2"/>
  <c r="AQ63" i="2"/>
  <c r="AQ66" i="2"/>
  <c r="AQ76" i="2"/>
  <c r="AQ564" i="2"/>
  <c r="AQ566" i="2"/>
  <c r="AQ571" i="2"/>
  <c r="AQ577" i="2"/>
  <c r="AQ580" i="2"/>
  <c r="AQ582" i="2"/>
  <c r="AQ587" i="2"/>
  <c r="AQ597" i="2"/>
  <c r="AQ601" i="2"/>
  <c r="AQ624" i="2"/>
  <c r="AQ626" i="2"/>
  <c r="AQ628" i="2"/>
  <c r="AQ631" i="2"/>
  <c r="AQ636" i="2"/>
  <c r="AQ638" i="2"/>
  <c r="AQ643" i="2"/>
  <c r="AQ645" i="2"/>
  <c r="AQ652" i="2"/>
  <c r="AQ654" i="2"/>
  <c r="AQ659" i="2"/>
  <c r="AQ661" i="2"/>
  <c r="AQ668" i="2"/>
  <c r="AQ670" i="2"/>
  <c r="AQ675" i="2"/>
  <c r="AQ683" i="2"/>
  <c r="AQ686" i="2"/>
  <c r="AQ689" i="2"/>
  <c r="AQ691" i="2"/>
  <c r="AQ693" i="2"/>
  <c r="AQ696" i="2"/>
  <c r="AQ697" i="2"/>
  <c r="AQ699" i="2"/>
  <c r="AQ701" i="2"/>
  <c r="AQ704" i="2"/>
  <c r="AQ705" i="2"/>
  <c r="AQ710" i="2"/>
  <c r="AQ714" i="2"/>
  <c r="AQ719" i="2"/>
  <c r="AQ721" i="2"/>
  <c r="AQ726" i="2"/>
  <c r="AQ728" i="2"/>
  <c r="AQ735" i="2"/>
  <c r="AQ737" i="2"/>
  <c r="AQ742" i="2"/>
  <c r="AQ744" i="2"/>
  <c r="AQ751" i="2"/>
  <c r="AQ753" i="2"/>
  <c r="AQ758" i="2"/>
  <c r="AQ760" i="2"/>
  <c r="AQ767" i="2"/>
  <c r="AQ769" i="2"/>
  <c r="AQ774" i="2"/>
  <c r="AQ782" i="2"/>
  <c r="AQ785" i="2"/>
  <c r="AQ788" i="2"/>
  <c r="AQ793" i="2"/>
  <c r="AQ794" i="2"/>
  <c r="AQ805" i="2"/>
  <c r="AQ807" i="2"/>
  <c r="AQ813" i="2"/>
  <c r="AQ815" i="2"/>
  <c r="AQ817" i="2"/>
  <c r="AQ818" i="2"/>
  <c r="AQ8" i="2"/>
  <c r="AQ11" i="2"/>
  <c r="AQ14" i="2"/>
  <c r="AQ18" i="2"/>
  <c r="AQ21" i="2"/>
  <c r="AQ23" i="2"/>
  <c r="AQ26" i="2"/>
  <c r="AQ27" i="2"/>
  <c r="AQ32" i="2"/>
  <c r="AQ43" i="2"/>
  <c r="AQ45" i="2"/>
  <c r="AQ52" i="2"/>
  <c r="AQ56" i="2"/>
  <c r="AQ59" i="2"/>
  <c r="AQ62" i="2"/>
  <c r="AQ64" i="2"/>
  <c r="AQ70" i="2"/>
  <c r="AQ72" i="2"/>
  <c r="AQ74" i="2"/>
  <c r="AQ79" i="2"/>
  <c r="AQ81" i="2"/>
  <c r="AQ87" i="2"/>
  <c r="AQ89" i="2"/>
  <c r="AQ99" i="2"/>
  <c r="AQ102" i="2"/>
  <c r="AQ104" i="2"/>
  <c r="AQ106" i="2"/>
  <c r="AQ113" i="2"/>
  <c r="AQ115" i="2"/>
  <c r="AQ118" i="2"/>
  <c r="AQ120" i="2"/>
  <c r="AQ127" i="2"/>
  <c r="AQ129" i="2"/>
  <c r="AQ135" i="2"/>
  <c r="AQ138" i="2"/>
  <c r="AQ146" i="2"/>
  <c r="AQ159" i="2"/>
  <c r="AQ171" i="2"/>
  <c r="AQ185" i="2"/>
  <c r="AQ195" i="2"/>
  <c r="AQ199" i="2"/>
  <c r="AQ218" i="2"/>
  <c r="AQ221" i="2"/>
  <c r="AQ226" i="2"/>
  <c r="AQ231" i="2"/>
  <c r="AQ83" i="2"/>
  <c r="AQ85" i="2"/>
  <c r="AQ90" i="2"/>
  <c r="AQ92" i="2"/>
  <c r="AQ95" i="2"/>
  <c r="AQ96" i="2"/>
  <c r="AQ105" i="2"/>
  <c r="AQ109" i="2"/>
  <c r="AQ111" i="2"/>
  <c r="AQ116" i="2"/>
  <c r="AQ124" i="2"/>
  <c r="AQ132" i="2"/>
  <c r="AQ140" i="2"/>
  <c r="AQ150" i="2"/>
  <c r="AQ151" i="2"/>
  <c r="AQ153" i="2"/>
  <c r="AQ156" i="2"/>
  <c r="AQ158" i="2"/>
  <c r="AQ165" i="2"/>
  <c r="AQ172" i="2"/>
  <c r="AQ174" i="2"/>
  <c r="AQ175" i="2"/>
  <c r="AQ181" i="2"/>
  <c r="AQ189" i="2"/>
  <c r="AQ194" i="2"/>
  <c r="AQ196" i="2"/>
  <c r="AQ200" i="2"/>
  <c r="AQ202" i="2"/>
  <c r="AQ203" i="2"/>
  <c r="AQ208" i="2"/>
  <c r="AQ210" i="2"/>
  <c r="AQ211" i="2"/>
  <c r="AQ220" i="2"/>
  <c r="AQ224" i="2"/>
  <c r="AQ228" i="2"/>
  <c r="AQ232" i="2"/>
  <c r="AQ131" i="2"/>
  <c r="AQ134" i="2"/>
  <c r="AQ139" i="2"/>
  <c r="AQ142" i="2"/>
  <c r="AQ149" i="2"/>
  <c r="AQ160" i="2"/>
  <c r="AQ163" i="2"/>
  <c r="AQ176" i="2"/>
  <c r="AQ179" i="2"/>
  <c r="AQ186" i="2"/>
  <c r="AQ191" i="2"/>
  <c r="AQ205" i="2"/>
  <c r="AQ215" i="2"/>
  <c r="AQ86" i="2"/>
  <c r="AQ88" i="2"/>
  <c r="AQ98" i="2"/>
  <c r="AQ100" i="2"/>
  <c r="AQ103" i="2"/>
  <c r="AQ107" i="2"/>
  <c r="AQ112" i="2"/>
  <c r="AQ114" i="2"/>
  <c r="AQ119" i="2"/>
  <c r="AQ122" i="2"/>
  <c r="AQ123" i="2"/>
  <c r="AQ125" i="2"/>
  <c r="AQ126" i="2"/>
  <c r="AQ133" i="2"/>
  <c r="AQ141" i="2"/>
  <c r="AQ157" i="2"/>
  <c r="AQ162" i="2"/>
  <c r="AQ169" i="2"/>
  <c r="AQ178" i="2"/>
  <c r="AQ187" i="2"/>
  <c r="AQ192" i="2"/>
  <c r="AQ213" i="2"/>
  <c r="AQ84" i="2"/>
  <c r="AQ91" i="2"/>
  <c r="AQ93" i="2"/>
  <c r="AQ94" i="2"/>
  <c r="AQ97" i="2"/>
  <c r="AQ101" i="2"/>
  <c r="AQ108" i="2"/>
  <c r="AQ110" i="2"/>
  <c r="AQ117" i="2"/>
  <c r="AQ121" i="2"/>
  <c r="AQ128" i="2"/>
  <c r="AQ136" i="2"/>
  <c r="AQ144" i="2"/>
  <c r="AQ147" i="2"/>
  <c r="AQ152" i="2"/>
  <c r="AQ154" i="2"/>
  <c r="AQ164" i="2"/>
  <c r="AQ166" i="2"/>
  <c r="AQ167" i="2"/>
  <c r="AQ173" i="2"/>
  <c r="AQ180" i="2"/>
  <c r="AQ182" i="2"/>
  <c r="AQ183" i="2"/>
  <c r="AQ188" i="2"/>
  <c r="AQ190" i="2"/>
  <c r="AQ193" i="2"/>
  <c r="AQ197" i="2"/>
  <c r="AQ204" i="2"/>
  <c r="AQ206" i="2"/>
  <c r="AQ207" i="2"/>
  <c r="AQ212" i="2"/>
  <c r="AQ214" i="2"/>
  <c r="AQ217" i="2"/>
  <c r="AQ219" i="2"/>
  <c r="AQ223" i="2"/>
  <c r="AQ227" i="2"/>
  <c r="AQ229" i="2"/>
  <c r="AQ230" i="2"/>
  <c r="AQ130" i="2"/>
  <c r="AQ137" i="2"/>
  <c r="AQ143" i="2"/>
  <c r="AQ145" i="2"/>
  <c r="AQ148" i="2"/>
  <c r="AQ155" i="2"/>
  <c r="AQ161" i="2"/>
  <c r="AQ168" i="2"/>
  <c r="AQ170" i="2"/>
  <c r="AQ177" i="2"/>
  <c r="AQ184" i="2"/>
  <c r="AQ198" i="2"/>
  <c r="AQ201" i="2"/>
  <c r="AQ209" i="2"/>
  <c r="AQ216" i="2"/>
  <c r="AQ222" i="2"/>
  <c r="AQ225" i="2"/>
  <c r="AQ4" i="2"/>
  <c r="AQ5" i="2"/>
  <c r="B52" i="2"/>
  <c r="B53" i="2" s="1"/>
  <c r="B17" i="2"/>
  <c r="B36" i="2"/>
  <c r="B12" i="2"/>
  <c r="B32" i="2"/>
  <c r="B30" i="2"/>
  <c r="B31" i="2"/>
  <c r="B29" i="2"/>
  <c r="E13" i="1"/>
  <c r="M17" i="1"/>
  <c r="M16" i="1"/>
  <c r="K25" i="1"/>
  <c r="AL238" i="2" l="1"/>
  <c r="AM239" i="2"/>
  <c r="AL240" i="2"/>
  <c r="AL245" i="2"/>
  <c r="AM246" i="2"/>
  <c r="AL253" i="2"/>
  <c r="AM254" i="2"/>
  <c r="AM260" i="2"/>
  <c r="AM261" i="2"/>
  <c r="AM263" i="2"/>
  <c r="AL265" i="2"/>
  <c r="AM266" i="2"/>
  <c r="AL267" i="2"/>
  <c r="AM274" i="2"/>
  <c r="AL284" i="2"/>
  <c r="AM285" i="2"/>
  <c r="AL286" i="2"/>
  <c r="AL297" i="2"/>
  <c r="AM299" i="2"/>
  <c r="AM300" i="2"/>
  <c r="AM302" i="2"/>
  <c r="AL303" i="2"/>
  <c r="AL304" i="2"/>
  <c r="AM308" i="2"/>
  <c r="AM313" i="2"/>
  <c r="AM315" i="2"/>
  <c r="AM316" i="2"/>
  <c r="AL321" i="2"/>
  <c r="AM323" i="2"/>
  <c r="AM324" i="2"/>
  <c r="AM326" i="2"/>
  <c r="AL327" i="2"/>
  <c r="AL328" i="2"/>
  <c r="AM329" i="2"/>
  <c r="AM331" i="2"/>
  <c r="AM332" i="2"/>
  <c r="AL333" i="2"/>
  <c r="AM339" i="2"/>
  <c r="AM340" i="2"/>
  <c r="AL341" i="2"/>
  <c r="AM347" i="2"/>
  <c r="AM348" i="2"/>
  <c r="AL349" i="2"/>
  <c r="AM355" i="2"/>
  <c r="AM242" i="2"/>
  <c r="AL246" i="2"/>
  <c r="AM248" i="2"/>
  <c r="AL254" i="2"/>
  <c r="AL255" i="2"/>
  <c r="AL261" i="2"/>
  <c r="AM262" i="2"/>
  <c r="AL263" i="2"/>
  <c r="AM269" i="2"/>
  <c r="AM273" i="2"/>
  <c r="AL274" i="2"/>
  <c r="AM280" i="2"/>
  <c r="AM288" i="2"/>
  <c r="AM292" i="2"/>
  <c r="AM293" i="2"/>
  <c r="AL299" i="2"/>
  <c r="AL300" i="2"/>
  <c r="AM305" i="2"/>
  <c r="AM307" i="2"/>
  <c r="AL308" i="2"/>
  <c r="AM314" i="2"/>
  <c r="AL315" i="2"/>
  <c r="AL316" i="2"/>
  <c r="AM322" i="2"/>
  <c r="AL323" i="2"/>
  <c r="AL324" i="2"/>
  <c r="AL329" i="2"/>
  <c r="AM330" i="2"/>
  <c r="AL331" i="2"/>
  <c r="AM334" i="2"/>
  <c r="AM337" i="2"/>
  <c r="AM342" i="2"/>
  <c r="AM345" i="2"/>
  <c r="AM350" i="2"/>
  <c r="AM353" i="2"/>
  <c r="AL234" i="2"/>
  <c r="AM237" i="2"/>
  <c r="AL250" i="2"/>
  <c r="AM257" i="2"/>
  <c r="AL259" i="2"/>
  <c r="AM265" i="2"/>
  <c r="AM267" i="2"/>
  <c r="AL269" i="2"/>
  <c r="AL271" i="2"/>
  <c r="AM276" i="2"/>
  <c r="AL278" i="2"/>
  <c r="AM283" i="2"/>
  <c r="AM297" i="2"/>
  <c r="AL307" i="2"/>
  <c r="AL312" i="2"/>
  <c r="AM319" i="2"/>
  <c r="AM327" i="2"/>
  <c r="AM336" i="2"/>
  <c r="AM352" i="2"/>
  <c r="AM357" i="2"/>
  <c r="AM360" i="2"/>
  <c r="AL361" i="2"/>
  <c r="AL366" i="2"/>
  <c r="AM369" i="2"/>
  <c r="AL374" i="2"/>
  <c r="AM375" i="2"/>
  <c r="AM381" i="2"/>
  <c r="AM390" i="2"/>
  <c r="AM391" i="2"/>
  <c r="AM393" i="2"/>
  <c r="AM398" i="2"/>
  <c r="AM399" i="2"/>
  <c r="AM401" i="2"/>
  <c r="AL411" i="2"/>
  <c r="AM412" i="2"/>
  <c r="AL413" i="2"/>
  <c r="AL419" i="2"/>
  <c r="AM420" i="2"/>
  <c r="AL421" i="2"/>
  <c r="AM234" i="2"/>
  <c r="AL236" i="2"/>
  <c r="AM250" i="2"/>
  <c r="AL252" i="2"/>
  <c r="AM256" i="2"/>
  <c r="AM259" i="2"/>
  <c r="AM271" i="2"/>
  <c r="AM275" i="2"/>
  <c r="AM278" i="2"/>
  <c r="AL280" i="2"/>
  <c r="AL282" i="2"/>
  <c r="AL296" i="2"/>
  <c r="AM306" i="2"/>
  <c r="AM309" i="2"/>
  <c r="AL311" i="2"/>
  <c r="AM312" i="2"/>
  <c r="AM318" i="2"/>
  <c r="AM333" i="2"/>
  <c r="AM335" i="2"/>
  <c r="AM338" i="2"/>
  <c r="AL345" i="2"/>
  <c r="AM349" i="2"/>
  <c r="AM351" i="2"/>
  <c r="AM354" i="2"/>
  <c r="AM361" i="2"/>
  <c r="AM363" i="2"/>
  <c r="AM364" i="2"/>
  <c r="AL365" i="2"/>
  <c r="AM366" i="2"/>
  <c r="AM371" i="2"/>
  <c r="AM372" i="2"/>
  <c r="AL373" i="2"/>
  <c r="AL377" i="2"/>
  <c r="AM378" i="2"/>
  <c r="AL379" i="2"/>
  <c r="AL385" i="2"/>
  <c r="AM386" i="2"/>
  <c r="AL387" i="2"/>
  <c r="AM388" i="2"/>
  <c r="AL389" i="2"/>
  <c r="AL395" i="2"/>
  <c r="AM396" i="2"/>
  <c r="AL397" i="2"/>
  <c r="AL403" i="2"/>
  <c r="AM404" i="2"/>
  <c r="AL405" i="2"/>
  <c r="AM410" i="2"/>
  <c r="AM411" i="2"/>
  <c r="AM413" i="2"/>
  <c r="AL417" i="2"/>
  <c r="AM418" i="2"/>
  <c r="AM419" i="2"/>
  <c r="AM421" i="2"/>
  <c r="AM235" i="2"/>
  <c r="AM240" i="2"/>
  <c r="AM249" i="2"/>
  <c r="AL257" i="2"/>
  <c r="AM282" i="2"/>
  <c r="AL290" i="2"/>
  <c r="AM303" i="2"/>
  <c r="AM310" i="2"/>
  <c r="AL320" i="2"/>
  <c r="AL358" i="2"/>
  <c r="AM368" i="2"/>
  <c r="AM383" i="2"/>
  <c r="AM385" i="2"/>
  <c r="AM387" i="2"/>
  <c r="AM389" i="2"/>
  <c r="AL391" i="2"/>
  <c r="AM394" i="2"/>
  <c r="AL401" i="2"/>
  <c r="AM403" i="2"/>
  <c r="AM405" i="2"/>
  <c r="AM407" i="2"/>
  <c r="AL409" i="2"/>
  <c r="AM425" i="2"/>
  <c r="AL431" i="2"/>
  <c r="AM433" i="2"/>
  <c r="AM437" i="2"/>
  <c r="AL438" i="2"/>
  <c r="AM439" i="2"/>
  <c r="AL440" i="2"/>
  <c r="AL446" i="2"/>
  <c r="AM447" i="2"/>
  <c r="AL448" i="2"/>
  <c r="AM458" i="2"/>
  <c r="AM466" i="2"/>
  <c r="AM473" i="2"/>
  <c r="AM474" i="2"/>
  <c r="AM479" i="2"/>
  <c r="AL480" i="2"/>
  <c r="AM481" i="2"/>
  <c r="AM482" i="2"/>
  <c r="AM487" i="2"/>
  <c r="AL488" i="2"/>
  <c r="AM489" i="2"/>
  <c r="AM490" i="2"/>
  <c r="AM495" i="2"/>
  <c r="AL496" i="2"/>
  <c r="AM497" i="2"/>
  <c r="AM498" i="2"/>
  <c r="AM503" i="2"/>
  <c r="AL504" i="2"/>
  <c r="AM505" i="2"/>
  <c r="AM506" i="2"/>
  <c r="AM511" i="2"/>
  <c r="AL512" i="2"/>
  <c r="AM513" i="2"/>
  <c r="AM514" i="2"/>
  <c r="AM520" i="2"/>
  <c r="AL526" i="2"/>
  <c r="AM528" i="2"/>
  <c r="AL534" i="2"/>
  <c r="AM536" i="2"/>
  <c r="AL542" i="2"/>
  <c r="AM544" i="2"/>
  <c r="AL549" i="2"/>
  <c r="AM550" i="2"/>
  <c r="AL554" i="2"/>
  <c r="AM556" i="2"/>
  <c r="AM557" i="2"/>
  <c r="AM559" i="2"/>
  <c r="AM564" i="2"/>
  <c r="AM565" i="2"/>
  <c r="AM567" i="2"/>
  <c r="AM572" i="2"/>
  <c r="AM573" i="2"/>
  <c r="AM575" i="2"/>
  <c r="AM580" i="2"/>
  <c r="AM581" i="2"/>
  <c r="AM583" i="2"/>
  <c r="AM588" i="2"/>
  <c r="AM589" i="2"/>
  <c r="AM591" i="2"/>
  <c r="AM596" i="2"/>
  <c r="AM597" i="2"/>
  <c r="AM599" i="2"/>
  <c r="AL601" i="2"/>
  <c r="AM603" i="2"/>
  <c r="AL609" i="2"/>
  <c r="AM611" i="2"/>
  <c r="AM233" i="2"/>
  <c r="AM238" i="2"/>
  <c r="AM252" i="2"/>
  <c r="AM277" i="2"/>
  <c r="AL288" i="2"/>
  <c r="AM290" i="2"/>
  <c r="AL292" i="2"/>
  <c r="AM296" i="2"/>
  <c r="AM320" i="2"/>
  <c r="AM328" i="2"/>
  <c r="AM341" i="2"/>
  <c r="AM343" i="2"/>
  <c r="AL353" i="2"/>
  <c r="AM370" i="2"/>
  <c r="AM376" i="2"/>
  <c r="AM400" i="2"/>
  <c r="AM409" i="2"/>
  <c r="AL415" i="2"/>
  <c r="AL430" i="2"/>
  <c r="AM431" i="2"/>
  <c r="AM435" i="2"/>
  <c r="AL436" i="2"/>
  <c r="AM438" i="2"/>
  <c r="AM440" i="2"/>
  <c r="AM445" i="2"/>
  <c r="AM446" i="2"/>
  <c r="AM448" i="2"/>
  <c r="AL454" i="2"/>
  <c r="AM455" i="2"/>
  <c r="AL456" i="2"/>
  <c r="AL462" i="2"/>
  <c r="AM463" i="2"/>
  <c r="AL464" i="2"/>
  <c r="AL470" i="2"/>
  <c r="AL478" i="2"/>
  <c r="AM480" i="2"/>
  <c r="AL486" i="2"/>
  <c r="AM488" i="2"/>
  <c r="AL494" i="2"/>
  <c r="AM496" i="2"/>
  <c r="AL502" i="2"/>
  <c r="AM504" i="2"/>
  <c r="AL510" i="2"/>
  <c r="AM512" i="2"/>
  <c r="AL518" i="2"/>
  <c r="AM526" i="2"/>
  <c r="AM534" i="2"/>
  <c r="AM542" i="2"/>
  <c r="AL546" i="2"/>
  <c r="AM547" i="2"/>
  <c r="AL548" i="2"/>
  <c r="AL553" i="2"/>
  <c r="AM554" i="2"/>
  <c r="AL555" i="2"/>
  <c r="AL561" i="2"/>
  <c r="AM562" i="2"/>
  <c r="AL563" i="2"/>
  <c r="AL569" i="2"/>
  <c r="AM570" i="2"/>
  <c r="AL571" i="2"/>
  <c r="AL577" i="2"/>
  <c r="AM578" i="2"/>
  <c r="AL579" i="2"/>
  <c r="AL585" i="2"/>
  <c r="AM586" i="2"/>
  <c r="AL587" i="2"/>
  <c r="AL593" i="2"/>
  <c r="AM594" i="2"/>
  <c r="AL595" i="2"/>
  <c r="AM601" i="2"/>
  <c r="AM609" i="2"/>
  <c r="AM236" i="2"/>
  <c r="AM286" i="2"/>
  <c r="AL293" i="2"/>
  <c r="AM295" i="2"/>
  <c r="AL319" i="2"/>
  <c r="AM392" i="2"/>
  <c r="AM397" i="2"/>
  <c r="AM402" i="2"/>
  <c r="AM423" i="2"/>
  <c r="AL425" i="2"/>
  <c r="AM428" i="2"/>
  <c r="AM432" i="2"/>
  <c r="AM441" i="2"/>
  <c r="AM444" i="2"/>
  <c r="AL450" i="2"/>
  <c r="AM468" i="2"/>
  <c r="AM470" i="2"/>
  <c r="AL472" i="2"/>
  <c r="AL473" i="2"/>
  <c r="AM476" i="2"/>
  <c r="AM478" i="2"/>
  <c r="AM485" i="2"/>
  <c r="AM492" i="2"/>
  <c r="AM494" i="2"/>
  <c r="AM501" i="2"/>
  <c r="AM508" i="2"/>
  <c r="AM510" i="2"/>
  <c r="AM517" i="2"/>
  <c r="AM522" i="2"/>
  <c r="AL524" i="2"/>
  <c r="AM529" i="2"/>
  <c r="AM532" i="2"/>
  <c r="AL536" i="2"/>
  <c r="AM539" i="2"/>
  <c r="AM552" i="2"/>
  <c r="AL559" i="2"/>
  <c r="AM561" i="2"/>
  <c r="AM563" i="2"/>
  <c r="AL565" i="2"/>
  <c r="AM568" i="2"/>
  <c r="AL575" i="2"/>
  <c r="AM577" i="2"/>
  <c r="AM579" i="2"/>
  <c r="AL581" i="2"/>
  <c r="AM584" i="2"/>
  <c r="AL591" i="2"/>
  <c r="AM593" i="2"/>
  <c r="AM595" i="2"/>
  <c r="AL597" i="2"/>
  <c r="AM605" i="2"/>
  <c r="AL607" i="2"/>
  <c r="AM612" i="2"/>
  <c r="AM615" i="2"/>
  <c r="AL617" i="2"/>
  <c r="AM619" i="2"/>
  <c r="AL625" i="2"/>
  <c r="AM626" i="2"/>
  <c r="AL627" i="2"/>
  <c r="AL632" i="2"/>
  <c r="AM633" i="2"/>
  <c r="AM635" i="2"/>
  <c r="AM636" i="2"/>
  <c r="AM641" i="2"/>
  <c r="AL642" i="2"/>
  <c r="AM643" i="2"/>
  <c r="AM644" i="2"/>
  <c r="AM649" i="2"/>
  <c r="AL650" i="2"/>
  <c r="AM651" i="2"/>
  <c r="AM652" i="2"/>
  <c r="AM657" i="2"/>
  <c r="AL658" i="2"/>
  <c r="AM659" i="2"/>
  <c r="AM660" i="2"/>
  <c r="AM665" i="2"/>
  <c r="AL666" i="2"/>
  <c r="AM667" i="2"/>
  <c r="AM668" i="2"/>
  <c r="AM673" i="2"/>
  <c r="AL674" i="2"/>
  <c r="AM675" i="2"/>
  <c r="AM676" i="2"/>
  <c r="AM681" i="2"/>
  <c r="AL682" i="2"/>
  <c r="AM683" i="2"/>
  <c r="AM684" i="2"/>
  <c r="AL688" i="2"/>
  <c r="AL692" i="2"/>
  <c r="AM694" i="2"/>
  <c r="AL700" i="2"/>
  <c r="AM702" i="2"/>
  <c r="AL708" i="2"/>
  <c r="AM709" i="2"/>
  <c r="AL710" i="2"/>
  <c r="AL715" i="2"/>
  <c r="AM720" i="2"/>
  <c r="AL721" i="2"/>
  <c r="AM722" i="2"/>
  <c r="AM723" i="2"/>
  <c r="AM728" i="2"/>
  <c r="AL729" i="2"/>
  <c r="AM730" i="2"/>
  <c r="AM731" i="2"/>
  <c r="AM736" i="2"/>
  <c r="AL737" i="2"/>
  <c r="AM738" i="2"/>
  <c r="AM739" i="2"/>
  <c r="AM744" i="2"/>
  <c r="AL745" i="2"/>
  <c r="AM746" i="2"/>
  <c r="AM747" i="2"/>
  <c r="AM752" i="2"/>
  <c r="AL753" i="2"/>
  <c r="AM754" i="2"/>
  <c r="AM755" i="2"/>
  <c r="AM760" i="2"/>
  <c r="AL761" i="2"/>
  <c r="AM762" i="2"/>
  <c r="AM763" i="2"/>
  <c r="AM768" i="2"/>
  <c r="AL769" i="2"/>
  <c r="AM770" i="2"/>
  <c r="AM771" i="2"/>
  <c r="AM776" i="2"/>
  <c r="AL777" i="2"/>
  <c r="AM778" i="2"/>
  <c r="AM779" i="2"/>
  <c r="AM785" i="2"/>
  <c r="AL248" i="2"/>
  <c r="AM251" i="2"/>
  <c r="AM258" i="2"/>
  <c r="AM284" i="2"/>
  <c r="AL305" i="2"/>
  <c r="AM311" i="2"/>
  <c r="AM317" i="2"/>
  <c r="AL357" i="2"/>
  <c r="AL369" i="2"/>
  <c r="AL383" i="2"/>
  <c r="AM395" i="2"/>
  <c r="AM408" i="2"/>
  <c r="AL427" i="2"/>
  <c r="AM436" i="2"/>
  <c r="AM443" i="2"/>
  <c r="AM450" i="2"/>
  <c r="AL452" i="2"/>
  <c r="AM461" i="2"/>
  <c r="AM472" i="2"/>
  <c r="AM475" i="2"/>
  <c r="AL482" i="2"/>
  <c r="AL484" i="2"/>
  <c r="AM491" i="2"/>
  <c r="AL498" i="2"/>
  <c r="AL500" i="2"/>
  <c r="AM507" i="2"/>
  <c r="AL514" i="2"/>
  <c r="AL516" i="2"/>
  <c r="AM521" i="2"/>
  <c r="AM524" i="2"/>
  <c r="AL528" i="2"/>
  <c r="AM531" i="2"/>
  <c r="AL538" i="2"/>
  <c r="AL545" i="2"/>
  <c r="AM551" i="2"/>
  <c r="AM558" i="2"/>
  <c r="AM574" i="2"/>
  <c r="AM590" i="2"/>
  <c r="AM604" i="2"/>
  <c r="AM607" i="2"/>
  <c r="AL611" i="2"/>
  <c r="AM614" i="2"/>
  <c r="AM617" i="2"/>
  <c r="AM625" i="2"/>
  <c r="AM627" i="2"/>
  <c r="AM630" i="2"/>
  <c r="AL631" i="2"/>
  <c r="AL640" i="2"/>
  <c r="AM642" i="2"/>
  <c r="AL648" i="2"/>
  <c r="AM650" i="2"/>
  <c r="AL656" i="2"/>
  <c r="AM658" i="2"/>
  <c r="AL664" i="2"/>
  <c r="AM666" i="2"/>
  <c r="AL672" i="2"/>
  <c r="AM674" i="2"/>
  <c r="AL680" i="2"/>
  <c r="AM682" i="2"/>
  <c r="AL686" i="2"/>
  <c r="AM687" i="2"/>
  <c r="AM688" i="2"/>
  <c r="AM692" i="2"/>
  <c r="AM700" i="2"/>
  <c r="AL707" i="2"/>
  <c r="AM708" i="2"/>
  <c r="AM710" i="2"/>
  <c r="AM713" i="2"/>
  <c r="AL714" i="2"/>
  <c r="AL719" i="2"/>
  <c r="AM721" i="2"/>
  <c r="AL727" i="2"/>
  <c r="AM729" i="2"/>
  <c r="AL735" i="2"/>
  <c r="AM737" i="2"/>
  <c r="AL743" i="2"/>
  <c r="AM745" i="2"/>
  <c r="AL751" i="2"/>
  <c r="AM753" i="2"/>
  <c r="AL759" i="2"/>
  <c r="AM761" i="2"/>
  <c r="AL767" i="2"/>
  <c r="AM769" i="2"/>
  <c r="AL775" i="2"/>
  <c r="AM777" i="2"/>
  <c r="AL783" i="2"/>
  <c r="AM373" i="2"/>
  <c r="AL375" i="2"/>
  <c r="AM417" i="2"/>
  <c r="AL423" i="2"/>
  <c r="AM427" i="2"/>
  <c r="AM429" i="2"/>
  <c r="AM442" i="2"/>
  <c r="AM452" i="2"/>
  <c r="AL460" i="2"/>
  <c r="AM462" i="2"/>
  <c r="AM464" i="2"/>
  <c r="AL466" i="2"/>
  <c r="AM471" i="2"/>
  <c r="AM483" i="2"/>
  <c r="AL490" i="2"/>
  <c r="AM500" i="2"/>
  <c r="AM515" i="2"/>
  <c r="AL520" i="2"/>
  <c r="AM530" i="2"/>
  <c r="AM537" i="2"/>
  <c r="AM546" i="2"/>
  <c r="AM548" i="2"/>
  <c r="AL550" i="2"/>
  <c r="AM555" i="2"/>
  <c r="AM560" i="2"/>
  <c r="AL567" i="2"/>
  <c r="AM582" i="2"/>
  <c r="AM587" i="2"/>
  <c r="AM592" i="2"/>
  <c r="AL599" i="2"/>
  <c r="AM620" i="2"/>
  <c r="AM623" i="2"/>
  <c r="AL629" i="2"/>
  <c r="AM634" i="2"/>
  <c r="AM637" i="2"/>
  <c r="AL644" i="2"/>
  <c r="AL646" i="2"/>
  <c r="AM653" i="2"/>
  <c r="AL660" i="2"/>
  <c r="AL662" i="2"/>
  <c r="AM669" i="2"/>
  <c r="AL676" i="2"/>
  <c r="AL678" i="2"/>
  <c r="AL690" i="2"/>
  <c r="AM695" i="2"/>
  <c r="AM698" i="2"/>
  <c r="AL702" i="2"/>
  <c r="AM705" i="2"/>
  <c r="AM712" i="2"/>
  <c r="AM714" i="2"/>
  <c r="AM718" i="2"/>
  <c r="AM725" i="2"/>
  <c r="AM727" i="2"/>
  <c r="AM734" i="2"/>
  <c r="AM741" i="2"/>
  <c r="AM743" i="2"/>
  <c r="AM750" i="2"/>
  <c r="AM757" i="2"/>
  <c r="AM759" i="2"/>
  <c r="AM766" i="2"/>
  <c r="AM773" i="2"/>
  <c r="AM775" i="2"/>
  <c r="AM782" i="2"/>
  <c r="AL787" i="2"/>
  <c r="AM792" i="2"/>
  <c r="AL793" i="2"/>
  <c r="AM794" i="2"/>
  <c r="AM795" i="2"/>
  <c r="AM797" i="2"/>
  <c r="AL801" i="2"/>
  <c r="AM802" i="2"/>
  <c r="AM803" i="2"/>
  <c r="AM805" i="2"/>
  <c r="AL809" i="2"/>
  <c r="AM810" i="2"/>
  <c r="AM811" i="2"/>
  <c r="AM813" i="2"/>
  <c r="AL817" i="2"/>
  <c r="AM818" i="2"/>
  <c r="AM819" i="2"/>
  <c r="AM7" i="2"/>
  <c r="AL8" i="2"/>
  <c r="AL10" i="2"/>
  <c r="AM13" i="2"/>
  <c r="AL18" i="2"/>
  <c r="AM19" i="2"/>
  <c r="AL20" i="2"/>
  <c r="AL26" i="2"/>
  <c r="AM27" i="2"/>
  <c r="AL28" i="2"/>
  <c r="AL34" i="2"/>
  <c r="AM35" i="2"/>
  <c r="AL36" i="2"/>
  <c r="AM37" i="2"/>
  <c r="AM38" i="2"/>
  <c r="AM39" i="2"/>
  <c r="AL40" i="2"/>
  <c r="AM42" i="2"/>
  <c r="AL48" i="2"/>
  <c r="AM50" i="2"/>
  <c r="AL55" i="2"/>
  <c r="AM56" i="2"/>
  <c r="AL63" i="2"/>
  <c r="AM64" i="2"/>
  <c r="AL65" i="2"/>
  <c r="AL71" i="2"/>
  <c r="AM72" i="2"/>
  <c r="AL73" i="2"/>
  <c r="AL78" i="2"/>
  <c r="AM79" i="2"/>
  <c r="AM84" i="2"/>
  <c r="AL85" i="2"/>
  <c r="AM86" i="2"/>
  <c r="AM87" i="2"/>
  <c r="AM92" i="2"/>
  <c r="AL93" i="2"/>
  <c r="AM94" i="2"/>
  <c r="AM95" i="2"/>
  <c r="AM97" i="2"/>
  <c r="AL101" i="2"/>
  <c r="AL107" i="2"/>
  <c r="AL113" i="2"/>
  <c r="AM115" i="2"/>
  <c r="AL119" i="2"/>
  <c r="AM123" i="2"/>
  <c r="AM125" i="2"/>
  <c r="AM126" i="2"/>
  <c r="AM131" i="2"/>
  <c r="AM133" i="2"/>
  <c r="AM134" i="2"/>
  <c r="AM139" i="2"/>
  <c r="AM141" i="2"/>
  <c r="AM142" i="2"/>
  <c r="AM151" i="2"/>
  <c r="AM153" i="2"/>
  <c r="AM160" i="2"/>
  <c r="AL161" i="2"/>
  <c r="AL164" i="2"/>
  <c r="AM166" i="2"/>
  <c r="AM167" i="2"/>
  <c r="AL172" i="2"/>
  <c r="AM174" i="2"/>
  <c r="AM175" i="2"/>
  <c r="AL180" i="2"/>
  <c r="AM182" i="2"/>
  <c r="AM183" i="2"/>
  <c r="AL186" i="2"/>
  <c r="AL187" i="2"/>
  <c r="AM188" i="2"/>
  <c r="AM190" i="2"/>
  <c r="AM191" i="2"/>
  <c r="AL194" i="2"/>
  <c r="AL195" i="2"/>
  <c r="AM196" i="2"/>
  <c r="AL200" i="2"/>
  <c r="AM204" i="2"/>
  <c r="AM206" i="2"/>
  <c r="AM207" i="2"/>
  <c r="AM212" i="2"/>
  <c r="AM214" i="2"/>
  <c r="AM215" i="2"/>
  <c r="AM220" i="2"/>
  <c r="AM222" i="2"/>
  <c r="AM223" i="2"/>
  <c r="AM228" i="2"/>
  <c r="AM229" i="2"/>
  <c r="AL230" i="2"/>
  <c r="AM231" i="2"/>
  <c r="AM15" i="2"/>
  <c r="AM16" i="2"/>
  <c r="AL17" i="2"/>
  <c r="AM20" i="2"/>
  <c r="AM25" i="2"/>
  <c r="AM26" i="2"/>
  <c r="AM28" i="2"/>
  <c r="AM33" i="2"/>
  <c r="AM34" i="2"/>
  <c r="AM36" i="2"/>
  <c r="AM40" i="2"/>
  <c r="AM45" i="2"/>
  <c r="AL46" i="2"/>
  <c r="AM47" i="2"/>
  <c r="AM48" i="2"/>
  <c r="AL54" i="2"/>
  <c r="AM62" i="2"/>
  <c r="AM63" i="2"/>
  <c r="AM65" i="2"/>
  <c r="AM71" i="2"/>
  <c r="AM73" i="2"/>
  <c r="AM76" i="2"/>
  <c r="AL77" i="2"/>
  <c r="AL83" i="2"/>
  <c r="AM85" i="2"/>
  <c r="AL91" i="2"/>
  <c r="AM93" i="2"/>
  <c r="AL99" i="2"/>
  <c r="AM101" i="2"/>
  <c r="AL106" i="2"/>
  <c r="AM107" i="2"/>
  <c r="AM110" i="2"/>
  <c r="AL111" i="2"/>
  <c r="AM112" i="2"/>
  <c r="AM113" i="2"/>
  <c r="AL244" i="2"/>
  <c r="AM365" i="2"/>
  <c r="AL381" i="2"/>
  <c r="AM384" i="2"/>
  <c r="AL399" i="2"/>
  <c r="AM415" i="2"/>
  <c r="AL458" i="2"/>
  <c r="AM460" i="2"/>
  <c r="AM469" i="2"/>
  <c r="AL476" i="2"/>
  <c r="AM486" i="2"/>
  <c r="AM493" i="2"/>
  <c r="AL508" i="2"/>
  <c r="AM518" i="2"/>
  <c r="AM523" i="2"/>
  <c r="AL540" i="2"/>
  <c r="AL544" i="2"/>
  <c r="AL573" i="2"/>
  <c r="AM585" i="2"/>
  <c r="AL605" i="2"/>
  <c r="AL613" i="2"/>
  <c r="AL615" i="2"/>
  <c r="AL619" i="2"/>
  <c r="AM622" i="2"/>
  <c r="AM629" i="2"/>
  <c r="AM631" i="2"/>
  <c r="AL633" i="2"/>
  <c r="AM639" i="2"/>
  <c r="AM646" i="2"/>
  <c r="AM648" i="2"/>
  <c r="AM655" i="2"/>
  <c r="AM662" i="2"/>
  <c r="AM664" i="2"/>
  <c r="AM671" i="2"/>
  <c r="AM678" i="2"/>
  <c r="AM680" i="2"/>
  <c r="AM690" i="2"/>
  <c r="AL694" i="2"/>
  <c r="AM697" i="2"/>
  <c r="AL704" i="2"/>
  <c r="AL711" i="2"/>
  <c r="AL717" i="2"/>
  <c r="AM724" i="2"/>
  <c r="AL731" i="2"/>
  <c r="AL733" i="2"/>
  <c r="AM740" i="2"/>
  <c r="AL747" i="2"/>
  <c r="AL749" i="2"/>
  <c r="AM756" i="2"/>
  <c r="AL763" i="2"/>
  <c r="AL765" i="2"/>
  <c r="AM772" i="2"/>
  <c r="AL779" i="2"/>
  <c r="AL781" i="2"/>
  <c r="AM786" i="2"/>
  <c r="AM787" i="2"/>
  <c r="AL791" i="2"/>
  <c r="AM793" i="2"/>
  <c r="AL799" i="2"/>
  <c r="AM801" i="2"/>
  <c r="AL807" i="2"/>
  <c r="AM809" i="2"/>
  <c r="AL815" i="2"/>
  <c r="AM817" i="2"/>
  <c r="AL822" i="2"/>
  <c r="AL6" i="2"/>
  <c r="AM8" i="2"/>
  <c r="AL9" i="2"/>
  <c r="AM10" i="2"/>
  <c r="AL276" i="2"/>
  <c r="AL295" i="2"/>
  <c r="AM356" i="2"/>
  <c r="AM377" i="2"/>
  <c r="AL442" i="2"/>
  <c r="AM456" i="2"/>
  <c r="AM484" i="2"/>
  <c r="AL557" i="2"/>
  <c r="AM566" i="2"/>
  <c r="AM569" i="2"/>
  <c r="AL603" i="2"/>
  <c r="AM606" i="2"/>
  <c r="AL621" i="2"/>
  <c r="AL623" i="2"/>
  <c r="AL628" i="2"/>
  <c r="AL636" i="2"/>
  <c r="AM638" i="2"/>
  <c r="AM645" i="2"/>
  <c r="AL668" i="2"/>
  <c r="AM670" i="2"/>
  <c r="AM677" i="2"/>
  <c r="AL706" i="2"/>
  <c r="AL725" i="2"/>
  <c r="AM735" i="2"/>
  <c r="AM742" i="2"/>
  <c r="AL757" i="2"/>
  <c r="AM767" i="2"/>
  <c r="AM774" i="2"/>
  <c r="AM789" i="2"/>
  <c r="AM791" i="2"/>
  <c r="AM796" i="2"/>
  <c r="AL803" i="2"/>
  <c r="AM820" i="2"/>
  <c r="AM12" i="2"/>
  <c r="AM17" i="2"/>
  <c r="AL19" i="2"/>
  <c r="AM22" i="2"/>
  <c r="AL24" i="2"/>
  <c r="AM31" i="2"/>
  <c r="AL38" i="2"/>
  <c r="AM41" i="2"/>
  <c r="AL44" i="2"/>
  <c r="AM51" i="2"/>
  <c r="AM58" i="2"/>
  <c r="AM61" i="2"/>
  <c r="AL67" i="2"/>
  <c r="AL74" i="2"/>
  <c r="AM81" i="2"/>
  <c r="AM83" i="2"/>
  <c r="AM90" i="2"/>
  <c r="AM104" i="2"/>
  <c r="AM114" i="2"/>
  <c r="AL121" i="2"/>
  <c r="AM124" i="2"/>
  <c r="AL125" i="2"/>
  <c r="AL137" i="2"/>
  <c r="AM138" i="2"/>
  <c r="AM140" i="2"/>
  <c r="AL141" i="2"/>
  <c r="AL149" i="2"/>
  <c r="AM150" i="2"/>
  <c r="AM152" i="2"/>
  <c r="AL153" i="2"/>
  <c r="AM156" i="2"/>
  <c r="AM157" i="2"/>
  <c r="AM164" i="2"/>
  <c r="AM168" i="2"/>
  <c r="AL171" i="2"/>
  <c r="AL175" i="2"/>
  <c r="AL178" i="2"/>
  <c r="AM179" i="2"/>
  <c r="AM181" i="2"/>
  <c r="AL182" i="2"/>
  <c r="AL188" i="2"/>
  <c r="AM192" i="2"/>
  <c r="AM195" i="2"/>
  <c r="AM198" i="2"/>
  <c r="AL203" i="2"/>
  <c r="AL207" i="2"/>
  <c r="AM209" i="2"/>
  <c r="AM210" i="2"/>
  <c r="AM216" i="2"/>
  <c r="AL219" i="2"/>
  <c r="AL223" i="2"/>
  <c r="AM225" i="2"/>
  <c r="AM226" i="2"/>
  <c r="AL773" i="2"/>
  <c r="AM807" i="2"/>
  <c r="AM812" i="2"/>
  <c r="AL819" i="2"/>
  <c r="AM30" i="2"/>
  <c r="AM43" i="2"/>
  <c r="AL52" i="2"/>
  <c r="AL59" i="2"/>
  <c r="AM82" i="2"/>
  <c r="AM91" i="2"/>
  <c r="AM103" i="2"/>
  <c r="AL109" i="2"/>
  <c r="AL133" i="2"/>
  <c r="AL158" i="2"/>
  <c r="AL162" i="2"/>
  <c r="AM165" i="2"/>
  <c r="AM170" i="2"/>
  <c r="AM184" i="2"/>
  <c r="AM187" i="2"/>
  <c r="AL191" i="2"/>
  <c r="AM201" i="2"/>
  <c r="AL215" i="2"/>
  <c r="AM218" i="2"/>
  <c r="AM499" i="2"/>
  <c r="AM571" i="2"/>
  <c r="AL670" i="2"/>
  <c r="AM679" i="2"/>
  <c r="AL739" i="2"/>
  <c r="AL771" i="2"/>
  <c r="AL797" i="2"/>
  <c r="AL13" i="2"/>
  <c r="AM32" i="2"/>
  <c r="AM52" i="2"/>
  <c r="AL56" i="2"/>
  <c r="AM59" i="2"/>
  <c r="AL81" i="2"/>
  <c r="AM88" i="2"/>
  <c r="AM109" i="2"/>
  <c r="AM119" i="2"/>
  <c r="AM128" i="2"/>
  <c r="AM129" i="2"/>
  <c r="AM135" i="2"/>
  <c r="AL138" i="2"/>
  <c r="AM145" i="2"/>
  <c r="AL154" i="2"/>
  <c r="AM158" i="2"/>
  <c r="AM162" i="2"/>
  <c r="AM176" i="2"/>
  <c r="AM244" i="2"/>
  <c r="AM346" i="2"/>
  <c r="AL407" i="2"/>
  <c r="AL433" i="2"/>
  <c r="AM451" i="2"/>
  <c r="AM454" i="2"/>
  <c r="AL506" i="2"/>
  <c r="AM509" i="2"/>
  <c r="AL522" i="2"/>
  <c r="AL552" i="2"/>
  <c r="AM576" i="2"/>
  <c r="AM613" i="2"/>
  <c r="AM621" i="2"/>
  <c r="AL654" i="2"/>
  <c r="AM656" i="2"/>
  <c r="AM663" i="2"/>
  <c r="AM686" i="2"/>
  <c r="AM704" i="2"/>
  <c r="AM706" i="2"/>
  <c r="AM716" i="2"/>
  <c r="AL723" i="2"/>
  <c r="AM733" i="2"/>
  <c r="AM748" i="2"/>
  <c r="AL755" i="2"/>
  <c r="AM765" i="2"/>
  <c r="AM780" i="2"/>
  <c r="AL785" i="2"/>
  <c r="AL795" i="2"/>
  <c r="AL813" i="2"/>
  <c r="AM815" i="2"/>
  <c r="AM11" i="2"/>
  <c r="AL14" i="2"/>
  <c r="AM21" i="2"/>
  <c r="AM24" i="2"/>
  <c r="AL30" i="2"/>
  <c r="AM44" i="2"/>
  <c r="AM46" i="2"/>
  <c r="AL50" i="2"/>
  <c r="AM57" i="2"/>
  <c r="AM60" i="2"/>
  <c r="AM67" i="2"/>
  <c r="AL69" i="2"/>
  <c r="AM80" i="2"/>
  <c r="AL87" i="2"/>
  <c r="AL89" i="2"/>
  <c r="AL97" i="2"/>
  <c r="AM99" i="2"/>
  <c r="AL103" i="2"/>
  <c r="AL117" i="2"/>
  <c r="AM121" i="2"/>
  <c r="AM122" i="2"/>
  <c r="AL123" i="2"/>
  <c r="AM127" i="2"/>
  <c r="AL130" i="2"/>
  <c r="AL134" i="2"/>
  <c r="AM136" i="2"/>
  <c r="AM137" i="2"/>
  <c r="AM143" i="2"/>
  <c r="AL146" i="2"/>
  <c r="AM149" i="2"/>
  <c r="AL155" i="2"/>
  <c r="AL159" i="2"/>
  <c r="AL163" i="2"/>
  <c r="AL167" i="2"/>
  <c r="AL170" i="2"/>
  <c r="AM171" i="2"/>
  <c r="AM173" i="2"/>
  <c r="AL174" i="2"/>
  <c r="AM177" i="2"/>
  <c r="AM178" i="2"/>
  <c r="AL184" i="2"/>
  <c r="AM194" i="2"/>
  <c r="AL202" i="2"/>
  <c r="AM203" i="2"/>
  <c r="AM205" i="2"/>
  <c r="AL206" i="2"/>
  <c r="AL218" i="2"/>
  <c r="AM219" i="2"/>
  <c r="AM221" i="2"/>
  <c r="AL222" i="2"/>
  <c r="AL231" i="2"/>
  <c r="AL242" i="2"/>
  <c r="AL337" i="2"/>
  <c r="AM344" i="2"/>
  <c r="AL393" i="2"/>
  <c r="AM426" i="2"/>
  <c r="AL429" i="2"/>
  <c r="AM449" i="2"/>
  <c r="AL492" i="2"/>
  <c r="AM516" i="2"/>
  <c r="AL532" i="2"/>
  <c r="AM540" i="2"/>
  <c r="AL589" i="2"/>
  <c r="AM598" i="2"/>
  <c r="AL635" i="2"/>
  <c r="AL652" i="2"/>
  <c r="AM654" i="2"/>
  <c r="AM661" i="2"/>
  <c r="AL684" i="2"/>
  <c r="AL696" i="2"/>
  <c r="AL698" i="2"/>
  <c r="AM719" i="2"/>
  <c r="AM726" i="2"/>
  <c r="AL741" i="2"/>
  <c r="AM751" i="2"/>
  <c r="AM758" i="2"/>
  <c r="AM783" i="2"/>
  <c r="AM790" i="2"/>
  <c r="AL805" i="2"/>
  <c r="AL821" i="2"/>
  <c r="AM9" i="2"/>
  <c r="AM14" i="2"/>
  <c r="AM23" i="2"/>
  <c r="AL32" i="2"/>
  <c r="AM49" i="2"/>
  <c r="AM66" i="2"/>
  <c r="AM69" i="2"/>
  <c r="AL75" i="2"/>
  <c r="AM89" i="2"/>
  <c r="AM96" i="2"/>
  <c r="AL105" i="2"/>
  <c r="AM116" i="2"/>
  <c r="AM117" i="2"/>
  <c r="AL129" i="2"/>
  <c r="AM130" i="2"/>
  <c r="AM132" i="2"/>
  <c r="AL145" i="2"/>
  <c r="AM146" i="2"/>
  <c r="AM163" i="2"/>
  <c r="AL166" i="2"/>
  <c r="AM169" i="2"/>
  <c r="AL176" i="2"/>
  <c r="AM180" i="2"/>
  <c r="AL196" i="2"/>
  <c r="AM202" i="2"/>
  <c r="AM208" i="2"/>
  <c r="AL211" i="2"/>
  <c r="AM217" i="2"/>
  <c r="AM224" i="2"/>
  <c r="AL227" i="2"/>
  <c r="AM379" i="2"/>
  <c r="AL444" i="2"/>
  <c r="AL468" i="2"/>
  <c r="AL474" i="2"/>
  <c r="AM477" i="2"/>
  <c r="AM502" i="2"/>
  <c r="AL530" i="2"/>
  <c r="AM538" i="2"/>
  <c r="AL583" i="2"/>
  <c r="AL638" i="2"/>
  <c r="AM640" i="2"/>
  <c r="AM647" i="2"/>
  <c r="AM672" i="2"/>
  <c r="AM696" i="2"/>
  <c r="AM703" i="2"/>
  <c r="AL712" i="2"/>
  <c r="AM717" i="2"/>
  <c r="AM732" i="2"/>
  <c r="AM749" i="2"/>
  <c r="AM764" i="2"/>
  <c r="AM781" i="2"/>
  <c r="AL789" i="2"/>
  <c r="AM799" i="2"/>
  <c r="AM804" i="2"/>
  <c r="AL811" i="2"/>
  <c r="AM821" i="2"/>
  <c r="AM6" i="2"/>
  <c r="AL22" i="2"/>
  <c r="AL29" i="2"/>
  <c r="AL42" i="2"/>
  <c r="AM54" i="2"/>
  <c r="AL58" i="2"/>
  <c r="AL61" i="2"/>
  <c r="AM68" i="2"/>
  <c r="AM75" i="2"/>
  <c r="AM77" i="2"/>
  <c r="AL79" i="2"/>
  <c r="AL95" i="2"/>
  <c r="AL102" i="2"/>
  <c r="AM105" i="2"/>
  <c r="AM111" i="2"/>
  <c r="AL115" i="2"/>
  <c r="AL126" i="2"/>
  <c r="AL142" i="2"/>
  <c r="AM144" i="2"/>
  <c r="AL150" i="2"/>
  <c r="AL157" i="2"/>
  <c r="AM161" i="2"/>
  <c r="AL168" i="2"/>
  <c r="AM172" i="2"/>
  <c r="AL179" i="2"/>
  <c r="AL183" i="2"/>
  <c r="AL198" i="2"/>
  <c r="AL210" i="2"/>
  <c r="AM227" i="2"/>
  <c r="AM232" i="2"/>
  <c r="AM189" i="2"/>
  <c r="AL190" i="2"/>
  <c r="AM213" i="2"/>
  <c r="AM230" i="2"/>
  <c r="AL199" i="2"/>
  <c r="AM211" i="2"/>
  <c r="AL226" i="2"/>
  <c r="AM186" i="2"/>
  <c r="AL214" i="2"/>
  <c r="AL147" i="2"/>
  <c r="AM193" i="2"/>
  <c r="AM808" i="2"/>
  <c r="AM806" i="2"/>
  <c r="AM98" i="2"/>
  <c r="AM610" i="2"/>
  <c r="AM699" i="2"/>
  <c r="AM465" i="2"/>
  <c r="AM359" i="2"/>
  <c r="AM541" i="2"/>
  <c r="AM380" i="2"/>
  <c r="AM382" i="2"/>
  <c r="AM424" i="2"/>
  <c r="AM294" i="2"/>
  <c r="AM243" i="2"/>
  <c r="AL818" i="2"/>
  <c r="AL802" i="2"/>
  <c r="AL784" i="2"/>
  <c r="AL812" i="2"/>
  <c r="AL796" i="2"/>
  <c r="AL808" i="2"/>
  <c r="AL786" i="2"/>
  <c r="AL681" i="2"/>
  <c r="AL691" i="2"/>
  <c r="AL772" i="2"/>
  <c r="AL756" i="2"/>
  <c r="AL740" i="2"/>
  <c r="AL724" i="2"/>
  <c r="AL705" i="2"/>
  <c r="AL709" i="2"/>
  <c r="AL699" i="2"/>
  <c r="AL675" i="2"/>
  <c r="AL667" i="2"/>
  <c r="AL659" i="2"/>
  <c r="AL651" i="2"/>
  <c r="AL643" i="2"/>
  <c r="AL661" i="2"/>
  <c r="AL645" i="2"/>
  <c r="AL626" i="2"/>
  <c r="AL594" i="2"/>
  <c r="AL586" i="2"/>
  <c r="AL570" i="2"/>
  <c r="AM553" i="2"/>
  <c r="AM545" i="2"/>
  <c r="AL580" i="2"/>
  <c r="AL572" i="2"/>
  <c r="AL564" i="2"/>
  <c r="AL556" i="2"/>
  <c r="AM549" i="2"/>
  <c r="AL539" i="2"/>
  <c r="AL523" i="2"/>
  <c r="AL535" i="2"/>
  <c r="AL515" i="2"/>
  <c r="AL499" i="2"/>
  <c r="AL483" i="2"/>
  <c r="AL471" i="2"/>
  <c r="AL461" i="2"/>
  <c r="AL453" i="2"/>
  <c r="AL469" i="2"/>
  <c r="AL465" i="2"/>
  <c r="AL441" i="2"/>
  <c r="AM434" i="2"/>
  <c r="AL410" i="2"/>
  <c r="AL428" i="2"/>
  <c r="AL432" i="2"/>
  <c r="AL392" i="2"/>
  <c r="AL386" i="2"/>
  <c r="AL376" i="2"/>
  <c r="AL371" i="2"/>
  <c r="AL355" i="2"/>
  <c r="AM362" i="2"/>
  <c r="AL347" i="2"/>
  <c r="AL339" i="2"/>
  <c r="AL330" i="2"/>
  <c r="AL322" i="2"/>
  <c r="AL360" i="2"/>
  <c r="AL348" i="2"/>
  <c r="AL332" i="2"/>
  <c r="AL334" i="2"/>
  <c r="AL314" i="2"/>
  <c r="AM301" i="2"/>
  <c r="AL301" i="2"/>
  <c r="AL317" i="2"/>
  <c r="AL285" i="2"/>
  <c r="AL277" i="2"/>
  <c r="AL268" i="2"/>
  <c r="AL266" i="2"/>
  <c r="AM253" i="2"/>
  <c r="AL256" i="2"/>
  <c r="AL249" i="2"/>
  <c r="AL235" i="2"/>
  <c r="AL212" i="2"/>
  <c r="AL201" i="2"/>
  <c r="AL232" i="2"/>
  <c r="AL221" i="2"/>
  <c r="AL205" i="2"/>
  <c r="AM199" i="2"/>
  <c r="AL192" i="2"/>
  <c r="AL169" i="2"/>
  <c r="AM147" i="2"/>
  <c r="AL152" i="2"/>
  <c r="AL131" i="2"/>
  <c r="AL136" i="2"/>
  <c r="AL96" i="2"/>
  <c r="AL110" i="2"/>
  <c r="AM108" i="2"/>
  <c r="AL90" i="2"/>
  <c r="AL82" i="2"/>
  <c r="AL88" i="2"/>
  <c r="AL60" i="2"/>
  <c r="AL45" i="2"/>
  <c r="AL39" i="2"/>
  <c r="AL25" i="2"/>
  <c r="AM29" i="2"/>
  <c r="AL15" i="2"/>
  <c r="AL7" i="2"/>
  <c r="AM543" i="2"/>
  <c r="AL820" i="2"/>
  <c r="AL685" i="2"/>
  <c r="AL748" i="2"/>
  <c r="AL683" i="2"/>
  <c r="AL663" i="2"/>
  <c r="AL639" i="2"/>
  <c r="AL614" i="2"/>
  <c r="AL624" i="2"/>
  <c r="AL604" i="2"/>
  <c r="AL618" i="2"/>
  <c r="AL598" i="2"/>
  <c r="AL578" i="2"/>
  <c r="AL531" i="2"/>
  <c r="AL525" i="2"/>
  <c r="AL584" i="2"/>
  <c r="AL560" i="2"/>
  <c r="AL547" i="2"/>
  <c r="AL491" i="2"/>
  <c r="AL475" i="2"/>
  <c r="AL457" i="2"/>
  <c r="AL445" i="2"/>
  <c r="AL412" i="2"/>
  <c r="AL418" i="2"/>
  <c r="AL406" i="2"/>
  <c r="AL400" i="2"/>
  <c r="AL380" i="2"/>
  <c r="AL335" i="2"/>
  <c r="AL368" i="2"/>
  <c r="AL340" i="2"/>
  <c r="AM321" i="2"/>
  <c r="AL298" i="2"/>
  <c r="AL309" i="2"/>
  <c r="AL262" i="2"/>
  <c r="AL247" i="2"/>
  <c r="AL204" i="2"/>
  <c r="AL228" i="2"/>
  <c r="AM155" i="2"/>
  <c r="AL139" i="2"/>
  <c r="AL104" i="2"/>
  <c r="AM78" i="2"/>
  <c r="AL80" i="2"/>
  <c r="AL31" i="2"/>
  <c r="AM18" i="2"/>
  <c r="AM457" i="2"/>
  <c r="AM270" i="2"/>
  <c r="AL816" i="2"/>
  <c r="AL794" i="2"/>
  <c r="AM784" i="2"/>
  <c r="AL774" i="2"/>
  <c r="AL750" i="2"/>
  <c r="AL734" i="2"/>
  <c r="AL720" i="2"/>
  <c r="AL679" i="2"/>
  <c r="AL612" i="2"/>
  <c r="AL616" i="2"/>
  <c r="AL529" i="2"/>
  <c r="AM519" i="2"/>
  <c r="AL495" i="2"/>
  <c r="AL479" i="2"/>
  <c r="AL449" i="2"/>
  <c r="AL513" i="2"/>
  <c r="AL497" i="2"/>
  <c r="AL422" i="2"/>
  <c r="AL404" i="2"/>
  <c r="AL384" i="2"/>
  <c r="AL394" i="2"/>
  <c r="AM358" i="2"/>
  <c r="AL351" i="2"/>
  <c r="AL364" i="2"/>
  <c r="AL310" i="2"/>
  <c r="AL291" i="2"/>
  <c r="AM279" i="2"/>
  <c r="AL287" i="2"/>
  <c r="AL270" i="2"/>
  <c r="AL264" i="2"/>
  <c r="AL251" i="2"/>
  <c r="AL243" i="2"/>
  <c r="AL233" i="2"/>
  <c r="AL189" i="2"/>
  <c r="AL148" i="2"/>
  <c r="AL181" i="2"/>
  <c r="AM159" i="2"/>
  <c r="AM118" i="2"/>
  <c r="AL118" i="2"/>
  <c r="AL132" i="2"/>
  <c r="AL116" i="2"/>
  <c r="AM102" i="2"/>
  <c r="AL62" i="2"/>
  <c r="AL43" i="2"/>
  <c r="AL33" i="2"/>
  <c r="AL35" i="2"/>
  <c r="AL12" i="2"/>
  <c r="AM100" i="2"/>
  <c r="AL151" i="2"/>
  <c r="AM120" i="2"/>
  <c r="AM798" i="2"/>
  <c r="AM70" i="2"/>
  <c r="AM527" i="2"/>
  <c r="AM691" i="2"/>
  <c r="AM414" i="2"/>
  <c r="AM241" i="2"/>
  <c r="AM533" i="2"/>
  <c r="AM367" i="2"/>
  <c r="AL370" i="2"/>
  <c r="AM416" i="2"/>
  <c r="AM289" i="2"/>
  <c r="AM822" i="2"/>
  <c r="AL804" i="2"/>
  <c r="AM788" i="2"/>
  <c r="AL788" i="2"/>
  <c r="AL792" i="2"/>
  <c r="AL776" i="2"/>
  <c r="AL782" i="2"/>
  <c r="AL770" i="2"/>
  <c r="AL762" i="2"/>
  <c r="AL754" i="2"/>
  <c r="AL746" i="2"/>
  <c r="AL738" i="2"/>
  <c r="AL730" i="2"/>
  <c r="AL722" i="2"/>
  <c r="AM715" i="2"/>
  <c r="AM707" i="2"/>
  <c r="AL695" i="2"/>
  <c r="AL693" i="2"/>
  <c r="AL760" i="2"/>
  <c r="AL744" i="2"/>
  <c r="AL728" i="2"/>
  <c r="AM711" i="2"/>
  <c r="AL689" i="2"/>
  <c r="AL701" i="2"/>
  <c r="AM685" i="2"/>
  <c r="AL687" i="2"/>
  <c r="AM632" i="2"/>
  <c r="AL630" i="2"/>
  <c r="AL610" i="2"/>
  <c r="AL600" i="2"/>
  <c r="AL665" i="2"/>
  <c r="AL649" i="2"/>
  <c r="AL622" i="2"/>
  <c r="AL606" i="2"/>
  <c r="AL588" i="2"/>
  <c r="AL634" i="2"/>
  <c r="AL592" i="2"/>
  <c r="AL574" i="2"/>
  <c r="AL558" i="2"/>
  <c r="AL543" i="2"/>
  <c r="AL527" i="2"/>
  <c r="AL519" i="2"/>
  <c r="AL537" i="2"/>
  <c r="AL521" i="2"/>
  <c r="AL533" i="2"/>
  <c r="AL503" i="2"/>
  <c r="AL487" i="2"/>
  <c r="AL463" i="2"/>
  <c r="AL517" i="2"/>
  <c r="AL509" i="2"/>
  <c r="AL501" i="2"/>
  <c r="AL493" i="2"/>
  <c r="AL485" i="2"/>
  <c r="AL477" i="2"/>
  <c r="AL455" i="2"/>
  <c r="AL467" i="2"/>
  <c r="AL434" i="2"/>
  <c r="AM406" i="2"/>
  <c r="AL439" i="2"/>
  <c r="AL420" i="2"/>
  <c r="AL408" i="2"/>
  <c r="AL396" i="2"/>
  <c r="AM374" i="2"/>
  <c r="AL398" i="2"/>
  <c r="AL390" i="2"/>
  <c r="AL350" i="2"/>
  <c r="AL372" i="2"/>
  <c r="AL356" i="2"/>
  <c r="AL336" i="2"/>
  <c r="AL346" i="2"/>
  <c r="AL318" i="2"/>
  <c r="AL306" i="2"/>
  <c r="AL302" i="2"/>
  <c r="AL313" i="2"/>
  <c r="AL283" i="2"/>
  <c r="AL281" i="2"/>
  <c r="AM264" i="2"/>
  <c r="AM272" i="2"/>
  <c r="AL258" i="2"/>
  <c r="AM245" i="2"/>
  <c r="AL237" i="2"/>
  <c r="AL239" i="2"/>
  <c r="AL197" i="2"/>
  <c r="AL185" i="2"/>
  <c r="AL208" i="2"/>
  <c r="AL225" i="2"/>
  <c r="AL209" i="2"/>
  <c r="AM197" i="2"/>
  <c r="AM185" i="2"/>
  <c r="AL173" i="2"/>
  <c r="AL156" i="2"/>
  <c r="AM154" i="2"/>
  <c r="AL160" i="2"/>
  <c r="AM148" i="2"/>
  <c r="AL120" i="2"/>
  <c r="AL127" i="2"/>
  <c r="AL140" i="2"/>
  <c r="AL124" i="2"/>
  <c r="AL112" i="2"/>
  <c r="AL114" i="2"/>
  <c r="AL72" i="2"/>
  <c r="AL70" i="2"/>
  <c r="AL92" i="2"/>
  <c r="AL66" i="2"/>
  <c r="AL64" i="2"/>
  <c r="AL47" i="2"/>
  <c r="AL49" i="2"/>
  <c r="AL27" i="2"/>
  <c r="AL16" i="2"/>
  <c r="AM816" i="2"/>
  <c r="AM800" i="2"/>
  <c r="AM693" i="2"/>
  <c r="AM53" i="2"/>
  <c r="AM422" i="2"/>
  <c r="AM624" i="2"/>
  <c r="AM467" i="2"/>
  <c r="AM616" i="2"/>
  <c r="AM525" i="2"/>
  <c r="AL362" i="2"/>
  <c r="AM298" i="2"/>
  <c r="AL325" i="2"/>
  <c r="AM281" i="2"/>
  <c r="AL814" i="2"/>
  <c r="AL798" i="2"/>
  <c r="AL778" i="2"/>
  <c r="AL697" i="2"/>
  <c r="AM689" i="2"/>
  <c r="AL764" i="2"/>
  <c r="AL732" i="2"/>
  <c r="AL716" i="2"/>
  <c r="AL671" i="2"/>
  <c r="AL655" i="2"/>
  <c r="AL647" i="2"/>
  <c r="AL596" i="2"/>
  <c r="AL608" i="2"/>
  <c r="AL669" i="2"/>
  <c r="AL653" i="2"/>
  <c r="AL637" i="2"/>
  <c r="AL620" i="2"/>
  <c r="AL602" i="2"/>
  <c r="AL590" i="2"/>
  <c r="AL562" i="2"/>
  <c r="AL551" i="2"/>
  <c r="AL541" i="2"/>
  <c r="AL576" i="2"/>
  <c r="AL568" i="2"/>
  <c r="AL507" i="2"/>
  <c r="AL437" i="2"/>
  <c r="AM430" i="2"/>
  <c r="AL424" i="2"/>
  <c r="AL443" i="2"/>
  <c r="AL416" i="2"/>
  <c r="AL363" i="2"/>
  <c r="AL343" i="2"/>
  <c r="AM325" i="2"/>
  <c r="AL352" i="2"/>
  <c r="AL342" i="2"/>
  <c r="AL289" i="2"/>
  <c r="AL272" i="2"/>
  <c r="AL260" i="2"/>
  <c r="AM247" i="2"/>
  <c r="AL241" i="2"/>
  <c r="AM200" i="2"/>
  <c r="AL193" i="2"/>
  <c r="AL220" i="2"/>
  <c r="AL229" i="2"/>
  <c r="AL213" i="2"/>
  <c r="AL177" i="2"/>
  <c r="AL143" i="2"/>
  <c r="AL122" i="2"/>
  <c r="AL128" i="2"/>
  <c r="AL98" i="2"/>
  <c r="AL94" i="2"/>
  <c r="AL86" i="2"/>
  <c r="AM74" i="2"/>
  <c r="AM55" i="2"/>
  <c r="AL68" i="2"/>
  <c r="AL37" i="2"/>
  <c r="AL21" i="2"/>
  <c r="AL11" i="2"/>
  <c r="AM602" i="2"/>
  <c r="AM814" i="2"/>
  <c r="AM618" i="2"/>
  <c r="AM701" i="2"/>
  <c r="AM287" i="2"/>
  <c r="AM535" i="2"/>
  <c r="AM459" i="2"/>
  <c r="AM608" i="2"/>
  <c r="AM453" i="2"/>
  <c r="AM268" i="2"/>
  <c r="AL354" i="2"/>
  <c r="AL780" i="2"/>
  <c r="AL800" i="2"/>
  <c r="AL810" i="2"/>
  <c r="AL806" i="2"/>
  <c r="AL790" i="2"/>
  <c r="AL766" i="2"/>
  <c r="AL758" i="2"/>
  <c r="AL742" i="2"/>
  <c r="AL726" i="2"/>
  <c r="AL718" i="2"/>
  <c r="AL713" i="2"/>
  <c r="AL768" i="2"/>
  <c r="AL752" i="2"/>
  <c r="AL736" i="2"/>
  <c r="AL703" i="2"/>
  <c r="AL677" i="2"/>
  <c r="AL673" i="2"/>
  <c r="AL657" i="2"/>
  <c r="AL641" i="2"/>
  <c r="AM628" i="2"/>
  <c r="AM600" i="2"/>
  <c r="AL582" i="2"/>
  <c r="AL566" i="2"/>
  <c r="AL511" i="2"/>
  <c r="AL459" i="2"/>
  <c r="AL505" i="2"/>
  <c r="AL489" i="2"/>
  <c r="AL481" i="2"/>
  <c r="AL451" i="2"/>
  <c r="AL426" i="2"/>
  <c r="AL447" i="2"/>
  <c r="AL435" i="2"/>
  <c r="AL414" i="2"/>
  <c r="AL388" i="2"/>
  <c r="AL382" i="2"/>
  <c r="AL402" i="2"/>
  <c r="AL378" i="2"/>
  <c r="AL359" i="2"/>
  <c r="AL367" i="2"/>
  <c r="AL344" i="2"/>
  <c r="AL338" i="2"/>
  <c r="AL326" i="2"/>
  <c r="AM291" i="2"/>
  <c r="AM304" i="2"/>
  <c r="AL294" i="2"/>
  <c r="AL279" i="2"/>
  <c r="AL273" i="2"/>
  <c r="AL275" i="2"/>
  <c r="AM255" i="2"/>
  <c r="AL216" i="2"/>
  <c r="AL224" i="2"/>
  <c r="AL217" i="2"/>
  <c r="AL165" i="2"/>
  <c r="AL135" i="2"/>
  <c r="AL144" i="2"/>
  <c r="AL108" i="2"/>
  <c r="AM106" i="2"/>
  <c r="AL100" i="2"/>
  <c r="AL76" i="2"/>
  <c r="AL84" i="2"/>
  <c r="AL57" i="2"/>
  <c r="AL53" i="2"/>
  <c r="AL51" i="2"/>
  <c r="AL41" i="2"/>
  <c r="AL23" i="2"/>
  <c r="AJ234" i="2"/>
  <c r="AK235" i="2"/>
  <c r="AK236" i="2"/>
  <c r="AK237" i="2"/>
  <c r="AK244" i="2"/>
  <c r="AJ248" i="2"/>
  <c r="AJ250" i="2"/>
  <c r="AK251" i="2"/>
  <c r="AK252" i="2"/>
  <c r="AK257" i="2"/>
  <c r="AK258" i="2"/>
  <c r="AK259" i="2"/>
  <c r="AK271" i="2"/>
  <c r="AJ272" i="2"/>
  <c r="AJ276" i="2"/>
  <c r="AK277" i="2"/>
  <c r="AK278" i="2"/>
  <c r="AK282" i="2"/>
  <c r="AK283" i="2"/>
  <c r="AK290" i="2"/>
  <c r="AK295" i="2"/>
  <c r="AK296" i="2"/>
  <c r="AJ307" i="2"/>
  <c r="AJ310" i="2"/>
  <c r="AK311" i="2"/>
  <c r="AK312" i="2"/>
  <c r="AJ318" i="2"/>
  <c r="AK319" i="2"/>
  <c r="AK320" i="2"/>
  <c r="AJ336" i="2"/>
  <c r="AJ337" i="2"/>
  <c r="AJ344" i="2"/>
  <c r="AJ345" i="2"/>
  <c r="AJ352" i="2"/>
  <c r="AJ353" i="2"/>
  <c r="AJ236" i="2"/>
  <c r="AJ238" i="2"/>
  <c r="AK239" i="2"/>
  <c r="AK240" i="2"/>
  <c r="AK241" i="2"/>
  <c r="AJ244" i="2"/>
  <c r="AJ252" i="2"/>
  <c r="AJ257" i="2"/>
  <c r="AJ259" i="2"/>
  <c r="AJ265" i="2"/>
  <c r="AK266" i="2"/>
  <c r="AK267" i="2"/>
  <c r="AK268" i="2"/>
  <c r="AJ271" i="2"/>
  <c r="AJ278" i="2"/>
  <c r="AJ282" i="2"/>
  <c r="AJ284" i="2"/>
  <c r="AK285" i="2"/>
  <c r="AK286" i="2"/>
  <c r="AK287" i="2"/>
  <c r="AJ290" i="2"/>
  <c r="AJ295" i="2"/>
  <c r="AJ298" i="2"/>
  <c r="AK302" i="2"/>
  <c r="AK303" i="2"/>
  <c r="AK304" i="2"/>
  <c r="AJ311" i="2"/>
  <c r="AJ319" i="2"/>
  <c r="AJ326" i="2"/>
  <c r="AK327" i="2"/>
  <c r="AK328" i="2"/>
  <c r="AK332" i="2"/>
  <c r="AK333" i="2"/>
  <c r="AJ339" i="2"/>
  <c r="AK340" i="2"/>
  <c r="AK341" i="2"/>
  <c r="AJ347" i="2"/>
  <c r="AK348" i="2"/>
  <c r="AK349" i="2"/>
  <c r="AK243" i="2"/>
  <c r="AK247" i="2"/>
  <c r="AJ261" i="2"/>
  <c r="AJ263" i="2"/>
  <c r="AK273" i="2"/>
  <c r="AJ280" i="2"/>
  <c r="AK289" i="2"/>
  <c r="AJ294" i="2"/>
  <c r="AK299" i="2"/>
  <c r="AJ306" i="2"/>
  <c r="AJ314" i="2"/>
  <c r="AJ323" i="2"/>
  <c r="AK331" i="2"/>
  <c r="AJ333" i="2"/>
  <c r="AJ335" i="2"/>
  <c r="AJ340" i="2"/>
  <c r="AK345" i="2"/>
  <c r="AJ349" i="2"/>
  <c r="AJ351" i="2"/>
  <c r="AJ359" i="2"/>
  <c r="AJ363" i="2"/>
  <c r="AK364" i="2"/>
  <c r="AK365" i="2"/>
  <c r="AJ371" i="2"/>
  <c r="AK372" i="2"/>
  <c r="AK373" i="2"/>
  <c r="AJ377" i="2"/>
  <c r="AK378" i="2"/>
  <c r="AK379" i="2"/>
  <c r="AK380" i="2"/>
  <c r="AJ383" i="2"/>
  <c r="AJ385" i="2"/>
  <c r="AK386" i="2"/>
  <c r="AK387" i="2"/>
  <c r="AK388" i="2"/>
  <c r="AK389" i="2"/>
  <c r="AJ395" i="2"/>
  <c r="AK396" i="2"/>
  <c r="AK397" i="2"/>
  <c r="AJ403" i="2"/>
  <c r="AK404" i="2"/>
  <c r="AK405" i="2"/>
  <c r="AJ409" i="2"/>
  <c r="AK417" i="2"/>
  <c r="AK418" i="2"/>
  <c r="AK425" i="2"/>
  <c r="AK233" i="2"/>
  <c r="AJ240" i="2"/>
  <c r="AJ242" i="2"/>
  <c r="AK249" i="2"/>
  <c r="AJ254" i="2"/>
  <c r="AK263" i="2"/>
  <c r="AJ286" i="2"/>
  <c r="AJ288" i="2"/>
  <c r="AJ293" i="2"/>
  <c r="AK316" i="2"/>
  <c r="AK323" i="2"/>
  <c r="AJ330" i="2"/>
  <c r="AK344" i="2"/>
  <c r="AJ356" i="2"/>
  <c r="AJ357" i="2"/>
  <c r="AJ368" i="2"/>
  <c r="AJ369" i="2"/>
  <c r="AK383" i="2"/>
  <c r="AK384" i="2"/>
  <c r="AJ393" i="2"/>
  <c r="AJ401" i="2"/>
  <c r="AJ407" i="2"/>
  <c r="AK408" i="2"/>
  <c r="AK409" i="2"/>
  <c r="AJ415" i="2"/>
  <c r="AK416" i="2"/>
  <c r="AJ423" i="2"/>
  <c r="AK424" i="2"/>
  <c r="AJ269" i="2"/>
  <c r="AK274" i="2"/>
  <c r="AJ292" i="2"/>
  <c r="AJ308" i="2"/>
  <c r="AK315" i="2"/>
  <c r="AJ322" i="2"/>
  <c r="AK336" i="2"/>
  <c r="AJ341" i="2"/>
  <c r="AJ343" i="2"/>
  <c r="AK353" i="2"/>
  <c r="AJ355" i="2"/>
  <c r="AK360" i="2"/>
  <c r="AJ372" i="2"/>
  <c r="AK400" i="2"/>
  <c r="AJ411" i="2"/>
  <c r="AJ413" i="2"/>
  <c r="AK422" i="2"/>
  <c r="AJ429" i="2"/>
  <c r="AK435" i="2"/>
  <c r="AK436" i="2"/>
  <c r="AJ444" i="2"/>
  <c r="AJ452" i="2"/>
  <c r="AK454" i="2"/>
  <c r="AK455" i="2"/>
  <c r="AK456" i="2"/>
  <c r="AK457" i="2"/>
  <c r="AJ460" i="2"/>
  <c r="AJ462" i="2"/>
  <c r="AK463" i="2"/>
  <c r="AK464" i="2"/>
  <c r="AK465" i="2"/>
  <c r="AJ468" i="2"/>
  <c r="AJ470" i="2"/>
  <c r="AJ471" i="2"/>
  <c r="AJ472" i="2"/>
  <c r="AJ476" i="2"/>
  <c r="AJ478" i="2"/>
  <c r="AJ484" i="2"/>
  <c r="AJ486" i="2"/>
  <c r="AJ492" i="2"/>
  <c r="AJ494" i="2"/>
  <c r="AJ500" i="2"/>
  <c r="AJ502" i="2"/>
  <c r="AJ508" i="2"/>
  <c r="AJ510" i="2"/>
  <c r="AJ516" i="2"/>
  <c r="AJ518" i="2"/>
  <c r="AJ524" i="2"/>
  <c r="AJ532" i="2"/>
  <c r="AJ540" i="2"/>
  <c r="AJ546" i="2"/>
  <c r="AJ547" i="2"/>
  <c r="AK548" i="2"/>
  <c r="AJ552" i="2"/>
  <c r="AK555" i="2"/>
  <c r="AJ561" i="2"/>
  <c r="AK562" i="2"/>
  <c r="AK563" i="2"/>
  <c r="AJ569" i="2"/>
  <c r="AK570" i="2"/>
  <c r="AK571" i="2"/>
  <c r="AJ577" i="2"/>
  <c r="AK578" i="2"/>
  <c r="AK579" i="2"/>
  <c r="AJ585" i="2"/>
  <c r="AK586" i="2"/>
  <c r="AK587" i="2"/>
  <c r="AJ593" i="2"/>
  <c r="AK594" i="2"/>
  <c r="AK595" i="2"/>
  <c r="AJ607" i="2"/>
  <c r="AJ615" i="2"/>
  <c r="AK248" i="2"/>
  <c r="AJ255" i="2"/>
  <c r="AJ267" i="2"/>
  <c r="AJ299" i="2"/>
  <c r="AK308" i="2"/>
  <c r="AJ331" i="2"/>
  <c r="AJ348" i="2"/>
  <c r="AK357" i="2"/>
  <c r="AJ365" i="2"/>
  <c r="AJ367" i="2"/>
  <c r="AK382" i="2"/>
  <c r="AK393" i="2"/>
  <c r="AJ397" i="2"/>
  <c r="AJ399" i="2"/>
  <c r="AK413" i="2"/>
  <c r="AJ417" i="2"/>
  <c r="AJ419" i="2"/>
  <c r="AJ421" i="2"/>
  <c r="AJ427" i="2"/>
  <c r="AJ428" i="2"/>
  <c r="AK429" i="2"/>
  <c r="AJ433" i="2"/>
  <c r="AJ442" i="2"/>
  <c r="AK443" i="2"/>
  <c r="AK444" i="2"/>
  <c r="AJ450" i="2"/>
  <c r="AK451" i="2"/>
  <c r="AK452" i="2"/>
  <c r="AK453" i="2"/>
  <c r="AK460" i="2"/>
  <c r="AK461" i="2"/>
  <c r="AK468" i="2"/>
  <c r="AK469" i="2"/>
  <c r="AK471" i="2"/>
  <c r="AK472" i="2"/>
  <c r="AJ473" i="2"/>
  <c r="AK476" i="2"/>
  <c r="AK477" i="2"/>
  <c r="AK484" i="2"/>
  <c r="AK485" i="2"/>
  <c r="AK492" i="2"/>
  <c r="AK493" i="2"/>
  <c r="AK500" i="2"/>
  <c r="AK501" i="2"/>
  <c r="AK508" i="2"/>
  <c r="AK509" i="2"/>
  <c r="AK516" i="2"/>
  <c r="AK517" i="2"/>
  <c r="AJ520" i="2"/>
  <c r="AJ522" i="2"/>
  <c r="AK523" i="2"/>
  <c r="AK524" i="2"/>
  <c r="AK525" i="2"/>
  <c r="AJ528" i="2"/>
  <c r="AJ530" i="2"/>
  <c r="AK531" i="2"/>
  <c r="AK532" i="2"/>
  <c r="AK533" i="2"/>
  <c r="AJ536" i="2"/>
  <c r="AJ538" i="2"/>
  <c r="AK539" i="2"/>
  <c r="AK540" i="2"/>
  <c r="AK541" i="2"/>
  <c r="AJ544" i="2"/>
  <c r="AK552" i="2"/>
  <c r="AJ559" i="2"/>
  <c r="AJ567" i="2"/>
  <c r="AJ575" i="2"/>
  <c r="AJ583" i="2"/>
  <c r="AJ591" i="2"/>
  <c r="AJ599" i="2"/>
  <c r="AJ603" i="2"/>
  <c r="AJ605" i="2"/>
  <c r="AK606" i="2"/>
  <c r="AK607" i="2"/>
  <c r="AK608" i="2"/>
  <c r="AJ611" i="2"/>
  <c r="AJ613" i="2"/>
  <c r="AK614" i="2"/>
  <c r="AK615" i="2"/>
  <c r="AK616" i="2"/>
  <c r="AJ274" i="2"/>
  <c r="AK307" i="2"/>
  <c r="AJ332" i="2"/>
  <c r="AK361" i="2"/>
  <c r="AJ364" i="2"/>
  <c r="AK369" i="2"/>
  <c r="AJ405" i="2"/>
  <c r="AK421" i="2"/>
  <c r="AJ436" i="2"/>
  <c r="AJ438" i="2"/>
  <c r="AK448" i="2"/>
  <c r="AK459" i="2"/>
  <c r="AK480" i="2"/>
  <c r="AJ482" i="2"/>
  <c r="AK489" i="2"/>
  <c r="AK496" i="2"/>
  <c r="AJ498" i="2"/>
  <c r="AK505" i="2"/>
  <c r="AK512" i="2"/>
  <c r="AJ514" i="2"/>
  <c r="AK521" i="2"/>
  <c r="AJ526" i="2"/>
  <c r="AK528" i="2"/>
  <c r="AK543" i="2"/>
  <c r="AK558" i="2"/>
  <c r="AK574" i="2"/>
  <c r="AK590" i="2"/>
  <c r="AK604" i="2"/>
  <c r="AJ609" i="2"/>
  <c r="AK611" i="2"/>
  <c r="AJ623" i="2"/>
  <c r="AK631" i="2"/>
  <c r="AJ638" i="2"/>
  <c r="AJ640" i="2"/>
  <c r="AJ646" i="2"/>
  <c r="AJ648" i="2"/>
  <c r="AJ654" i="2"/>
  <c r="AJ656" i="2"/>
  <c r="AJ662" i="2"/>
  <c r="AJ664" i="2"/>
  <c r="AJ670" i="2"/>
  <c r="AJ672" i="2"/>
  <c r="AJ678" i="2"/>
  <c r="AJ680" i="2"/>
  <c r="AK686" i="2"/>
  <c r="AK687" i="2"/>
  <c r="AJ690" i="2"/>
  <c r="AJ698" i="2"/>
  <c r="AJ706" i="2"/>
  <c r="AK714" i="2"/>
  <c r="AJ717" i="2"/>
  <c r="AJ719" i="2"/>
  <c r="AJ725" i="2"/>
  <c r="AJ727" i="2"/>
  <c r="AJ733" i="2"/>
  <c r="AJ735" i="2"/>
  <c r="AJ741" i="2"/>
  <c r="AJ743" i="2"/>
  <c r="AJ749" i="2"/>
  <c r="AJ751" i="2"/>
  <c r="AJ757" i="2"/>
  <c r="AJ759" i="2"/>
  <c r="AJ765" i="2"/>
  <c r="AJ767" i="2"/>
  <c r="AJ773" i="2"/>
  <c r="AJ775" i="2"/>
  <c r="AJ781" i="2"/>
  <c r="AJ783" i="2"/>
  <c r="AK281" i="2"/>
  <c r="AK352" i="2"/>
  <c r="AJ360" i="2"/>
  <c r="AJ379" i="2"/>
  <c r="AJ381" i="2"/>
  <c r="AJ391" i="2"/>
  <c r="AK414" i="2"/>
  <c r="AJ434" i="2"/>
  <c r="AK438" i="2"/>
  <c r="AJ440" i="2"/>
  <c r="AK447" i="2"/>
  <c r="AJ454" i="2"/>
  <c r="AJ456" i="2"/>
  <c r="AJ458" i="2"/>
  <c r="AK467" i="2"/>
  <c r="AJ488" i="2"/>
  <c r="AJ504" i="2"/>
  <c r="AK520" i="2"/>
  <c r="AK535" i="2"/>
  <c r="AJ555" i="2"/>
  <c r="AJ557" i="2"/>
  <c r="AK567" i="2"/>
  <c r="AJ571" i="2"/>
  <c r="AJ573" i="2"/>
  <c r="AK583" i="2"/>
  <c r="AJ587" i="2"/>
  <c r="AJ589" i="2"/>
  <c r="AK599" i="2"/>
  <c r="AJ601" i="2"/>
  <c r="AK603" i="2"/>
  <c r="AJ619" i="2"/>
  <c r="AJ621" i="2"/>
  <c r="AK622" i="2"/>
  <c r="AK623" i="2"/>
  <c r="AK624" i="2"/>
  <c r="AJ629" i="2"/>
  <c r="AJ635" i="2"/>
  <c r="AK638" i="2"/>
  <c r="AK639" i="2"/>
  <c r="AK646" i="2"/>
  <c r="AK647" i="2"/>
  <c r="AK654" i="2"/>
  <c r="AK655" i="2"/>
  <c r="AK662" i="2"/>
  <c r="AK663" i="2"/>
  <c r="AK670" i="2"/>
  <c r="AK671" i="2"/>
  <c r="AK678" i="2"/>
  <c r="AK679" i="2"/>
  <c r="AK690" i="2"/>
  <c r="AK691" i="2"/>
  <c r="AJ694" i="2"/>
  <c r="AJ696" i="2"/>
  <c r="AK697" i="2"/>
  <c r="AK698" i="2"/>
  <c r="AK699" i="2"/>
  <c r="AJ702" i="2"/>
  <c r="AJ704" i="2"/>
  <c r="AK705" i="2"/>
  <c r="AK706" i="2"/>
  <c r="AJ712" i="2"/>
  <c r="AK717" i="2"/>
  <c r="AK718" i="2"/>
  <c r="AK725" i="2"/>
  <c r="AK726" i="2"/>
  <c r="AK733" i="2"/>
  <c r="AK734" i="2"/>
  <c r="AK741" i="2"/>
  <c r="AK742" i="2"/>
  <c r="AK749" i="2"/>
  <c r="AK750" i="2"/>
  <c r="AK757" i="2"/>
  <c r="AK758" i="2"/>
  <c r="AK765" i="2"/>
  <c r="AK766" i="2"/>
  <c r="AK773" i="2"/>
  <c r="AK774" i="2"/>
  <c r="AK781" i="2"/>
  <c r="AK782" i="2"/>
  <c r="AJ785" i="2"/>
  <c r="AK300" i="2"/>
  <c r="AJ303" i="2"/>
  <c r="AJ361" i="2"/>
  <c r="AJ389" i="2"/>
  <c r="AK392" i="2"/>
  <c r="AK401" i="2"/>
  <c r="AK420" i="2"/>
  <c r="AK440" i="2"/>
  <c r="AK488" i="2"/>
  <c r="AK544" i="2"/>
  <c r="AJ563" i="2"/>
  <c r="AK575" i="2"/>
  <c r="AJ595" i="2"/>
  <c r="AK602" i="2"/>
  <c r="AK610" i="2"/>
  <c r="AJ617" i="2"/>
  <c r="AK619" i="2"/>
  <c r="AK627" i="2"/>
  <c r="AJ631" i="2"/>
  <c r="AJ633" i="2"/>
  <c r="AJ650" i="2"/>
  <c r="AJ666" i="2"/>
  <c r="AJ682" i="2"/>
  <c r="AJ692" i="2"/>
  <c r="AK694" i="2"/>
  <c r="AJ709" i="2"/>
  <c r="AK722" i="2"/>
  <c r="AK729" i="2"/>
  <c r="AJ731" i="2"/>
  <c r="AK738" i="2"/>
  <c r="AK745" i="2"/>
  <c r="AJ747" i="2"/>
  <c r="AK754" i="2"/>
  <c r="AK761" i="2"/>
  <c r="AJ763" i="2"/>
  <c r="AK770" i="2"/>
  <c r="AK777" i="2"/>
  <c r="AJ779" i="2"/>
  <c r="AK786" i="2"/>
  <c r="AJ789" i="2"/>
  <c r="AJ791" i="2"/>
  <c r="AJ799" i="2"/>
  <c r="AK800" i="2"/>
  <c r="AJ807" i="2"/>
  <c r="AK808" i="2"/>
  <c r="AJ815" i="2"/>
  <c r="AK816" i="2"/>
  <c r="AJ821" i="2"/>
  <c r="AK6" i="2"/>
  <c r="AK9" i="2"/>
  <c r="AK16" i="2"/>
  <c r="AK17" i="2"/>
  <c r="AJ24" i="2"/>
  <c r="AJ32" i="2"/>
  <c r="AK46" i="2"/>
  <c r="AK47" i="2"/>
  <c r="AK54" i="2"/>
  <c r="AJ58" i="2"/>
  <c r="AJ61" i="2"/>
  <c r="AJ69" i="2"/>
  <c r="AK77" i="2"/>
  <c r="AJ81" i="2"/>
  <c r="AJ83" i="2"/>
  <c r="AJ89" i="2"/>
  <c r="AJ91" i="2"/>
  <c r="AJ99" i="2"/>
  <c r="AK100" i="2"/>
  <c r="AJ105" i="2"/>
  <c r="AK111" i="2"/>
  <c r="AK112" i="2"/>
  <c r="AJ128" i="2"/>
  <c r="AK129" i="2"/>
  <c r="AK130" i="2"/>
  <c r="AJ136" i="2"/>
  <c r="AK137" i="2"/>
  <c r="AK138" i="2"/>
  <c r="AJ144" i="2"/>
  <c r="AK145" i="2"/>
  <c r="AK146" i="2"/>
  <c r="AK149" i="2"/>
  <c r="AK150" i="2"/>
  <c r="AK156" i="2"/>
  <c r="AK157" i="2"/>
  <c r="AK158" i="2"/>
  <c r="AJ159" i="2"/>
  <c r="AK162" i="2"/>
  <c r="AK163" i="2"/>
  <c r="AK170" i="2"/>
  <c r="AK171" i="2"/>
  <c r="AK178" i="2"/>
  <c r="AK179" i="2"/>
  <c r="AJ193" i="2"/>
  <c r="AJ198" i="2"/>
  <c r="AJ202" i="2"/>
  <c r="AJ209" i="2"/>
  <c r="AK210" i="2"/>
  <c r="AK211" i="2"/>
  <c r="AJ217" i="2"/>
  <c r="AK218" i="2"/>
  <c r="AK219" i="2"/>
  <c r="AJ225" i="2"/>
  <c r="AK226" i="2"/>
  <c r="AK227" i="2"/>
  <c r="AJ13" i="2"/>
  <c r="AJ22" i="2"/>
  <c r="AK23" i="2"/>
  <c r="AK24" i="2"/>
  <c r="AJ30" i="2"/>
  <c r="AK31" i="2"/>
  <c r="AK32" i="2"/>
  <c r="AJ42" i="2"/>
  <c r="AJ44" i="2"/>
  <c r="AJ50" i="2"/>
  <c r="AJ52" i="2"/>
  <c r="AK53" i="2"/>
  <c r="AK58" i="2"/>
  <c r="AJ59" i="2"/>
  <c r="AK60" i="2"/>
  <c r="AK61" i="2"/>
  <c r="AJ67" i="2"/>
  <c r="AK68" i="2"/>
  <c r="AK69" i="2"/>
  <c r="AK70" i="2"/>
  <c r="AJ75" i="2"/>
  <c r="AK81" i="2"/>
  <c r="AK82" i="2"/>
  <c r="AK89" i="2"/>
  <c r="AK90" i="2"/>
  <c r="AJ97" i="2"/>
  <c r="AJ103" i="2"/>
  <c r="AJ104" i="2"/>
  <c r="AK105" i="2"/>
  <c r="AJ109" i="2"/>
  <c r="AJ115" i="2"/>
  <c r="AJ246" i="2"/>
  <c r="AJ315" i="2"/>
  <c r="AK356" i="2"/>
  <c r="AK368" i="2"/>
  <c r="AJ387" i="2"/>
  <c r="AK412" i="2"/>
  <c r="AK426" i="2"/>
  <c r="AJ448" i="2"/>
  <c r="AJ474" i="2"/>
  <c r="AK481" i="2"/>
  <c r="AJ496" i="2"/>
  <c r="AJ506" i="2"/>
  <c r="AK513" i="2"/>
  <c r="AK529" i="2"/>
  <c r="AK536" i="2"/>
  <c r="AJ542" i="2"/>
  <c r="AK566" i="2"/>
  <c r="AJ581" i="2"/>
  <c r="AK598" i="2"/>
  <c r="AJ626" i="2"/>
  <c r="AJ636" i="2"/>
  <c r="AK643" i="2"/>
  <c r="AK650" i="2"/>
  <c r="AJ652" i="2"/>
  <c r="AK659" i="2"/>
  <c r="AK666" i="2"/>
  <c r="AJ668" i="2"/>
  <c r="AK675" i="2"/>
  <c r="AK682" i="2"/>
  <c r="AJ684" i="2"/>
  <c r="AJ686" i="2"/>
  <c r="AJ688" i="2"/>
  <c r="AK701" i="2"/>
  <c r="AJ721" i="2"/>
  <c r="AJ737" i="2"/>
  <c r="AJ753" i="2"/>
  <c r="AJ769" i="2"/>
  <c r="AK785" i="2"/>
  <c r="AK789" i="2"/>
  <c r="AK790" i="2"/>
  <c r="AJ797" i="2"/>
  <c r="AJ805" i="2"/>
  <c r="AJ813" i="2"/>
  <c r="AK821" i="2"/>
  <c r="AJ12" i="2"/>
  <c r="AK262" i="2"/>
  <c r="AJ425" i="2"/>
  <c r="AK433" i="2"/>
  <c r="AK439" i="2"/>
  <c r="AJ466" i="2"/>
  <c r="AK497" i="2"/>
  <c r="AJ554" i="2"/>
  <c r="AJ597" i="2"/>
  <c r="AK651" i="2"/>
  <c r="AJ658" i="2"/>
  <c r="AJ660" i="2"/>
  <c r="AK683" i="2"/>
  <c r="AK695" i="2"/>
  <c r="AK702" i="2"/>
  <c r="AJ708" i="2"/>
  <c r="AK710" i="2"/>
  <c r="AJ723" i="2"/>
  <c r="AK730" i="2"/>
  <c r="AJ745" i="2"/>
  <c r="AJ755" i="2"/>
  <c r="AK762" i="2"/>
  <c r="AJ777" i="2"/>
  <c r="AJ787" i="2"/>
  <c r="AK793" i="2"/>
  <c r="AJ795" i="2"/>
  <c r="AK806" i="2"/>
  <c r="AK810" i="2"/>
  <c r="AK813" i="2"/>
  <c r="AJ817" i="2"/>
  <c r="AJ26" i="2"/>
  <c r="AJ28" i="2"/>
  <c r="AK35" i="2"/>
  <c r="AJ46" i="2"/>
  <c r="AJ48" i="2"/>
  <c r="AK50" i="2"/>
  <c r="AK65" i="2"/>
  <c r="AK85" i="2"/>
  <c r="AJ87" i="2"/>
  <c r="AK94" i="2"/>
  <c r="AK97" i="2"/>
  <c r="AJ101" i="2"/>
  <c r="AK108" i="2"/>
  <c r="AJ117" i="2"/>
  <c r="AK122" i="2"/>
  <c r="AK123" i="2"/>
  <c r="AJ133" i="2"/>
  <c r="AK134" i="2"/>
  <c r="AJ166" i="2"/>
  <c r="AK167" i="2"/>
  <c r="AJ170" i="2"/>
  <c r="AK174" i="2"/>
  <c r="AK194" i="2"/>
  <c r="AJ197" i="2"/>
  <c r="AK202" i="2"/>
  <c r="AJ205" i="2"/>
  <c r="AK206" i="2"/>
  <c r="AJ218" i="2"/>
  <c r="AJ221" i="2"/>
  <c r="AK222" i="2"/>
  <c r="AK797" i="2"/>
  <c r="AK804" i="2"/>
  <c r="AJ6" i="2"/>
  <c r="AK13" i="2"/>
  <c r="AJ20" i="2"/>
  <c r="AJ34" i="2"/>
  <c r="AJ39" i="2"/>
  <c r="AK73" i="2"/>
  <c r="AJ77" i="2"/>
  <c r="AJ95" i="2"/>
  <c r="AK126" i="2"/>
  <c r="AK142" i="2"/>
  <c r="AJ182" i="2"/>
  <c r="AK198" i="2"/>
  <c r="AJ210" i="2"/>
  <c r="AJ213" i="2"/>
  <c r="AJ226" i="2"/>
  <c r="AK230" i="2"/>
  <c r="AJ548" i="2"/>
  <c r="AK612" i="2"/>
  <c r="AK642" i="2"/>
  <c r="AJ710" i="2"/>
  <c r="AK737" i="2"/>
  <c r="AJ793" i="2"/>
  <c r="AK801" i="2"/>
  <c r="AK814" i="2"/>
  <c r="AK20" i="2"/>
  <c r="AJ38" i="2"/>
  <c r="AJ65" i="2"/>
  <c r="AJ72" i="2"/>
  <c r="AJ122" i="2"/>
  <c r="AK125" i="2"/>
  <c r="AK141" i="2"/>
  <c r="AJ149" i="2"/>
  <c r="AK152" i="2"/>
  <c r="AJ174" i="2"/>
  <c r="AK182" i="2"/>
  <c r="AK270" i="2"/>
  <c r="AK337" i="2"/>
  <c r="AJ375" i="2"/>
  <c r="AJ431" i="2"/>
  <c r="AJ464" i="2"/>
  <c r="AK473" i="2"/>
  <c r="AJ512" i="2"/>
  <c r="AJ534" i="2"/>
  <c r="AK537" i="2"/>
  <c r="AJ579" i="2"/>
  <c r="AK582" i="2"/>
  <c r="AK591" i="2"/>
  <c r="AK635" i="2"/>
  <c r="AK658" i="2"/>
  <c r="AK693" i="2"/>
  <c r="AJ700" i="2"/>
  <c r="AK721" i="2"/>
  <c r="AK753" i="2"/>
  <c r="AK798" i="2"/>
  <c r="AK802" i="2"/>
  <c r="AK805" i="2"/>
  <c r="AJ809" i="2"/>
  <c r="AK812" i="2"/>
  <c r="AK817" i="2"/>
  <c r="AJ819" i="2"/>
  <c r="AJ9" i="2"/>
  <c r="AJ16" i="2"/>
  <c r="AK28" i="2"/>
  <c r="AK37" i="2"/>
  <c r="AJ40" i="2"/>
  <c r="AK43" i="2"/>
  <c r="AK64" i="2"/>
  <c r="AJ71" i="2"/>
  <c r="AJ73" i="2"/>
  <c r="AJ93" i="2"/>
  <c r="AK96" i="2"/>
  <c r="AK101" i="2"/>
  <c r="AK116" i="2"/>
  <c r="AJ119" i="2"/>
  <c r="AK120" i="2"/>
  <c r="AJ129" i="2"/>
  <c r="AJ132" i="2"/>
  <c r="AK133" i="2"/>
  <c r="AJ145" i="2"/>
  <c r="AJ148" i="2"/>
  <c r="AJ161" i="2"/>
  <c r="AJ162" i="2"/>
  <c r="AK166" i="2"/>
  <c r="AJ186" i="2"/>
  <c r="AK187" i="2"/>
  <c r="AJ190" i="2"/>
  <c r="AK191" i="2"/>
  <c r="AJ214" i="2"/>
  <c r="AK215" i="2"/>
  <c r="AJ230" i="2"/>
  <c r="AK324" i="2"/>
  <c r="AJ327" i="2"/>
  <c r="AJ373" i="2"/>
  <c r="AJ446" i="2"/>
  <c r="AK504" i="2"/>
  <c r="AJ550" i="2"/>
  <c r="AJ565" i="2"/>
  <c r="AK620" i="2"/>
  <c r="AJ627" i="2"/>
  <c r="AJ642" i="2"/>
  <c r="AJ644" i="2"/>
  <c r="AK667" i="2"/>
  <c r="AJ674" i="2"/>
  <c r="AJ676" i="2"/>
  <c r="AK703" i="2"/>
  <c r="AJ714" i="2"/>
  <c r="AJ729" i="2"/>
  <c r="AJ739" i="2"/>
  <c r="AK746" i="2"/>
  <c r="AJ761" i="2"/>
  <c r="AJ771" i="2"/>
  <c r="AK778" i="2"/>
  <c r="AK794" i="2"/>
  <c r="AJ801" i="2"/>
  <c r="AK809" i="2"/>
  <c r="AJ811" i="2"/>
  <c r="AJ8" i="2"/>
  <c r="AK27" i="2"/>
  <c r="AJ36" i="2"/>
  <c r="AK40" i="2"/>
  <c r="AK42" i="2"/>
  <c r="AJ54" i="2"/>
  <c r="AJ56" i="2"/>
  <c r="AJ79" i="2"/>
  <c r="AK86" i="2"/>
  <c r="AK93" i="2"/>
  <c r="AJ107" i="2"/>
  <c r="AJ111" i="2"/>
  <c r="AJ113" i="2"/>
  <c r="AK115" i="2"/>
  <c r="AK119" i="2"/>
  <c r="AJ125" i="2"/>
  <c r="AJ141" i="2"/>
  <c r="AJ153" i="2"/>
  <c r="AK154" i="2"/>
  <c r="AJ157" i="2"/>
  <c r="AK161" i="2"/>
  <c r="AK183" i="2"/>
  <c r="AK186" i="2"/>
  <c r="AJ189" i="2"/>
  <c r="AK190" i="2"/>
  <c r="AK199" i="2"/>
  <c r="AK214" i="2"/>
  <c r="AJ229" i="2"/>
  <c r="AJ480" i="2"/>
  <c r="AJ490" i="2"/>
  <c r="AK527" i="2"/>
  <c r="AK559" i="2"/>
  <c r="AK618" i="2"/>
  <c r="AJ625" i="2"/>
  <c r="AJ634" i="2"/>
  <c r="AK674" i="2"/>
  <c r="AK769" i="2"/>
  <c r="AK796" i="2"/>
  <c r="AJ803" i="2"/>
  <c r="AK818" i="2"/>
  <c r="AK8" i="2"/>
  <c r="AK12" i="2"/>
  <c r="AJ17" i="2"/>
  <c r="AJ19" i="2"/>
  <c r="AK36" i="2"/>
  <c r="AK39" i="2"/>
  <c r="AK51" i="2"/>
  <c r="AJ63" i="2"/>
  <c r="AJ85" i="2"/>
  <c r="AK98" i="2"/>
  <c r="AJ121" i="2"/>
  <c r="AJ123" i="2"/>
  <c r="AJ124" i="2"/>
  <c r="AJ137" i="2"/>
  <c r="AJ140" i="2"/>
  <c r="AK153" i="2"/>
  <c r="AJ156" i="2"/>
  <c r="AK160" i="2"/>
  <c r="AK175" i="2"/>
  <c r="AJ178" i="2"/>
  <c r="AK195" i="2"/>
  <c r="AK207" i="2"/>
  <c r="AJ222" i="2"/>
  <c r="AJ194" i="2"/>
  <c r="AJ206" i="2"/>
  <c r="AK223" i="2"/>
  <c r="AK229" i="2"/>
  <c r="AJ780" i="2"/>
  <c r="AJ816" i="2"/>
  <c r="AJ800" i="2"/>
  <c r="AK788" i="2"/>
  <c r="AK792" i="2"/>
  <c r="AK776" i="2"/>
  <c r="AJ772" i="2"/>
  <c r="AJ764" i="2"/>
  <c r="AJ756" i="2"/>
  <c r="AJ748" i="2"/>
  <c r="AJ740" i="2"/>
  <c r="AJ732" i="2"/>
  <c r="AJ724" i="2"/>
  <c r="AJ716" i="2"/>
  <c r="AK709" i="2"/>
  <c r="AJ695" i="2"/>
  <c r="AJ707" i="2"/>
  <c r="AK815" i="2"/>
  <c r="AK799" i="2"/>
  <c r="AK787" i="2"/>
  <c r="AK779" i="2"/>
  <c r="AK767" i="2"/>
  <c r="AJ762" i="2"/>
  <c r="AK751" i="2"/>
  <c r="AJ746" i="2"/>
  <c r="AK735" i="2"/>
  <c r="AJ730" i="2"/>
  <c r="AK719" i="2"/>
  <c r="AK713" i="2"/>
  <c r="AK689" i="2"/>
  <c r="AK768" i="2"/>
  <c r="AK752" i="2"/>
  <c r="AK736" i="2"/>
  <c r="AK720" i="2"/>
  <c r="AJ677" i="2"/>
  <c r="AK634" i="2"/>
  <c r="AK626" i="2"/>
  <c r="AJ612" i="2"/>
  <c r="AJ632" i="2"/>
  <c r="AJ610" i="2"/>
  <c r="AK600" i="2"/>
  <c r="AK700" i="2"/>
  <c r="AJ687" i="2"/>
  <c r="AJ679" i="2"/>
  <c r="AK672" i="2"/>
  <c r="AJ667" i="2"/>
  <c r="AK656" i="2"/>
  <c r="AJ651" i="2"/>
  <c r="AK640" i="2"/>
  <c r="AK633" i="2"/>
  <c r="AJ622" i="2"/>
  <c r="AJ606" i="2"/>
  <c r="AK588" i="2"/>
  <c r="AK669" i="2"/>
  <c r="AK653" i="2"/>
  <c r="AK637" i="2"/>
  <c r="AJ616" i="2"/>
  <c r="AK592" i="2"/>
  <c r="AK621" i="2"/>
  <c r="AK605" i="2"/>
  <c r="AK581" i="2"/>
  <c r="AJ576" i="2"/>
  <c r="AK565" i="2"/>
  <c r="AJ560" i="2"/>
  <c r="AJ529" i="2"/>
  <c r="AJ543" i="2"/>
  <c r="AJ527" i="2"/>
  <c r="AJ519" i="2"/>
  <c r="AJ590" i="2"/>
  <c r="AK584" i="2"/>
  <c r="AK568" i="2"/>
  <c r="AJ551" i="2"/>
  <c r="AK542" i="2"/>
  <c r="AK526" i="2"/>
  <c r="AK510" i="2"/>
  <c r="AJ505" i="2"/>
  <c r="AK494" i="2"/>
  <c r="AJ489" i="2"/>
  <c r="AK478" i="2"/>
  <c r="AK515" i="2"/>
  <c r="AK499" i="2"/>
  <c r="AK483" i="2"/>
  <c r="AJ459" i="2"/>
  <c r="AJ511" i="2"/>
  <c r="AJ503" i="2"/>
  <c r="AJ495" i="2"/>
  <c r="AJ487" i="2"/>
  <c r="AJ479" i="2"/>
  <c r="AJ451" i="2"/>
  <c r="AJ426" i="2"/>
  <c r="AK437" i="2"/>
  <c r="AJ422" i="2"/>
  <c r="AK462" i="2"/>
  <c r="AK446" i="2"/>
  <c r="AJ441" i="2"/>
  <c r="AK434" i="2"/>
  <c r="AJ420" i="2"/>
  <c r="AJ414" i="2"/>
  <c r="AK427" i="2"/>
  <c r="AK411" i="2"/>
  <c r="AK403" i="2"/>
  <c r="AJ398" i="2"/>
  <c r="AJ374" i="2"/>
  <c r="AJ382" i="2"/>
  <c r="AJ400" i="2"/>
  <c r="AJ392" i="2"/>
  <c r="AJ378" i="2"/>
  <c r="AK394" i="2"/>
  <c r="AJ362" i="2"/>
  <c r="AK385" i="2"/>
  <c r="AK366" i="2"/>
  <c r="AJ370" i="2"/>
  <c r="AK343" i="2"/>
  <c r="AJ338" i="2"/>
  <c r="AK325" i="2"/>
  <c r="AJ321" i="2"/>
  <c r="AJ320" i="2"/>
  <c r="AK309" i="2"/>
  <c r="AK318" i="2"/>
  <c r="AK310" i="2"/>
  <c r="AJ304" i="2"/>
  <c r="AK301" i="2"/>
  <c r="AJ296" i="2"/>
  <c r="AJ281" i="2"/>
  <c r="AJ279" i="2"/>
  <c r="AJ287" i="2"/>
  <c r="AK272" i="2"/>
  <c r="AJ273" i="2"/>
  <c r="AJ264" i="2"/>
  <c r="AJ260" i="2"/>
  <c r="AJ266" i="2"/>
  <c r="AK260" i="2"/>
  <c r="AK246" i="2"/>
  <c r="AJ243" i="2"/>
  <c r="AJ239" i="2"/>
  <c r="AK242" i="2"/>
  <c r="AJ228" i="2"/>
  <c r="AJ220" i="2"/>
  <c r="AJ212" i="2"/>
  <c r="AJ204" i="2"/>
  <c r="AK197" i="2"/>
  <c r="AK200" i="2"/>
  <c r="AK185" i="2"/>
  <c r="AK232" i="2"/>
  <c r="AJ227" i="2"/>
  <c r="AK216" i="2"/>
  <c r="AJ211" i="2"/>
  <c r="AK148" i="2"/>
  <c r="AJ187" i="2"/>
  <c r="AK180" i="2"/>
  <c r="AJ175" i="2"/>
  <c r="AK164" i="2"/>
  <c r="AJ158" i="2"/>
  <c r="AJ188" i="2"/>
  <c r="AK177" i="2"/>
  <c r="AK169" i="2"/>
  <c r="AK159" i="2"/>
  <c r="AJ181" i="2"/>
  <c r="AJ165" i="2"/>
  <c r="AK144" i="2"/>
  <c r="AJ135" i="2"/>
  <c r="AJ127" i="2"/>
  <c r="AJ120" i="2"/>
  <c r="AJ118" i="2"/>
  <c r="AJ142" i="2"/>
  <c r="AK131" i="2"/>
  <c r="AJ126" i="2"/>
  <c r="AJ114" i="2"/>
  <c r="AK107" i="2"/>
  <c r="AJ116" i="2"/>
  <c r="AK103" i="2"/>
  <c r="AJ100" i="2"/>
  <c r="AK88" i="2"/>
  <c r="AJ74" i="2"/>
  <c r="AK74" i="2"/>
  <c r="AJ70" i="2"/>
  <c r="AJ94" i="2"/>
  <c r="AK83" i="2"/>
  <c r="AK78" i="2"/>
  <c r="AJ68" i="2"/>
  <c r="AJ60" i="2"/>
  <c r="AK62" i="2"/>
  <c r="AJ53" i="2"/>
  <c r="AJ66" i="2"/>
  <c r="AK49" i="2"/>
  <c r="AJ49" i="2"/>
  <c r="AJ41" i="2"/>
  <c r="AJ51" i="2"/>
  <c r="AJ31" i="2"/>
  <c r="AK34" i="2"/>
  <c r="AK22" i="2"/>
  <c r="AJ27" i="2"/>
  <c r="AK18" i="2"/>
  <c r="AK11" i="2"/>
  <c r="AJ7" i="2"/>
  <c r="AK819" i="2"/>
  <c r="AK822" i="2"/>
  <c r="AJ788" i="2"/>
  <c r="AJ792" i="2"/>
  <c r="AJ768" i="2"/>
  <c r="AJ752" i="2"/>
  <c r="AJ736" i="2"/>
  <c r="AK712" i="2"/>
  <c r="AJ715" i="2"/>
  <c r="AK791" i="2"/>
  <c r="AK775" i="2"/>
  <c r="AK759" i="2"/>
  <c r="AJ738" i="2"/>
  <c r="AJ722" i="2"/>
  <c r="AK708" i="2"/>
  <c r="AJ689" i="2"/>
  <c r="AK728" i="2"/>
  <c r="AJ701" i="2"/>
  <c r="AK692" i="2"/>
  <c r="AJ675" i="2"/>
  <c r="AK664" i="2"/>
  <c r="AK648" i="2"/>
  <c r="AK630" i="2"/>
  <c r="AK661" i="2"/>
  <c r="AJ592" i="2"/>
  <c r="AJ568" i="2"/>
  <c r="AK557" i="2"/>
  <c r="AK545" i="2"/>
  <c r="AK576" i="2"/>
  <c r="AK518" i="2"/>
  <c r="AK502" i="2"/>
  <c r="AK507" i="2"/>
  <c r="AJ507" i="2"/>
  <c r="AJ483" i="2"/>
  <c r="AJ455" i="2"/>
  <c r="AJ432" i="2"/>
  <c r="AK470" i="2"/>
  <c r="AJ437" i="2"/>
  <c r="AJ390" i="2"/>
  <c r="AJ396" i="2"/>
  <c r="AK402" i="2"/>
  <c r="AJ350" i="2"/>
  <c r="AK377" i="2"/>
  <c r="AK354" i="2"/>
  <c r="AK326" i="2"/>
  <c r="AK317" i="2"/>
  <c r="AK297" i="2"/>
  <c r="AK292" i="2"/>
  <c r="AK279" i="2"/>
  <c r="AJ275" i="2"/>
  <c r="AJ277" i="2"/>
  <c r="AK254" i="2"/>
  <c r="AJ245" i="2"/>
  <c r="AJ235" i="2"/>
  <c r="AJ224" i="2"/>
  <c r="AJ208" i="2"/>
  <c r="AJ192" i="2"/>
  <c r="AJ219" i="2"/>
  <c r="AK208" i="2"/>
  <c r="AK155" i="2"/>
  <c r="AJ183" i="2"/>
  <c r="AJ167" i="2"/>
  <c r="AJ155" i="2"/>
  <c r="AK181" i="2"/>
  <c r="AK151" i="2"/>
  <c r="AJ131" i="2"/>
  <c r="AK139" i="2"/>
  <c r="AK121" i="2"/>
  <c r="AK104" i="2"/>
  <c r="AJ108" i="2"/>
  <c r="AK80" i="2"/>
  <c r="AK99" i="2"/>
  <c r="AJ64" i="2"/>
  <c r="AJ55" i="2"/>
  <c r="AK56" i="2"/>
  <c r="AJ45" i="2"/>
  <c r="AK48" i="2"/>
  <c r="AJ35" i="2"/>
  <c r="AJ15" i="2"/>
  <c r="AK7" i="2"/>
  <c r="AJ301" i="2"/>
  <c r="AJ802" i="2"/>
  <c r="AK820" i="2"/>
  <c r="AK711" i="2"/>
  <c r="AK681" i="2"/>
  <c r="AJ691" i="2"/>
  <c r="AK803" i="2"/>
  <c r="AJ774" i="2"/>
  <c r="AK763" i="2"/>
  <c r="AK747" i="2"/>
  <c r="AK731" i="2"/>
  <c r="AK707" i="2"/>
  <c r="AK772" i="2"/>
  <c r="AK740" i="2"/>
  <c r="AJ699" i="2"/>
  <c r="AJ653" i="2"/>
  <c r="AJ637" i="2"/>
  <c r="AJ608" i="2"/>
  <c r="AK680" i="2"/>
  <c r="AK668" i="2"/>
  <c r="AK652" i="2"/>
  <c r="AK636" i="2"/>
  <c r="AJ604" i="2"/>
  <c r="AK657" i="2"/>
  <c r="AK609" i="2"/>
  <c r="AK589" i="2"/>
  <c r="AJ572" i="2"/>
  <c r="AK561" i="2"/>
  <c r="AJ525" i="2"/>
  <c r="AJ582" i="2"/>
  <c r="AJ558" i="2"/>
  <c r="AJ539" i="2"/>
  <c r="AJ535" i="2"/>
  <c r="AK530" i="2"/>
  <c r="AK506" i="2"/>
  <c r="AK490" i="2"/>
  <c r="AK487" i="2"/>
  <c r="AJ469" i="2"/>
  <c r="AJ465" i="2"/>
  <c r="AJ435" i="2"/>
  <c r="AK410" i="2"/>
  <c r="AK442" i="2"/>
  <c r="AK428" i="2"/>
  <c r="AJ406" i="2"/>
  <c r="AJ394" i="2"/>
  <c r="AJ376" i="2"/>
  <c r="AK371" i="2"/>
  <c r="AK350" i="2"/>
  <c r="AK339" i="2"/>
  <c r="AJ325" i="2"/>
  <c r="AJ324" i="2"/>
  <c r="AJ313" i="2"/>
  <c r="AK305" i="2"/>
  <c r="AK261" i="2"/>
  <c r="AJ253" i="2"/>
  <c r="AK245" i="2"/>
  <c r="AJ232" i="2"/>
  <c r="AK213" i="2"/>
  <c r="AJ199" i="2"/>
  <c r="AJ223" i="2"/>
  <c r="AK212" i="2"/>
  <c r="AK201" i="2"/>
  <c r="AJ143" i="2"/>
  <c r="AJ172" i="2"/>
  <c r="AJ151" i="2"/>
  <c r="AJ154" i="2"/>
  <c r="AK136" i="2"/>
  <c r="AJ112" i="2"/>
  <c r="AK110" i="2"/>
  <c r="AK92" i="2"/>
  <c r="AJ92" i="2"/>
  <c r="AK75" i="2"/>
  <c r="AK95" i="2"/>
  <c r="AK79" i="2"/>
  <c r="AK67" i="2"/>
  <c r="AK55" i="2"/>
  <c r="AJ47" i="2"/>
  <c r="AJ18" i="2"/>
  <c r="AK15" i="2"/>
  <c r="AJ822" i="2"/>
  <c r="AJ814" i="2"/>
  <c r="AJ798" i="2"/>
  <c r="AJ784" i="2"/>
  <c r="AJ812" i="2"/>
  <c r="AJ796" i="2"/>
  <c r="AJ808" i="2"/>
  <c r="AJ681" i="2"/>
  <c r="AK685" i="2"/>
  <c r="AK811" i="2"/>
  <c r="AK795" i="2"/>
  <c r="AJ786" i="2"/>
  <c r="AJ778" i="2"/>
  <c r="AK771" i="2"/>
  <c r="AJ766" i="2"/>
  <c r="AK755" i="2"/>
  <c r="AJ750" i="2"/>
  <c r="AK739" i="2"/>
  <c r="AJ734" i="2"/>
  <c r="AK723" i="2"/>
  <c r="AJ718" i="2"/>
  <c r="AJ705" i="2"/>
  <c r="AK764" i="2"/>
  <c r="AK748" i="2"/>
  <c r="AK732" i="2"/>
  <c r="AK716" i="2"/>
  <c r="AJ673" i="2"/>
  <c r="AJ665" i="2"/>
  <c r="AJ657" i="2"/>
  <c r="AJ649" i="2"/>
  <c r="AJ641" i="2"/>
  <c r="AJ614" i="2"/>
  <c r="AK596" i="2"/>
  <c r="AK696" i="2"/>
  <c r="AK684" i="2"/>
  <c r="AK676" i="2"/>
  <c r="AJ671" i="2"/>
  <c r="AK660" i="2"/>
  <c r="AJ655" i="2"/>
  <c r="AK644" i="2"/>
  <c r="AJ639" i="2"/>
  <c r="AK632" i="2"/>
  <c r="AK665" i="2"/>
  <c r="AK649" i="2"/>
  <c r="AJ618" i="2"/>
  <c r="AJ602" i="2"/>
  <c r="AK617" i="2"/>
  <c r="AK601" i="2"/>
  <c r="AK593" i="2"/>
  <c r="AK585" i="2"/>
  <c r="AJ580" i="2"/>
  <c r="AK569" i="2"/>
  <c r="AJ564" i="2"/>
  <c r="AK550" i="2"/>
  <c r="AJ531" i="2"/>
  <c r="AJ553" i="2"/>
  <c r="AJ586" i="2"/>
  <c r="AJ578" i="2"/>
  <c r="AJ570" i="2"/>
  <c r="AJ562" i="2"/>
  <c r="AK554" i="2"/>
  <c r="AK546" i="2"/>
  <c r="AK580" i="2"/>
  <c r="AK564" i="2"/>
  <c r="AJ549" i="2"/>
  <c r="AK538" i="2"/>
  <c r="AK522" i="2"/>
  <c r="AK514" i="2"/>
  <c r="AJ509" i="2"/>
  <c r="AK498" i="2"/>
  <c r="AJ493" i="2"/>
  <c r="AK482" i="2"/>
  <c r="AJ477" i="2"/>
  <c r="AJ449" i="2"/>
  <c r="AK511" i="2"/>
  <c r="AK495" i="2"/>
  <c r="AK479" i="2"/>
  <c r="AJ457" i="2"/>
  <c r="AJ447" i="2"/>
  <c r="AJ439" i="2"/>
  <c r="AK432" i="2"/>
  <c r="AJ412" i="2"/>
  <c r="AJ410" i="2"/>
  <c r="AJ424" i="2"/>
  <c r="AK458" i="2"/>
  <c r="AJ445" i="2"/>
  <c r="AK431" i="2"/>
  <c r="AJ416" i="2"/>
  <c r="AK406" i="2"/>
  <c r="AK423" i="2"/>
  <c r="AJ402" i="2"/>
  <c r="AK391" i="2"/>
  <c r="AJ386" i="2"/>
  <c r="AJ380" i="2"/>
  <c r="AJ408" i="2"/>
  <c r="AK376" i="2"/>
  <c r="AK390" i="2"/>
  <c r="AJ358" i="2"/>
  <c r="AK362" i="2"/>
  <c r="AK381" i="2"/>
  <c r="AK363" i="2"/>
  <c r="AK370" i="2"/>
  <c r="AJ354" i="2"/>
  <c r="AK346" i="2"/>
  <c r="AK338" i="2"/>
  <c r="AJ329" i="2"/>
  <c r="AK347" i="2"/>
  <c r="AJ342" i="2"/>
  <c r="AK330" i="2"/>
  <c r="AK329" i="2"/>
  <c r="AK321" i="2"/>
  <c r="AK313" i="2"/>
  <c r="AJ297" i="2"/>
  <c r="AJ317" i="2"/>
  <c r="AJ309" i="2"/>
  <c r="AK298" i="2"/>
  <c r="AJ291" i="2"/>
  <c r="AK293" i="2"/>
  <c r="AJ289" i="2"/>
  <c r="AK288" i="2"/>
  <c r="AK276" i="2"/>
  <c r="AJ268" i="2"/>
  <c r="AK275" i="2"/>
  <c r="AK265" i="2"/>
  <c r="AJ247" i="2"/>
  <c r="AJ262" i="2"/>
  <c r="AK255" i="2"/>
  <c r="AK256" i="2"/>
  <c r="AJ249" i="2"/>
  <c r="AJ241" i="2"/>
  <c r="AK234" i="2"/>
  <c r="AK225" i="2"/>
  <c r="AK217" i="2"/>
  <c r="AK209" i="2"/>
  <c r="AJ201" i="2"/>
  <c r="AK193" i="2"/>
  <c r="AJ200" i="2"/>
  <c r="AK231" i="2"/>
  <c r="AJ231" i="2"/>
  <c r="AK220" i="2"/>
  <c r="AJ215" i="2"/>
  <c r="AK204" i="2"/>
  <c r="AJ195" i="2"/>
  <c r="AK184" i="2"/>
  <c r="AJ179" i="2"/>
  <c r="AK168" i="2"/>
  <c r="AJ163" i="2"/>
  <c r="AK143" i="2"/>
  <c r="AJ184" i="2"/>
  <c r="AJ176" i="2"/>
  <c r="AJ168" i="2"/>
  <c r="AJ177" i="2"/>
  <c r="AK140" i="2"/>
  <c r="AK132" i="2"/>
  <c r="AK124" i="2"/>
  <c r="AJ150" i="2"/>
  <c r="AK135" i="2"/>
  <c r="AJ130" i="2"/>
  <c r="AK106" i="2"/>
  <c r="AJ96" i="2"/>
  <c r="AK109" i="2"/>
  <c r="AK102" i="2"/>
  <c r="AJ106" i="2"/>
  <c r="AJ98" i="2"/>
  <c r="AK84" i="2"/>
  <c r="AJ88" i="2"/>
  <c r="AJ80" i="2"/>
  <c r="AK72" i="2"/>
  <c r="AK87" i="2"/>
  <c r="AJ82" i="2"/>
  <c r="AK76" i="2"/>
  <c r="AK57" i="2"/>
  <c r="AJ57" i="2"/>
  <c r="AK71" i="2"/>
  <c r="AK59" i="2"/>
  <c r="AK45" i="2"/>
  <c r="AJ37" i="2"/>
  <c r="AK44" i="2"/>
  <c r="AJ29" i="2"/>
  <c r="AK29" i="2"/>
  <c r="AJ25" i="2"/>
  <c r="AJ33" i="2"/>
  <c r="AJ21" i="2"/>
  <c r="AJ23" i="2"/>
  <c r="AK21" i="2"/>
  <c r="AK14" i="2"/>
  <c r="AJ10" i="2"/>
  <c r="AJ804" i="2"/>
  <c r="AK780" i="2"/>
  <c r="AJ810" i="2"/>
  <c r="AJ794" i="2"/>
  <c r="AJ806" i="2"/>
  <c r="AJ776" i="2"/>
  <c r="AJ760" i="2"/>
  <c r="AJ744" i="2"/>
  <c r="AJ728" i="2"/>
  <c r="AJ720" i="2"/>
  <c r="AJ693" i="2"/>
  <c r="AK807" i="2"/>
  <c r="AK783" i="2"/>
  <c r="AJ770" i="2"/>
  <c r="AJ754" i="2"/>
  <c r="AK743" i="2"/>
  <c r="AK727" i="2"/>
  <c r="AJ703" i="2"/>
  <c r="AK760" i="2"/>
  <c r="AK744" i="2"/>
  <c r="AJ713" i="2"/>
  <c r="AK677" i="2"/>
  <c r="AK629" i="2"/>
  <c r="AJ600" i="2"/>
  <c r="AJ683" i="2"/>
  <c r="AJ659" i="2"/>
  <c r="AJ643" i="2"/>
  <c r="AJ588" i="2"/>
  <c r="AK645" i="2"/>
  <c r="AJ630" i="2"/>
  <c r="AK613" i="2"/>
  <c r="AJ584" i="2"/>
  <c r="AK573" i="2"/>
  <c r="AK549" i="2"/>
  <c r="AJ598" i="2"/>
  <c r="AK553" i="2"/>
  <c r="AJ537" i="2"/>
  <c r="AJ521" i="2"/>
  <c r="AK560" i="2"/>
  <c r="AJ533" i="2"/>
  <c r="AK534" i="2"/>
  <c r="AJ513" i="2"/>
  <c r="AJ497" i="2"/>
  <c r="AK486" i="2"/>
  <c r="AJ481" i="2"/>
  <c r="AJ463" i="2"/>
  <c r="AK449" i="2"/>
  <c r="AK491" i="2"/>
  <c r="AK475" i="2"/>
  <c r="AJ515" i="2"/>
  <c r="AJ499" i="2"/>
  <c r="AJ491" i="2"/>
  <c r="AJ475" i="2"/>
  <c r="AJ467" i="2"/>
  <c r="AK445" i="2"/>
  <c r="AK450" i="2"/>
  <c r="AK430" i="2"/>
  <c r="AK419" i="2"/>
  <c r="AK407" i="2"/>
  <c r="AK395" i="2"/>
  <c r="AJ384" i="2"/>
  <c r="AK374" i="2"/>
  <c r="AJ404" i="2"/>
  <c r="AJ388" i="2"/>
  <c r="AK375" i="2"/>
  <c r="AK358" i="2"/>
  <c r="AK359" i="2"/>
  <c r="AK367" i="2"/>
  <c r="AJ346" i="2"/>
  <c r="AK335" i="2"/>
  <c r="AJ328" i="2"/>
  <c r="AJ312" i="2"/>
  <c r="AJ305" i="2"/>
  <c r="AK314" i="2"/>
  <c r="AK306" i="2"/>
  <c r="AK294" i="2"/>
  <c r="AK291" i="2"/>
  <c r="AJ283" i="2"/>
  <c r="AK284" i="2"/>
  <c r="AJ270" i="2"/>
  <c r="AK264" i="2"/>
  <c r="AJ256" i="2"/>
  <c r="AJ251" i="2"/>
  <c r="AK238" i="2"/>
  <c r="AJ233" i="2"/>
  <c r="AJ216" i="2"/>
  <c r="AK189" i="2"/>
  <c r="AK224" i="2"/>
  <c r="AK203" i="2"/>
  <c r="AJ196" i="2"/>
  <c r="AJ191" i="2"/>
  <c r="AK172" i="2"/>
  <c r="AJ160" i="2"/>
  <c r="AK173" i="2"/>
  <c r="AK165" i="2"/>
  <c r="AJ173" i="2"/>
  <c r="AK147" i="2"/>
  <c r="AJ139" i="2"/>
  <c r="AK118" i="2"/>
  <c r="AJ146" i="2"/>
  <c r="AJ134" i="2"/>
  <c r="AJ110" i="2"/>
  <c r="AJ102" i="2"/>
  <c r="AK113" i="2"/>
  <c r="AK114" i="2"/>
  <c r="AJ78" i="2"/>
  <c r="AK91" i="2"/>
  <c r="AJ86" i="2"/>
  <c r="AK63" i="2"/>
  <c r="AK41" i="2"/>
  <c r="AJ43" i="2"/>
  <c r="AK33" i="2"/>
  <c r="AK38" i="2"/>
  <c r="AK26" i="2"/>
  <c r="AJ14" i="2"/>
  <c r="AJ818" i="2"/>
  <c r="AK784" i="2"/>
  <c r="AJ820" i="2"/>
  <c r="AJ697" i="2"/>
  <c r="AJ685" i="2"/>
  <c r="AJ790" i="2"/>
  <c r="AJ782" i="2"/>
  <c r="AJ758" i="2"/>
  <c r="AJ742" i="2"/>
  <c r="AJ726" i="2"/>
  <c r="AK715" i="2"/>
  <c r="AK756" i="2"/>
  <c r="AK724" i="2"/>
  <c r="AJ711" i="2"/>
  <c r="AJ669" i="2"/>
  <c r="AJ661" i="2"/>
  <c r="AJ645" i="2"/>
  <c r="AK628" i="2"/>
  <c r="AJ596" i="2"/>
  <c r="AJ624" i="2"/>
  <c r="AK704" i="2"/>
  <c r="AK688" i="2"/>
  <c r="AJ663" i="2"/>
  <c r="AJ647" i="2"/>
  <c r="AJ620" i="2"/>
  <c r="AK673" i="2"/>
  <c r="AK641" i="2"/>
  <c r="AJ628" i="2"/>
  <c r="AK625" i="2"/>
  <c r="AK597" i="2"/>
  <c r="AK577" i="2"/>
  <c r="AJ556" i="2"/>
  <c r="AK547" i="2"/>
  <c r="AJ545" i="2"/>
  <c r="AJ541" i="2"/>
  <c r="AJ594" i="2"/>
  <c r="AJ574" i="2"/>
  <c r="AJ566" i="2"/>
  <c r="AK551" i="2"/>
  <c r="AJ523" i="2"/>
  <c r="AK572" i="2"/>
  <c r="AK556" i="2"/>
  <c r="AK519" i="2"/>
  <c r="AJ517" i="2"/>
  <c r="AJ501" i="2"/>
  <c r="AJ485" i="2"/>
  <c r="AK474" i="2"/>
  <c r="AJ461" i="2"/>
  <c r="AK503" i="2"/>
  <c r="AJ453" i="2"/>
  <c r="AJ443" i="2"/>
  <c r="AK441" i="2"/>
  <c r="AJ430" i="2"/>
  <c r="AK466" i="2"/>
  <c r="AJ418" i="2"/>
  <c r="AK415" i="2"/>
  <c r="AK399" i="2"/>
  <c r="AK398" i="2"/>
  <c r="AK355" i="2"/>
  <c r="AJ366" i="2"/>
  <c r="AK342" i="2"/>
  <c r="AK334" i="2"/>
  <c r="AK322" i="2"/>
  <c r="AK351" i="2"/>
  <c r="AJ334" i="2"/>
  <c r="AJ316" i="2"/>
  <c r="AJ302" i="2"/>
  <c r="AJ300" i="2"/>
  <c r="AJ285" i="2"/>
  <c r="AK280" i="2"/>
  <c r="AK269" i="2"/>
  <c r="AJ258" i="2"/>
  <c r="AK253" i="2"/>
  <c r="AK250" i="2"/>
  <c r="AJ237" i="2"/>
  <c r="AK221" i="2"/>
  <c r="AK205" i="2"/>
  <c r="AK192" i="2"/>
  <c r="AJ185" i="2"/>
  <c r="AJ203" i="2"/>
  <c r="AK228" i="2"/>
  <c r="AJ207" i="2"/>
  <c r="AK196" i="2"/>
  <c r="AK188" i="2"/>
  <c r="AK176" i="2"/>
  <c r="AJ171" i="2"/>
  <c r="AJ152" i="2"/>
  <c r="AJ180" i="2"/>
  <c r="AJ164" i="2"/>
  <c r="AJ169" i="2"/>
  <c r="AJ147" i="2"/>
  <c r="AK128" i="2"/>
  <c r="AJ138" i="2"/>
  <c r="AK127" i="2"/>
  <c r="AK117" i="2"/>
  <c r="AJ76" i="2"/>
  <c r="AJ84" i="2"/>
  <c r="AJ90" i="2"/>
  <c r="AK66" i="2"/>
  <c r="AJ62" i="2"/>
  <c r="AK52" i="2"/>
  <c r="AK25" i="2"/>
  <c r="AK30" i="2"/>
  <c r="AK19" i="2"/>
  <c r="AK10" i="2"/>
  <c r="AJ11" i="2"/>
  <c r="AI4" i="2"/>
  <c r="AH236" i="2"/>
  <c r="AI237" i="2"/>
  <c r="AH238" i="2"/>
  <c r="AH242" i="2"/>
  <c r="AH244" i="2"/>
  <c r="AI245" i="2"/>
  <c r="AI246" i="2"/>
  <c r="AH248" i="2"/>
  <c r="AI249" i="2"/>
  <c r="AO249" i="2" s="1"/>
  <c r="AH252" i="2"/>
  <c r="AH255" i="2"/>
  <c r="AI256" i="2"/>
  <c r="AI257" i="2"/>
  <c r="AI259" i="2"/>
  <c r="AI262" i="2"/>
  <c r="AI265" i="2"/>
  <c r="AI269" i="2"/>
  <c r="AI271" i="2"/>
  <c r="AH278" i="2"/>
  <c r="AI285" i="2"/>
  <c r="AH286" i="2"/>
  <c r="AI292" i="2"/>
  <c r="AI301" i="2"/>
  <c r="AO301" i="2" s="1"/>
  <c r="AH305" i="2"/>
  <c r="AI306" i="2"/>
  <c r="AH307" i="2"/>
  <c r="AH308" i="2"/>
  <c r="AI309" i="2"/>
  <c r="AI311" i="2"/>
  <c r="AI312" i="2"/>
  <c r="AI317" i="2"/>
  <c r="AI319" i="2"/>
  <c r="AI323" i="2"/>
  <c r="AI324" i="2"/>
  <c r="AH329" i="2"/>
  <c r="AI330" i="2"/>
  <c r="AH331" i="2"/>
  <c r="AI332" i="2"/>
  <c r="AI337" i="2"/>
  <c r="AH341" i="2"/>
  <c r="AI342" i="2"/>
  <c r="AI347" i="2"/>
  <c r="AO347" i="2" s="1"/>
  <c r="AI348" i="2"/>
  <c r="AO348" i="2" s="1"/>
  <c r="AI357" i="2"/>
  <c r="AI360" i="2"/>
  <c r="AH366" i="2"/>
  <c r="AH369" i="2"/>
  <c r="AI370" i="2"/>
  <c r="AH375" i="2"/>
  <c r="AI377" i="2"/>
  <c r="AI381" i="2"/>
  <c r="AI383" i="2"/>
  <c r="AI385" i="2"/>
  <c r="AH393" i="2"/>
  <c r="AI394" i="2"/>
  <c r="AI395" i="2"/>
  <c r="AH401" i="2"/>
  <c r="AI402" i="2"/>
  <c r="AI403" i="2"/>
  <c r="AI407" i="2"/>
  <c r="AH411" i="2"/>
  <c r="AI233" i="2"/>
  <c r="AH234" i="2"/>
  <c r="AI236" i="2"/>
  <c r="AI238" i="2"/>
  <c r="AI242" i="2"/>
  <c r="AI244" i="2"/>
  <c r="AO244" i="2" s="1"/>
  <c r="AI247" i="2"/>
  <c r="AI248" i="2"/>
  <c r="AH250" i="2"/>
  <c r="AI252" i="2"/>
  <c r="AO252" i="2" s="1"/>
  <c r="AH263" i="2"/>
  <c r="AI264" i="2"/>
  <c r="AI266" i="2"/>
  <c r="AH267" i="2"/>
  <c r="AI273" i="2"/>
  <c r="AO273" i="2" s="1"/>
  <c r="AH276" i="2"/>
  <c r="AI278" i="2"/>
  <c r="AH280" i="2"/>
  <c r="AI286" i="2"/>
  <c r="AH293" i="2"/>
  <c r="AH297" i="2"/>
  <c r="AH299" i="2"/>
  <c r="AH300" i="2"/>
  <c r="AH303" i="2"/>
  <c r="AI307" i="2"/>
  <c r="AI308" i="2"/>
  <c r="AI314" i="2"/>
  <c r="AH315" i="2"/>
  <c r="AH316" i="2"/>
  <c r="AI321" i="2"/>
  <c r="AI325" i="2"/>
  <c r="AI331" i="2"/>
  <c r="AI335" i="2"/>
  <c r="AI336" i="2"/>
  <c r="AI341" i="2"/>
  <c r="AH345" i="2"/>
  <c r="AI346" i="2"/>
  <c r="AI351" i="2"/>
  <c r="AI352" i="2"/>
  <c r="AI355" i="2"/>
  <c r="AI356" i="2"/>
  <c r="AH361" i="2"/>
  <c r="AI362" i="2"/>
  <c r="AH365" i="2"/>
  <c r="AI366" i="2"/>
  <c r="AI369" i="2"/>
  <c r="AO369" i="2" s="1"/>
  <c r="AH373" i="2"/>
  <c r="AI374" i="2"/>
  <c r="AI378" i="2"/>
  <c r="AH379" i="2"/>
  <c r="AI386" i="2"/>
  <c r="AH387" i="2"/>
  <c r="AI388" i="2"/>
  <c r="AH391" i="2"/>
  <c r="AI393" i="2"/>
  <c r="AI396" i="2"/>
  <c r="AH399" i="2"/>
  <c r="AI401" i="2"/>
  <c r="AI404" i="2"/>
  <c r="AI408" i="2"/>
  <c r="AH409" i="2"/>
  <c r="AI410" i="2"/>
  <c r="AI411" i="2"/>
  <c r="AI415" i="2"/>
  <c r="AI234" i="2"/>
  <c r="AI239" i="2"/>
  <c r="AH240" i="2"/>
  <c r="AI250" i="2"/>
  <c r="AH254" i="2"/>
  <c r="AI258" i="2"/>
  <c r="AH261" i="2"/>
  <c r="AI263" i="2"/>
  <c r="AI267" i="2"/>
  <c r="AH274" i="2"/>
  <c r="AI275" i="2"/>
  <c r="AI276" i="2"/>
  <c r="AI280" i="2"/>
  <c r="AH282" i="2"/>
  <c r="AI283" i="2"/>
  <c r="AH284" i="2"/>
  <c r="AH288" i="2"/>
  <c r="AH290" i="2"/>
  <c r="AI293" i="2"/>
  <c r="AH295" i="2"/>
  <c r="AH296" i="2"/>
  <c r="AI297" i="2"/>
  <c r="AI298" i="2"/>
  <c r="AI299" i="2"/>
  <c r="AI300" i="2"/>
  <c r="AI303" i="2"/>
  <c r="AI313" i="2"/>
  <c r="AI315" i="2"/>
  <c r="AI316" i="2"/>
  <c r="AH320" i="2"/>
  <c r="AH327" i="2"/>
  <c r="AH328" i="2"/>
  <c r="AH333" i="2"/>
  <c r="AI334" i="2"/>
  <c r="AI339" i="2"/>
  <c r="AI340" i="2"/>
  <c r="AI345" i="2"/>
  <c r="AH349" i="2"/>
  <c r="AI350" i="2"/>
  <c r="AH353" i="2"/>
  <c r="AI354" i="2"/>
  <c r="AH358" i="2"/>
  <c r="AI361" i="2"/>
  <c r="AI365" i="2"/>
  <c r="AI373" i="2"/>
  <c r="AI379" i="2"/>
  <c r="AO379" i="2" s="1"/>
  <c r="AI387" i="2"/>
  <c r="AH389" i="2"/>
  <c r="AI390" i="2"/>
  <c r="AI391" i="2"/>
  <c r="AH397" i="2"/>
  <c r="AI398" i="2"/>
  <c r="AI399" i="2"/>
  <c r="AH405" i="2"/>
  <c r="AI409" i="2"/>
  <c r="AI412" i="2"/>
  <c r="AH413" i="2"/>
  <c r="AI235" i="2"/>
  <c r="AI240" i="2"/>
  <c r="AH246" i="2"/>
  <c r="AI251" i="2"/>
  <c r="AI254" i="2"/>
  <c r="AH257" i="2"/>
  <c r="AH259" i="2"/>
  <c r="AI260" i="2"/>
  <c r="AI261" i="2"/>
  <c r="AH265" i="2"/>
  <c r="AH269" i="2"/>
  <c r="AH271" i="2"/>
  <c r="AI274" i="2"/>
  <c r="AI277" i="2"/>
  <c r="AI281" i="2"/>
  <c r="AI282" i="2"/>
  <c r="AI284" i="2"/>
  <c r="AI288" i="2"/>
  <c r="AI290" i="2"/>
  <c r="AO290" i="2" s="1"/>
  <c r="AH292" i="2"/>
  <c r="AI294" i="2"/>
  <c r="AI295" i="2"/>
  <c r="AI296" i="2"/>
  <c r="AI310" i="2"/>
  <c r="AH311" i="2"/>
  <c r="AH312" i="2"/>
  <c r="AI318" i="2"/>
  <c r="AH319" i="2"/>
  <c r="AI320" i="2"/>
  <c r="AH323" i="2"/>
  <c r="AH324" i="2"/>
  <c r="AI327" i="2"/>
  <c r="AI328" i="2"/>
  <c r="AI333" i="2"/>
  <c r="AH337" i="2"/>
  <c r="AI338" i="2"/>
  <c r="AI343" i="2"/>
  <c r="AI344" i="2"/>
  <c r="AI349" i="2"/>
  <c r="AI353" i="2"/>
  <c r="AH357" i="2"/>
  <c r="AI358" i="2"/>
  <c r="AI363" i="2"/>
  <c r="AI364" i="2"/>
  <c r="AI368" i="2"/>
  <c r="AI371" i="2"/>
  <c r="AI372" i="2"/>
  <c r="AH377" i="2"/>
  <c r="AH381" i="2"/>
  <c r="AH383" i="2"/>
  <c r="AI384" i="2"/>
  <c r="AH385" i="2"/>
  <c r="AI389" i="2"/>
  <c r="AO389" i="2" s="1"/>
  <c r="AI392" i="2"/>
  <c r="AH395" i="2"/>
  <c r="AI397" i="2"/>
  <c r="AI400" i="2"/>
  <c r="AO400" i="2" s="1"/>
  <c r="AH403" i="2"/>
  <c r="AI405" i="2"/>
  <c r="AH407" i="2"/>
  <c r="AI413" i="2"/>
  <c r="AI421" i="2"/>
  <c r="AH436" i="2"/>
  <c r="AI437" i="2"/>
  <c r="AI438" i="2"/>
  <c r="AO438" i="2" s="1"/>
  <c r="AI440" i="2"/>
  <c r="AI443" i="2"/>
  <c r="AO443" i="2" s="1"/>
  <c r="AH446" i="2"/>
  <c r="AI448" i="2"/>
  <c r="AI451" i="2"/>
  <c r="AH452" i="2"/>
  <c r="AI458" i="2"/>
  <c r="AI460" i="2"/>
  <c r="AI462" i="2"/>
  <c r="AI466" i="2"/>
  <c r="AI468" i="2"/>
  <c r="AI470" i="2"/>
  <c r="AI475" i="2"/>
  <c r="AI476" i="2"/>
  <c r="AH478" i="2"/>
  <c r="AI483" i="2"/>
  <c r="AI484" i="2"/>
  <c r="AH486" i="2"/>
  <c r="AH417" i="2"/>
  <c r="AI418" i="2"/>
  <c r="AO418" i="2" s="1"/>
  <c r="AH419" i="2"/>
  <c r="AH423" i="2"/>
  <c r="AH425" i="2"/>
  <c r="AI426" i="2"/>
  <c r="AH427" i="2"/>
  <c r="AH431" i="2"/>
  <c r="AH433" i="2"/>
  <c r="AI436" i="2"/>
  <c r="AH444" i="2"/>
  <c r="AI445" i="2"/>
  <c r="AI446" i="2"/>
  <c r="AI452" i="2"/>
  <c r="AI455" i="2"/>
  <c r="AH456" i="2"/>
  <c r="AI463" i="2"/>
  <c r="AO463" i="2" s="1"/>
  <c r="AH464" i="2"/>
  <c r="AI471" i="2"/>
  <c r="AI478" i="2"/>
  <c r="AH480" i="2"/>
  <c r="AI481" i="2"/>
  <c r="AI486" i="2"/>
  <c r="AH488" i="2"/>
  <c r="AI489" i="2"/>
  <c r="AI494" i="2"/>
  <c r="AH496" i="2"/>
  <c r="AI497" i="2"/>
  <c r="AI502" i="2"/>
  <c r="AH504" i="2"/>
  <c r="AI505" i="2"/>
  <c r="AO505" i="2" s="1"/>
  <c r="AI510" i="2"/>
  <c r="AH512" i="2"/>
  <c r="AI513" i="2"/>
  <c r="AI524" i="2"/>
  <c r="AI532" i="2"/>
  <c r="AI540" i="2"/>
  <c r="AI548" i="2"/>
  <c r="AH554" i="2"/>
  <c r="AH557" i="2"/>
  <c r="AI559" i="2"/>
  <c r="AI562" i="2"/>
  <c r="AH565" i="2"/>
  <c r="AI567" i="2"/>
  <c r="AI570" i="2"/>
  <c r="AH573" i="2"/>
  <c r="AI575" i="2"/>
  <c r="AI578" i="2"/>
  <c r="AH581" i="2"/>
  <c r="AI583" i="2"/>
  <c r="AO583" i="2" s="1"/>
  <c r="AI586" i="2"/>
  <c r="AH589" i="2"/>
  <c r="AH593" i="2"/>
  <c r="AI595" i="2"/>
  <c r="AI598" i="2"/>
  <c r="AH415" i="2"/>
  <c r="AI417" i="2"/>
  <c r="AI419" i="2"/>
  <c r="AI423" i="2"/>
  <c r="AI425" i="2"/>
  <c r="AO425" i="2" s="1"/>
  <c r="AI427" i="2"/>
  <c r="AH429" i="2"/>
  <c r="AI430" i="2"/>
  <c r="AI431" i="2"/>
  <c r="AI433" i="2"/>
  <c r="AI439" i="2"/>
  <c r="AH442" i="2"/>
  <c r="AI444" i="2"/>
  <c r="AI447" i="2"/>
  <c r="AH450" i="2"/>
  <c r="AH454" i="2"/>
  <c r="AI456" i="2"/>
  <c r="AI464" i="2"/>
  <c r="AH472" i="2"/>
  <c r="AH473" i="2"/>
  <c r="AH474" i="2"/>
  <c r="AI479" i="2"/>
  <c r="AI480" i="2"/>
  <c r="AO480" i="2" s="1"/>
  <c r="AH482" i="2"/>
  <c r="AI487" i="2"/>
  <c r="AI420" i="2"/>
  <c r="AH421" i="2"/>
  <c r="AI429" i="2"/>
  <c r="AI435" i="2"/>
  <c r="AH438" i="2"/>
  <c r="AH440" i="2"/>
  <c r="AI441" i="2"/>
  <c r="AI442" i="2"/>
  <c r="AH448" i="2"/>
  <c r="AI449" i="2"/>
  <c r="AI450" i="2"/>
  <c r="AI454" i="2"/>
  <c r="AH458" i="2"/>
  <c r="AH460" i="2"/>
  <c r="AI461" i="2"/>
  <c r="AH462" i="2"/>
  <c r="AH466" i="2"/>
  <c r="AH468" i="2"/>
  <c r="AI469" i="2"/>
  <c r="AH470" i="2"/>
  <c r="AI472" i="2"/>
  <c r="AI473" i="2"/>
  <c r="AI474" i="2"/>
  <c r="AH476" i="2"/>
  <c r="AI477" i="2"/>
  <c r="AI482" i="2"/>
  <c r="AO482" i="2" s="1"/>
  <c r="AH484" i="2"/>
  <c r="AI485" i="2"/>
  <c r="AI490" i="2"/>
  <c r="AH492" i="2"/>
  <c r="AI493" i="2"/>
  <c r="AI498" i="2"/>
  <c r="AH500" i="2"/>
  <c r="AI501" i="2"/>
  <c r="AI506" i="2"/>
  <c r="AH508" i="2"/>
  <c r="AI509" i="2"/>
  <c r="AI514" i="2"/>
  <c r="AH516" i="2"/>
  <c r="AI517" i="2"/>
  <c r="AH518" i="2"/>
  <c r="AI520" i="2"/>
  <c r="AO520" i="2" s="1"/>
  <c r="AI522" i="2"/>
  <c r="AI526" i="2"/>
  <c r="AI528" i="2"/>
  <c r="AI530" i="2"/>
  <c r="AI534" i="2"/>
  <c r="AI536" i="2"/>
  <c r="AI538" i="2"/>
  <c r="AI542" i="2"/>
  <c r="AO542" i="2" s="1"/>
  <c r="AI544" i="2"/>
  <c r="AH550" i="2"/>
  <c r="AH552" i="2"/>
  <c r="AI555" i="2"/>
  <c r="AI558" i="2"/>
  <c r="AH561" i="2"/>
  <c r="AI563" i="2"/>
  <c r="AI566" i="2"/>
  <c r="AH569" i="2"/>
  <c r="AI571" i="2"/>
  <c r="AI574" i="2"/>
  <c r="AH577" i="2"/>
  <c r="AI579" i="2"/>
  <c r="AI582" i="2"/>
  <c r="AH585" i="2"/>
  <c r="AI587" i="2"/>
  <c r="AO587" i="2" s="1"/>
  <c r="AI590" i="2"/>
  <c r="AH591" i="2"/>
  <c r="AI594" i="2"/>
  <c r="AH597" i="2"/>
  <c r="AI599" i="2"/>
  <c r="AH601" i="2"/>
  <c r="AH603" i="2"/>
  <c r="AI491" i="2"/>
  <c r="AI499" i="2"/>
  <c r="AI507" i="2"/>
  <c r="AI515" i="2"/>
  <c r="AI518" i="2"/>
  <c r="AI552" i="2"/>
  <c r="AH555" i="2"/>
  <c r="AI565" i="2"/>
  <c r="AI568" i="2"/>
  <c r="AH571" i="2"/>
  <c r="AI581" i="2"/>
  <c r="AI584" i="2"/>
  <c r="AH587" i="2"/>
  <c r="AI605" i="2"/>
  <c r="AI609" i="2"/>
  <c r="AI611" i="2"/>
  <c r="AI613" i="2"/>
  <c r="AI617" i="2"/>
  <c r="AI619" i="2"/>
  <c r="AI621" i="2"/>
  <c r="AI625" i="2"/>
  <c r="AH627" i="2"/>
  <c r="AI628" i="2"/>
  <c r="AH633" i="2"/>
  <c r="AI640" i="2"/>
  <c r="AH642" i="2"/>
  <c r="AI643" i="2"/>
  <c r="AI648" i="2"/>
  <c r="AH650" i="2"/>
  <c r="AI651" i="2"/>
  <c r="AI656" i="2"/>
  <c r="AH658" i="2"/>
  <c r="AI659" i="2"/>
  <c r="AI664" i="2"/>
  <c r="AH666" i="2"/>
  <c r="AI667" i="2"/>
  <c r="AO667" i="2" s="1"/>
  <c r="AI672" i="2"/>
  <c r="AH674" i="2"/>
  <c r="AI675" i="2"/>
  <c r="AI684" i="2"/>
  <c r="AI688" i="2"/>
  <c r="AO688" i="2" s="1"/>
  <c r="AI690" i="2"/>
  <c r="AI698" i="2"/>
  <c r="AO698" i="2" s="1"/>
  <c r="AI706" i="2"/>
  <c r="AI719" i="2"/>
  <c r="AH721" i="2"/>
  <c r="AI722" i="2"/>
  <c r="AI488" i="2"/>
  <c r="AH494" i="2"/>
  <c r="AI496" i="2"/>
  <c r="AH502" i="2"/>
  <c r="AI504" i="2"/>
  <c r="AH510" i="2"/>
  <c r="AI512" i="2"/>
  <c r="AI521" i="2"/>
  <c r="AH522" i="2"/>
  <c r="AI529" i="2"/>
  <c r="AO529" i="2" s="1"/>
  <c r="AH530" i="2"/>
  <c r="AI537" i="2"/>
  <c r="AH538" i="2"/>
  <c r="AI550" i="2"/>
  <c r="AI561" i="2"/>
  <c r="AI564" i="2"/>
  <c r="AH567" i="2"/>
  <c r="AI577" i="2"/>
  <c r="AI580" i="2"/>
  <c r="AH583" i="2"/>
  <c r="AI597" i="2"/>
  <c r="AI603" i="2"/>
  <c r="AI606" i="2"/>
  <c r="AH607" i="2"/>
  <c r="AI614" i="2"/>
  <c r="AH615" i="2"/>
  <c r="AI622" i="2"/>
  <c r="AH623" i="2"/>
  <c r="AI627" i="2"/>
  <c r="AI633" i="2"/>
  <c r="AH635" i="2"/>
  <c r="AH636" i="2"/>
  <c r="AI641" i="2"/>
  <c r="AI642" i="2"/>
  <c r="AH644" i="2"/>
  <c r="AI649" i="2"/>
  <c r="AI650" i="2"/>
  <c r="AH652" i="2"/>
  <c r="AI657" i="2"/>
  <c r="AI658" i="2"/>
  <c r="AH660" i="2"/>
  <c r="AI665" i="2"/>
  <c r="AI666" i="2"/>
  <c r="AH668" i="2"/>
  <c r="AI673" i="2"/>
  <c r="AI674" i="2"/>
  <c r="AH676" i="2"/>
  <c r="AH678" i="2"/>
  <c r="AI679" i="2"/>
  <c r="AH680" i="2"/>
  <c r="AI689" i="2"/>
  <c r="AH692" i="2"/>
  <c r="AH694" i="2"/>
  <c r="AI695" i="2"/>
  <c r="AH696" i="2"/>
  <c r="AH700" i="2"/>
  <c r="AH702" i="2"/>
  <c r="AI703" i="2"/>
  <c r="AH704" i="2"/>
  <c r="AH708" i="2"/>
  <c r="AH712" i="2"/>
  <c r="AH714" i="2"/>
  <c r="AI495" i="2"/>
  <c r="AI503" i="2"/>
  <c r="AI511" i="2"/>
  <c r="AH520" i="2"/>
  <c r="AI523" i="2"/>
  <c r="AH524" i="2"/>
  <c r="AH528" i="2"/>
  <c r="AI531" i="2"/>
  <c r="AH532" i="2"/>
  <c r="AH536" i="2"/>
  <c r="AI539" i="2"/>
  <c r="AH540" i="2"/>
  <c r="AH544" i="2"/>
  <c r="AI549" i="2"/>
  <c r="AI557" i="2"/>
  <c r="AI560" i="2"/>
  <c r="AH563" i="2"/>
  <c r="AI573" i="2"/>
  <c r="AI576" i="2"/>
  <c r="AH579" i="2"/>
  <c r="AI589" i="2"/>
  <c r="AI591" i="2"/>
  <c r="AI593" i="2"/>
  <c r="AI596" i="2"/>
  <c r="AH599" i="2"/>
  <c r="AI601" i="2"/>
  <c r="AI607" i="2"/>
  <c r="AI615" i="2"/>
  <c r="AI623" i="2"/>
  <c r="AH631" i="2"/>
  <c r="AI635" i="2"/>
  <c r="AI636" i="2"/>
  <c r="AH638" i="2"/>
  <c r="AI639" i="2"/>
  <c r="AI644" i="2"/>
  <c r="AH646" i="2"/>
  <c r="AI647" i="2"/>
  <c r="AI652" i="2"/>
  <c r="AH654" i="2"/>
  <c r="AI655" i="2"/>
  <c r="AI660" i="2"/>
  <c r="AH662" i="2"/>
  <c r="AI663" i="2"/>
  <c r="AI668" i="2"/>
  <c r="AH670" i="2"/>
  <c r="AI671" i="2"/>
  <c r="AI676" i="2"/>
  <c r="AI678" i="2"/>
  <c r="AI680" i="2"/>
  <c r="AH682" i="2"/>
  <c r="AI683" i="2"/>
  <c r="AH686" i="2"/>
  <c r="AI687" i="2"/>
  <c r="AI692" i="2"/>
  <c r="AI694" i="2"/>
  <c r="AI696" i="2"/>
  <c r="AI700" i="2"/>
  <c r="AI702" i="2"/>
  <c r="AI704" i="2"/>
  <c r="AI708" i="2"/>
  <c r="AO708" i="2" s="1"/>
  <c r="AH710" i="2"/>
  <c r="AI711" i="2"/>
  <c r="AI712" i="2"/>
  <c r="AI714" i="2"/>
  <c r="AH717" i="2"/>
  <c r="AI718" i="2"/>
  <c r="AI723" i="2"/>
  <c r="AH725" i="2"/>
  <c r="AI726" i="2"/>
  <c r="AI731" i="2"/>
  <c r="AH733" i="2"/>
  <c r="AI734" i="2"/>
  <c r="AI739" i="2"/>
  <c r="AH741" i="2"/>
  <c r="AI742" i="2"/>
  <c r="AI747" i="2"/>
  <c r="AH749" i="2"/>
  <c r="AI750" i="2"/>
  <c r="AI755" i="2"/>
  <c r="AH490" i="2"/>
  <c r="AI492" i="2"/>
  <c r="AH498" i="2"/>
  <c r="AI500" i="2"/>
  <c r="AH506" i="2"/>
  <c r="AI508" i="2"/>
  <c r="AH514" i="2"/>
  <c r="AI516" i="2"/>
  <c r="AH526" i="2"/>
  <c r="AH534" i="2"/>
  <c r="AH542" i="2"/>
  <c r="AH546" i="2"/>
  <c r="AH548" i="2"/>
  <c r="AI556" i="2"/>
  <c r="AH559" i="2"/>
  <c r="AI569" i="2"/>
  <c r="AI572" i="2"/>
  <c r="AH575" i="2"/>
  <c r="AI585" i="2"/>
  <c r="AI588" i="2"/>
  <c r="AH595" i="2"/>
  <c r="AI604" i="2"/>
  <c r="AH605" i="2"/>
  <c r="AH609" i="2"/>
  <c r="AH611" i="2"/>
  <c r="AI612" i="2"/>
  <c r="AH613" i="2"/>
  <c r="AH617" i="2"/>
  <c r="AH619" i="2"/>
  <c r="AI620" i="2"/>
  <c r="AH621" i="2"/>
  <c r="AH625" i="2"/>
  <c r="AH629" i="2"/>
  <c r="AI631" i="2"/>
  <c r="AI637" i="2"/>
  <c r="AI638" i="2"/>
  <c r="AO638" i="2" s="1"/>
  <c r="AH640" i="2"/>
  <c r="AI645" i="2"/>
  <c r="AI646" i="2"/>
  <c r="AH648" i="2"/>
  <c r="AI653" i="2"/>
  <c r="AI654" i="2"/>
  <c r="AH656" i="2"/>
  <c r="AI661" i="2"/>
  <c r="AI662" i="2"/>
  <c r="AO662" i="2" s="1"/>
  <c r="AH664" i="2"/>
  <c r="AI669" i="2"/>
  <c r="AI670" i="2"/>
  <c r="AH672" i="2"/>
  <c r="AI681" i="2"/>
  <c r="AI682" i="2"/>
  <c r="AH684" i="2"/>
  <c r="AI686" i="2"/>
  <c r="AH688" i="2"/>
  <c r="AH690" i="2"/>
  <c r="AI697" i="2"/>
  <c r="AH698" i="2"/>
  <c r="AI705" i="2"/>
  <c r="AH706" i="2"/>
  <c r="AI710" i="2"/>
  <c r="AI716" i="2"/>
  <c r="AI717" i="2"/>
  <c r="AH719" i="2"/>
  <c r="AI724" i="2"/>
  <c r="AI725" i="2"/>
  <c r="AO725" i="2" s="1"/>
  <c r="AH727" i="2"/>
  <c r="AI732" i="2"/>
  <c r="AI733" i="2"/>
  <c r="AH735" i="2"/>
  <c r="AI740" i="2"/>
  <c r="AI741" i="2"/>
  <c r="AH743" i="2"/>
  <c r="AI748" i="2"/>
  <c r="AI749" i="2"/>
  <c r="AO749" i="2" s="1"/>
  <c r="AH751" i="2"/>
  <c r="AI720" i="2"/>
  <c r="AH723" i="2"/>
  <c r="AI730" i="2"/>
  <c r="AH731" i="2"/>
  <c r="AI738" i="2"/>
  <c r="AH739" i="2"/>
  <c r="AI746" i="2"/>
  <c r="AH747" i="2"/>
  <c r="AI754" i="2"/>
  <c r="AH755" i="2"/>
  <c r="AH757" i="2"/>
  <c r="AI758" i="2"/>
  <c r="AI763" i="2"/>
  <c r="AH765" i="2"/>
  <c r="AI766" i="2"/>
  <c r="AI771" i="2"/>
  <c r="AO771" i="2" s="1"/>
  <c r="AH773" i="2"/>
  <c r="AI774" i="2"/>
  <c r="AO774" i="2" s="1"/>
  <c r="AI783" i="2"/>
  <c r="AI787" i="2"/>
  <c r="AI789" i="2"/>
  <c r="AH791" i="2"/>
  <c r="AH793" i="2"/>
  <c r="AI794" i="2"/>
  <c r="AH795" i="2"/>
  <c r="AH799" i="2"/>
  <c r="AH801" i="2"/>
  <c r="AI802" i="2"/>
  <c r="AH803" i="2"/>
  <c r="AH807" i="2"/>
  <c r="AH809" i="2"/>
  <c r="AI810" i="2"/>
  <c r="AH811" i="2"/>
  <c r="AH815" i="2"/>
  <c r="AH817" i="2"/>
  <c r="AI818" i="2"/>
  <c r="AH819" i="2"/>
  <c r="AH821" i="2"/>
  <c r="AH8" i="2"/>
  <c r="AH9" i="2"/>
  <c r="AH10" i="2"/>
  <c r="AI12" i="2"/>
  <c r="AH19" i="2"/>
  <c r="AH22" i="2"/>
  <c r="AI24" i="2"/>
  <c r="AI28" i="2"/>
  <c r="AH32" i="2"/>
  <c r="AI33" i="2"/>
  <c r="AI34" i="2"/>
  <c r="AH40" i="2"/>
  <c r="AI41" i="2"/>
  <c r="AI42" i="2"/>
  <c r="AH44" i="2"/>
  <c r="AI49" i="2"/>
  <c r="AI50" i="2"/>
  <c r="AH52" i="2"/>
  <c r="AH54" i="2"/>
  <c r="AI55" i="2"/>
  <c r="AI56" i="2"/>
  <c r="AI58" i="2"/>
  <c r="AI60" i="2"/>
  <c r="AH63" i="2"/>
  <c r="AI65" i="2"/>
  <c r="AI68" i="2"/>
  <c r="AH69" i="2"/>
  <c r="AI73" i="2"/>
  <c r="AO73" i="2" s="1"/>
  <c r="AH79" i="2"/>
  <c r="AI84" i="2"/>
  <c r="AI727" i="2"/>
  <c r="AH729" i="2"/>
  <c r="AI735" i="2"/>
  <c r="AH737" i="2"/>
  <c r="AI743" i="2"/>
  <c r="AH745" i="2"/>
  <c r="AI751" i="2"/>
  <c r="AH753" i="2"/>
  <c r="AI756" i="2"/>
  <c r="AI757" i="2"/>
  <c r="AO757" i="2" s="1"/>
  <c r="AH759" i="2"/>
  <c r="AI764" i="2"/>
  <c r="AI765" i="2"/>
  <c r="AH767" i="2"/>
  <c r="AI772" i="2"/>
  <c r="AI773" i="2"/>
  <c r="AH775" i="2"/>
  <c r="AH777" i="2"/>
  <c r="AI778" i="2"/>
  <c r="AH779" i="2"/>
  <c r="AI788" i="2"/>
  <c r="AI791" i="2"/>
  <c r="AI793" i="2"/>
  <c r="AI795" i="2"/>
  <c r="AI799" i="2"/>
  <c r="AI801" i="2"/>
  <c r="AI803" i="2"/>
  <c r="AI807" i="2"/>
  <c r="AI809" i="2"/>
  <c r="AI811" i="2"/>
  <c r="AI815" i="2"/>
  <c r="AI817" i="2"/>
  <c r="AI819" i="2"/>
  <c r="AI821" i="2"/>
  <c r="AI7" i="2"/>
  <c r="AI8" i="2"/>
  <c r="AI9" i="2"/>
  <c r="AI10" i="2"/>
  <c r="AI11" i="2"/>
  <c r="AI16" i="2"/>
  <c r="AH20" i="2"/>
  <c r="AI21" i="2"/>
  <c r="AI22" i="2"/>
  <c r="AO22" i="2" s="1"/>
  <c r="AH26" i="2"/>
  <c r="AH30" i="2"/>
  <c r="AI32" i="2"/>
  <c r="AI35" i="2"/>
  <c r="AH38" i="2"/>
  <c r="AI40" i="2"/>
  <c r="AI44" i="2"/>
  <c r="AH46" i="2"/>
  <c r="AI47" i="2"/>
  <c r="AI52" i="2"/>
  <c r="AI54" i="2"/>
  <c r="AO54" i="2" s="1"/>
  <c r="AH61" i="2"/>
  <c r="AI62" i="2"/>
  <c r="AI63" i="2"/>
  <c r="AI69" i="2"/>
  <c r="AI79" i="2"/>
  <c r="AH81" i="2"/>
  <c r="AI82" i="2"/>
  <c r="AO82" i="2" s="1"/>
  <c r="AI87" i="2"/>
  <c r="AI728" i="2"/>
  <c r="AI729" i="2"/>
  <c r="AI736" i="2"/>
  <c r="AI737" i="2"/>
  <c r="AI744" i="2"/>
  <c r="AI745" i="2"/>
  <c r="AI752" i="2"/>
  <c r="AI753" i="2"/>
  <c r="AI759" i="2"/>
  <c r="AH761" i="2"/>
  <c r="AI762" i="2"/>
  <c r="AI767" i="2"/>
  <c r="AH769" i="2"/>
  <c r="AI770" i="2"/>
  <c r="AI775" i="2"/>
  <c r="AI777" i="2"/>
  <c r="AO777" i="2" s="1"/>
  <c r="AI779" i="2"/>
  <c r="AH781" i="2"/>
  <c r="AI782" i="2"/>
  <c r="AH785" i="2"/>
  <c r="AI786" i="2"/>
  <c r="AI796" i="2"/>
  <c r="AH797" i="2"/>
  <c r="AI804" i="2"/>
  <c r="AO804" i="2" s="1"/>
  <c r="AH805" i="2"/>
  <c r="AI812" i="2"/>
  <c r="AH813" i="2"/>
  <c r="AH6" i="2"/>
  <c r="AH13" i="2"/>
  <c r="AH14" i="2"/>
  <c r="AH17" i="2"/>
  <c r="AI20" i="2"/>
  <c r="AO20" i="2" s="1"/>
  <c r="AI23" i="2"/>
  <c r="AI26" i="2"/>
  <c r="AI30" i="2"/>
  <c r="AH36" i="2"/>
  <c r="AI38" i="2"/>
  <c r="AI45" i="2"/>
  <c r="AI46" i="2"/>
  <c r="AH48" i="2"/>
  <c r="AH59" i="2"/>
  <c r="AI61" i="2"/>
  <c r="AI64" i="2"/>
  <c r="AH67" i="2"/>
  <c r="AH71" i="2"/>
  <c r="AH75" i="2"/>
  <c r="AH77" i="2"/>
  <c r="AI80" i="2"/>
  <c r="AO80" i="2" s="1"/>
  <c r="AI81" i="2"/>
  <c r="AH83" i="2"/>
  <c r="AI88" i="2"/>
  <c r="AI89" i="2"/>
  <c r="AH91" i="2"/>
  <c r="AI97" i="2"/>
  <c r="AH103" i="2"/>
  <c r="AH107" i="2"/>
  <c r="AH109" i="2"/>
  <c r="AI114" i="2"/>
  <c r="AI115" i="2"/>
  <c r="AH117" i="2"/>
  <c r="AH119" i="2"/>
  <c r="AH123" i="2"/>
  <c r="AI125" i="2"/>
  <c r="AI126" i="2"/>
  <c r="AO126" i="2" s="1"/>
  <c r="AI131" i="2"/>
  <c r="AI133" i="2"/>
  <c r="AO133" i="2" s="1"/>
  <c r="AI134" i="2"/>
  <c r="AI139" i="2"/>
  <c r="AI141" i="2"/>
  <c r="AI142" i="2"/>
  <c r="AH147" i="2"/>
  <c r="AI151" i="2"/>
  <c r="AH157" i="2"/>
  <c r="AH158" i="2"/>
  <c r="AH164" i="2"/>
  <c r="AH166" i="2"/>
  <c r="AH167" i="2"/>
  <c r="AI168" i="2"/>
  <c r="AI169" i="2"/>
  <c r="AI170" i="2"/>
  <c r="AO170" i="2" s="1"/>
  <c r="AI171" i="2"/>
  <c r="AI721" i="2"/>
  <c r="AI760" i="2"/>
  <c r="AI761" i="2"/>
  <c r="AH763" i="2"/>
  <c r="AI768" i="2"/>
  <c r="AI769" i="2"/>
  <c r="AH771" i="2"/>
  <c r="AI780" i="2"/>
  <c r="AI781" i="2"/>
  <c r="AH783" i="2"/>
  <c r="AI785" i="2"/>
  <c r="AH787" i="2"/>
  <c r="AH789" i="2"/>
  <c r="AI790" i="2"/>
  <c r="AI797" i="2"/>
  <c r="AI805" i="2"/>
  <c r="AI813" i="2"/>
  <c r="AO813" i="2" s="1"/>
  <c r="AI6" i="2"/>
  <c r="AI13" i="2"/>
  <c r="AI14" i="2"/>
  <c r="AI17" i="2"/>
  <c r="AH24" i="2"/>
  <c r="AI27" i="2"/>
  <c r="AH28" i="2"/>
  <c r="AI31" i="2"/>
  <c r="AH34" i="2"/>
  <c r="AI36" i="2"/>
  <c r="AI39" i="2"/>
  <c r="AH42" i="2"/>
  <c r="AI43" i="2"/>
  <c r="AI48" i="2"/>
  <c r="AH50" i="2"/>
  <c r="AI51" i="2"/>
  <c r="AH56" i="2"/>
  <c r="AH58" i="2"/>
  <c r="AI59" i="2"/>
  <c r="AH65" i="2"/>
  <c r="AI66" i="2"/>
  <c r="AI67" i="2"/>
  <c r="AI71" i="2"/>
  <c r="AH73" i="2"/>
  <c r="AI74" i="2"/>
  <c r="AI75" i="2"/>
  <c r="AI77" i="2"/>
  <c r="AI83" i="2"/>
  <c r="AH85" i="2"/>
  <c r="AI86" i="2"/>
  <c r="AI91" i="2"/>
  <c r="AH93" i="2"/>
  <c r="AI94" i="2"/>
  <c r="AH95" i="2"/>
  <c r="AI103" i="2"/>
  <c r="AH105" i="2"/>
  <c r="AI106" i="2"/>
  <c r="AI107" i="2"/>
  <c r="AI109" i="2"/>
  <c r="AH111" i="2"/>
  <c r="AI112" i="2"/>
  <c r="AI117" i="2"/>
  <c r="AI119" i="2"/>
  <c r="AI123" i="2"/>
  <c r="AI128" i="2"/>
  <c r="AH129" i="2"/>
  <c r="AH130" i="2"/>
  <c r="AI136" i="2"/>
  <c r="AH137" i="2"/>
  <c r="AH138" i="2"/>
  <c r="AI144" i="2"/>
  <c r="AH145" i="2"/>
  <c r="AH146" i="2"/>
  <c r="AI147" i="2"/>
  <c r="AO147" i="2" s="1"/>
  <c r="AH149" i="2"/>
  <c r="AH150" i="2"/>
  <c r="AI157" i="2"/>
  <c r="AI158" i="2"/>
  <c r="AO158" i="2" s="1"/>
  <c r="AH161" i="2"/>
  <c r="AH162" i="2"/>
  <c r="AH163" i="2"/>
  <c r="AI164" i="2"/>
  <c r="AI165" i="2"/>
  <c r="AI166" i="2"/>
  <c r="AI167" i="2"/>
  <c r="AH176" i="2"/>
  <c r="AH178" i="2"/>
  <c r="AH87" i="2"/>
  <c r="AI156" i="2"/>
  <c r="AI177" i="2"/>
  <c r="AH184" i="2"/>
  <c r="AI197" i="2"/>
  <c r="AI204" i="2"/>
  <c r="AI207" i="2"/>
  <c r="AI214" i="2"/>
  <c r="AI217" i="2"/>
  <c r="AH223" i="2"/>
  <c r="AH227" i="2"/>
  <c r="AI90" i="2"/>
  <c r="AI93" i="2"/>
  <c r="AH99" i="2"/>
  <c r="AH101" i="2"/>
  <c r="AI105" i="2"/>
  <c r="AH113" i="2"/>
  <c r="AH115" i="2"/>
  <c r="AI124" i="2"/>
  <c r="AH125" i="2"/>
  <c r="AI130" i="2"/>
  <c r="AI132" i="2"/>
  <c r="AH133" i="2"/>
  <c r="AI138" i="2"/>
  <c r="AI140" i="2"/>
  <c r="AH141" i="2"/>
  <c r="AI146" i="2"/>
  <c r="AI150" i="2"/>
  <c r="AI153" i="2"/>
  <c r="AI162" i="2"/>
  <c r="AH168" i="2"/>
  <c r="AH171" i="2"/>
  <c r="AH175" i="2"/>
  <c r="AH180" i="2"/>
  <c r="AH182" i="2"/>
  <c r="AH183" i="2"/>
  <c r="AI184" i="2"/>
  <c r="AH188" i="2"/>
  <c r="AH190" i="2"/>
  <c r="AH191" i="2"/>
  <c r="AH194" i="2"/>
  <c r="AH195" i="2"/>
  <c r="AI201" i="2"/>
  <c r="AI202" i="2"/>
  <c r="AI209" i="2"/>
  <c r="AH210" i="2"/>
  <c r="AH211" i="2"/>
  <c r="AI216" i="2"/>
  <c r="AI218" i="2"/>
  <c r="AI219" i="2"/>
  <c r="AI221" i="2"/>
  <c r="AH222" i="2"/>
  <c r="AI223" i="2"/>
  <c r="AI225" i="2"/>
  <c r="AH226" i="2"/>
  <c r="AI227" i="2"/>
  <c r="AI229" i="2"/>
  <c r="AO229" i="2" s="1"/>
  <c r="AI92" i="2"/>
  <c r="AO92" i="2" s="1"/>
  <c r="AI98" i="2"/>
  <c r="AI99" i="2"/>
  <c r="AI101" i="2"/>
  <c r="AI113" i="2"/>
  <c r="AI129" i="2"/>
  <c r="AI137" i="2"/>
  <c r="AI145" i="2"/>
  <c r="AH151" i="2"/>
  <c r="AI161" i="2"/>
  <c r="AH172" i="2"/>
  <c r="AH174" i="2"/>
  <c r="AH179" i="2"/>
  <c r="AI181" i="2"/>
  <c r="AI183" i="2"/>
  <c r="AH186" i="2"/>
  <c r="AI188" i="2"/>
  <c r="AI191" i="2"/>
  <c r="AI195" i="2"/>
  <c r="AI208" i="2"/>
  <c r="AI220" i="2"/>
  <c r="AI226" i="2"/>
  <c r="AI228" i="2"/>
  <c r="AH231" i="2"/>
  <c r="AH121" i="2"/>
  <c r="AI149" i="2"/>
  <c r="AI175" i="2"/>
  <c r="AI180" i="2"/>
  <c r="AI182" i="2"/>
  <c r="AH187" i="2"/>
  <c r="AI190" i="2"/>
  <c r="AI194" i="2"/>
  <c r="AO194" i="2" s="1"/>
  <c r="AI210" i="2"/>
  <c r="AO210" i="2" s="1"/>
  <c r="AI211" i="2"/>
  <c r="AO211" i="2" s="1"/>
  <c r="AI222" i="2"/>
  <c r="AI224" i="2"/>
  <c r="AI85" i="2"/>
  <c r="AH89" i="2"/>
  <c r="AI95" i="2"/>
  <c r="AI111" i="2"/>
  <c r="AI116" i="2"/>
  <c r="AI121" i="2"/>
  <c r="AH126" i="2"/>
  <c r="AH134" i="2"/>
  <c r="AH142" i="2"/>
  <c r="AI159" i="2"/>
  <c r="AH170" i="2"/>
  <c r="AI172" i="2"/>
  <c r="AI173" i="2"/>
  <c r="AI174" i="2"/>
  <c r="AI178" i="2"/>
  <c r="AI179" i="2"/>
  <c r="AI186" i="2"/>
  <c r="AI187" i="2"/>
  <c r="AH192" i="2"/>
  <c r="AH196" i="2"/>
  <c r="AH198" i="2"/>
  <c r="AI199" i="2"/>
  <c r="AI205" i="2"/>
  <c r="AH206" i="2"/>
  <c r="AH207" i="2"/>
  <c r="AI213" i="2"/>
  <c r="AH214" i="2"/>
  <c r="AH215" i="2"/>
  <c r="AH230" i="2"/>
  <c r="AI231" i="2"/>
  <c r="AI96" i="2"/>
  <c r="AH97" i="2"/>
  <c r="AI110" i="2"/>
  <c r="AI118" i="2"/>
  <c r="AI127" i="2"/>
  <c r="AI135" i="2"/>
  <c r="AI143" i="2"/>
  <c r="AH153" i="2"/>
  <c r="AI163" i="2"/>
  <c r="AI176" i="2"/>
  <c r="AI192" i="2"/>
  <c r="AI196" i="2"/>
  <c r="AI198" i="2"/>
  <c r="AH202" i="2"/>
  <c r="AH203" i="2"/>
  <c r="AI206" i="2"/>
  <c r="AI212" i="2"/>
  <c r="AI215" i="2"/>
  <c r="AH218" i="2"/>
  <c r="AH219" i="2"/>
  <c r="AI230" i="2"/>
  <c r="AI784" i="2"/>
  <c r="AI677" i="2"/>
  <c r="AI600" i="2"/>
  <c r="AI808" i="2"/>
  <c r="AH816" i="2"/>
  <c r="AH814" i="2"/>
  <c r="AH812" i="2"/>
  <c r="AH810" i="2"/>
  <c r="AI798" i="2"/>
  <c r="AH788" i="2"/>
  <c r="AH792" i="2"/>
  <c r="AH786" i="2"/>
  <c r="AH778" i="2"/>
  <c r="AH766" i="2"/>
  <c r="AH750" i="2"/>
  <c r="AH734" i="2"/>
  <c r="AH718" i="2"/>
  <c r="AI713" i="2"/>
  <c r="AH697" i="2"/>
  <c r="AH695" i="2"/>
  <c r="AH681" i="2"/>
  <c r="AH713" i="2"/>
  <c r="AH772" i="2"/>
  <c r="AH768" i="2"/>
  <c r="AH764" i="2"/>
  <c r="AH760" i="2"/>
  <c r="AH756" i="2"/>
  <c r="AH752" i="2"/>
  <c r="AH748" i="2"/>
  <c r="AH744" i="2"/>
  <c r="AH740" i="2"/>
  <c r="AH736" i="2"/>
  <c r="AH732" i="2"/>
  <c r="AH728" i="2"/>
  <c r="AH724" i="2"/>
  <c r="AH720" i="2"/>
  <c r="AH716" i="2"/>
  <c r="AI691" i="2"/>
  <c r="AI715" i="2"/>
  <c r="AH677" i="2"/>
  <c r="AH687" i="2"/>
  <c r="AH679" i="2"/>
  <c r="AH667" i="2"/>
  <c r="AH651" i="2"/>
  <c r="AH624" i="2"/>
  <c r="AH610" i="2"/>
  <c r="AI626" i="2"/>
  <c r="AI610" i="2"/>
  <c r="AH626" i="2"/>
  <c r="AH586" i="2"/>
  <c r="AH582" i="2"/>
  <c r="AH578" i="2"/>
  <c r="AH574" i="2"/>
  <c r="AH570" i="2"/>
  <c r="AH566" i="2"/>
  <c r="AH562" i="2"/>
  <c r="AH558" i="2"/>
  <c r="AH545" i="2"/>
  <c r="AH551" i="2"/>
  <c r="AH543" i="2"/>
  <c r="AH525" i="2"/>
  <c r="AH519" i="2"/>
  <c r="AH572" i="2"/>
  <c r="AH556" i="2"/>
  <c r="AI545" i="2"/>
  <c r="AH533" i="2"/>
  <c r="AH515" i="2"/>
  <c r="AH511" i="2"/>
  <c r="AH507" i="2"/>
  <c r="AH503" i="2"/>
  <c r="AH499" i="2"/>
  <c r="AH495" i="2"/>
  <c r="AH491" i="2"/>
  <c r="AH487" i="2"/>
  <c r="AH483" i="2"/>
  <c r="AH479" i="2"/>
  <c r="AH475" i="2"/>
  <c r="AI467" i="2"/>
  <c r="AH459" i="2"/>
  <c r="AH457" i="2"/>
  <c r="AH509" i="2"/>
  <c r="AH493" i="2"/>
  <c r="AH477" i="2"/>
  <c r="AH455" i="2"/>
  <c r="AH451" i="2"/>
  <c r="AH441" i="2"/>
  <c r="AH410" i="2"/>
  <c r="AH435" i="2"/>
  <c r="AI422" i="2"/>
  <c r="AH418" i="2"/>
  <c r="AH432" i="2"/>
  <c r="AH408" i="2"/>
  <c r="AH386" i="2"/>
  <c r="AH384" i="2"/>
  <c r="AH374" i="2"/>
  <c r="AH402" i="2"/>
  <c r="AI380" i="2"/>
  <c r="AI367" i="2"/>
  <c r="AH355" i="2"/>
  <c r="AH362" i="2"/>
  <c r="AH347" i="2"/>
  <c r="AH368" i="2"/>
  <c r="AH360" i="2"/>
  <c r="AH352" i="2"/>
  <c r="AI776" i="2"/>
  <c r="AI592" i="2"/>
  <c r="AH291" i="2"/>
  <c r="AI806" i="2"/>
  <c r="AH784" i="2"/>
  <c r="AH796" i="2"/>
  <c r="AH794" i="2"/>
  <c r="AH808" i="2"/>
  <c r="AH806" i="2"/>
  <c r="AH770" i="2"/>
  <c r="AH754" i="2"/>
  <c r="AH738" i="2"/>
  <c r="AH722" i="2"/>
  <c r="AH707" i="2"/>
  <c r="AH711" i="2"/>
  <c r="AH705" i="2"/>
  <c r="AH703" i="2"/>
  <c r="AI707" i="2"/>
  <c r="AH671" i="2"/>
  <c r="AH655" i="2"/>
  <c r="AH639" i="2"/>
  <c r="AH632" i="2"/>
  <c r="AH614" i="2"/>
  <c r="AH596" i="2"/>
  <c r="AI634" i="2"/>
  <c r="AI629" i="2"/>
  <c r="AI624" i="2"/>
  <c r="AH620" i="2"/>
  <c r="AI608" i="2"/>
  <c r="AO608" i="2" s="1"/>
  <c r="AH604" i="2"/>
  <c r="AH588" i="2"/>
  <c r="AI632" i="2"/>
  <c r="AH616" i="2"/>
  <c r="AH590" i="2"/>
  <c r="AH553" i="2"/>
  <c r="AH531" i="2"/>
  <c r="AH576" i="2"/>
  <c r="AH560" i="2"/>
  <c r="AH539" i="2"/>
  <c r="AH523" i="2"/>
  <c r="AI465" i="2"/>
  <c r="AH513" i="2"/>
  <c r="AH497" i="2"/>
  <c r="AH481" i="2"/>
  <c r="AH445" i="2"/>
  <c r="AH430" i="2"/>
  <c r="AH412" i="2"/>
  <c r="AH424" i="2"/>
  <c r="AH447" i="2"/>
  <c r="AH443" i="2"/>
  <c r="AH439" i="2"/>
  <c r="AH414" i="2"/>
  <c r="AH390" i="2"/>
  <c r="AH378" i="2"/>
  <c r="AH371" i="2"/>
  <c r="AI375" i="2"/>
  <c r="AI359" i="2"/>
  <c r="AH335" i="2"/>
  <c r="AH322" i="2"/>
  <c r="AI329" i="2"/>
  <c r="AH342" i="2"/>
  <c r="AI185" i="2"/>
  <c r="AO185" i="2" s="1"/>
  <c r="AI25" i="2"/>
  <c r="AI792" i="2"/>
  <c r="AI685" i="2"/>
  <c r="AI279" i="2"/>
  <c r="AI406" i="2"/>
  <c r="AH822" i="2"/>
  <c r="AH818" i="2"/>
  <c r="AH804" i="2"/>
  <c r="AH802" i="2"/>
  <c r="AH780" i="2"/>
  <c r="AH820" i="2"/>
  <c r="AH800" i="2"/>
  <c r="AH798" i="2"/>
  <c r="AI816" i="2"/>
  <c r="AH776" i="2"/>
  <c r="AH790" i="2"/>
  <c r="AH782" i="2"/>
  <c r="AH774" i="2"/>
  <c r="AH758" i="2"/>
  <c r="AH742" i="2"/>
  <c r="AH726" i="2"/>
  <c r="AI701" i="2"/>
  <c r="AI709" i="2"/>
  <c r="AH689" i="2"/>
  <c r="AH701" i="2"/>
  <c r="AH699" i="2"/>
  <c r="AH683" i="2"/>
  <c r="AH675" i="2"/>
  <c r="AH659" i="2"/>
  <c r="AH643" i="2"/>
  <c r="AI630" i="2"/>
  <c r="AI618" i="2"/>
  <c r="AH630" i="2"/>
  <c r="AH608" i="2"/>
  <c r="AH600" i="2"/>
  <c r="AH602" i="2"/>
  <c r="AH592" i="2"/>
  <c r="AH594" i="2"/>
  <c r="AI551" i="2"/>
  <c r="AI546" i="2"/>
  <c r="AI535" i="2"/>
  <c r="AH541" i="2"/>
  <c r="AH527" i="2"/>
  <c r="AH580" i="2"/>
  <c r="AH564" i="2"/>
  <c r="AH549" i="2"/>
  <c r="AI543" i="2"/>
  <c r="AI527" i="2"/>
  <c r="AH547" i="2"/>
  <c r="AH535" i="2"/>
  <c r="AH471" i="2"/>
  <c r="AH463" i="2"/>
  <c r="AH461" i="2"/>
  <c r="AH449" i="2"/>
  <c r="AH517" i="2"/>
  <c r="AH501" i="2"/>
  <c r="AH485" i="2"/>
  <c r="AI459" i="2"/>
  <c r="AI434" i="2"/>
  <c r="AI428" i="2"/>
  <c r="AI416" i="2"/>
  <c r="AO416" i="2" s="1"/>
  <c r="AH428" i="2"/>
  <c r="AI432" i="2"/>
  <c r="AH420" i="2"/>
  <c r="AH406" i="2"/>
  <c r="AH394" i="2"/>
  <c r="AI376" i="2"/>
  <c r="AH354" i="2"/>
  <c r="AH363" i="2"/>
  <c r="AH351" i="2"/>
  <c r="AH339" i="2"/>
  <c r="AI326" i="2"/>
  <c r="AH372" i="2"/>
  <c r="AH364" i="2"/>
  <c r="AH356" i="2"/>
  <c r="AI322" i="2"/>
  <c r="AH325" i="2"/>
  <c r="AI15" i="2"/>
  <c r="AI519" i="2"/>
  <c r="AI820" i="2"/>
  <c r="AI814" i="2"/>
  <c r="AI800" i="2"/>
  <c r="AI822" i="2"/>
  <c r="AH762" i="2"/>
  <c r="AH746" i="2"/>
  <c r="AH730" i="2"/>
  <c r="AH715" i="2"/>
  <c r="AI699" i="2"/>
  <c r="AH693" i="2"/>
  <c r="AH691" i="2"/>
  <c r="AH685" i="2"/>
  <c r="AI693" i="2"/>
  <c r="AH709" i="2"/>
  <c r="AH663" i="2"/>
  <c r="AH647" i="2"/>
  <c r="AI616" i="2"/>
  <c r="AH612" i="2"/>
  <c r="AI602" i="2"/>
  <c r="AH673" i="2"/>
  <c r="AH669" i="2"/>
  <c r="AH665" i="2"/>
  <c r="AH661" i="2"/>
  <c r="AH657" i="2"/>
  <c r="AH653" i="2"/>
  <c r="AH649" i="2"/>
  <c r="AH645" i="2"/>
  <c r="AH641" i="2"/>
  <c r="AH637" i="2"/>
  <c r="AH628" i="2"/>
  <c r="AH622" i="2"/>
  <c r="AH606" i="2"/>
  <c r="AH634" i="2"/>
  <c r="AH618" i="2"/>
  <c r="AH598" i="2"/>
  <c r="AI554" i="2"/>
  <c r="AI533" i="2"/>
  <c r="AH529" i="2"/>
  <c r="AH584" i="2"/>
  <c r="AH568" i="2"/>
  <c r="AI547" i="2"/>
  <c r="AI541" i="2"/>
  <c r="AH537" i="2"/>
  <c r="AI525" i="2"/>
  <c r="AH521" i="2"/>
  <c r="AI553" i="2"/>
  <c r="AH453" i="2"/>
  <c r="AH505" i="2"/>
  <c r="AH489" i="2"/>
  <c r="AH469" i="2"/>
  <c r="AI457" i="2"/>
  <c r="AI453" i="2"/>
  <c r="AH467" i="2"/>
  <c r="AH465" i="2"/>
  <c r="AH437" i="2"/>
  <c r="AH426" i="2"/>
  <c r="AI414" i="2"/>
  <c r="AH434" i="2"/>
  <c r="AH422" i="2"/>
  <c r="AI424" i="2"/>
  <c r="AH416" i="2"/>
  <c r="AH404" i="2"/>
  <c r="AH400" i="2"/>
  <c r="AH396" i="2"/>
  <c r="AH392" i="2"/>
  <c r="AH388" i="2"/>
  <c r="AH382" i="2"/>
  <c r="AH380" i="2"/>
  <c r="AH376" i="2"/>
  <c r="AH398" i="2"/>
  <c r="AI382" i="2"/>
  <c r="AH370" i="2"/>
  <c r="AH350" i="2"/>
  <c r="AH359" i="2"/>
  <c r="AH367" i="2"/>
  <c r="AH343" i="2"/>
  <c r="AH330" i="2"/>
  <c r="AH321" i="2"/>
  <c r="AH348" i="2"/>
  <c r="AH344" i="2"/>
  <c r="AH340" i="2"/>
  <c r="AH334" i="2"/>
  <c r="AI304" i="2"/>
  <c r="AI305" i="2"/>
  <c r="AI289" i="2"/>
  <c r="AH268" i="2"/>
  <c r="AH262" i="2"/>
  <c r="AH258" i="2"/>
  <c r="AH256" i="2"/>
  <c r="AH251" i="2"/>
  <c r="AH201" i="2"/>
  <c r="AI152" i="2"/>
  <c r="AH92" i="2"/>
  <c r="AH80" i="2"/>
  <c r="AH66" i="2"/>
  <c r="AH53" i="2"/>
  <c r="AI18" i="2"/>
  <c r="AH336" i="2"/>
  <c r="AH332" i="2"/>
  <c r="AH317" i="2"/>
  <c r="AH309" i="2"/>
  <c r="AI287" i="2"/>
  <c r="AO287" i="2" s="1"/>
  <c r="AH283" i="2"/>
  <c r="AH279" i="2"/>
  <c r="AH289" i="2"/>
  <c r="AI272" i="2"/>
  <c r="AH264" i="2"/>
  <c r="AH266" i="2"/>
  <c r="AH253" i="2"/>
  <c r="AH260" i="2"/>
  <c r="AH245" i="2"/>
  <c r="AH239" i="2"/>
  <c r="AH235" i="2"/>
  <c r="AH200" i="2"/>
  <c r="AH228" i="2"/>
  <c r="AH189" i="2"/>
  <c r="AH216" i="2"/>
  <c r="AH229" i="2"/>
  <c r="AH225" i="2"/>
  <c r="AH221" i="2"/>
  <c r="AH217" i="2"/>
  <c r="AH213" i="2"/>
  <c r="AH209" i="2"/>
  <c r="AH205" i="2"/>
  <c r="AI200" i="2"/>
  <c r="AH181" i="2"/>
  <c r="AH177" i="2"/>
  <c r="AH173" i="2"/>
  <c r="AH169" i="2"/>
  <c r="AH165" i="2"/>
  <c r="AI148" i="2"/>
  <c r="AI155" i="2"/>
  <c r="AH160" i="2"/>
  <c r="AH122" i="2"/>
  <c r="AH120" i="2"/>
  <c r="AH118" i="2"/>
  <c r="AH112" i="2"/>
  <c r="AH102" i="2"/>
  <c r="AH72" i="2"/>
  <c r="AH82" i="2"/>
  <c r="AH78" i="2"/>
  <c r="AH74" i="2"/>
  <c r="AH68" i="2"/>
  <c r="AH64" i="2"/>
  <c r="AH60" i="2"/>
  <c r="AH43" i="2"/>
  <c r="AH49" i="2"/>
  <c r="AH45" i="2"/>
  <c r="AH41" i="2"/>
  <c r="AH33" i="2"/>
  <c r="AH29" i="2"/>
  <c r="AI19" i="2"/>
  <c r="AO19" i="2" s="1"/>
  <c r="AH15" i="2"/>
  <c r="AH11" i="2"/>
  <c r="AH12" i="2"/>
  <c r="AH249" i="2"/>
  <c r="AI203" i="2"/>
  <c r="AH193" i="2"/>
  <c r="AH224" i="2"/>
  <c r="AH204" i="2"/>
  <c r="AH159" i="2"/>
  <c r="AH152" i="2"/>
  <c r="AH127" i="2"/>
  <c r="AH140" i="2"/>
  <c r="AH132" i="2"/>
  <c r="AH124" i="2"/>
  <c r="AI100" i="2"/>
  <c r="AH110" i="2"/>
  <c r="AI108" i="2"/>
  <c r="AH86" i="2"/>
  <c r="AI76" i="2"/>
  <c r="AI53" i="2"/>
  <c r="AI29" i="2"/>
  <c r="AH35" i="2"/>
  <c r="AH23" i="2"/>
  <c r="AH21" i="2"/>
  <c r="AH16" i="2"/>
  <c r="AH338" i="2"/>
  <c r="AH306" i="2"/>
  <c r="AH304" i="2"/>
  <c r="AH298" i="2"/>
  <c r="AH302" i="2"/>
  <c r="AH294" i="2"/>
  <c r="AI291" i="2"/>
  <c r="AH281" i="2"/>
  <c r="AH277" i="2"/>
  <c r="AH273" i="2"/>
  <c r="AH270" i="2"/>
  <c r="AH275" i="2"/>
  <c r="AI270" i="2"/>
  <c r="AH272" i="2"/>
  <c r="AI253" i="2"/>
  <c r="AH233" i="2"/>
  <c r="AH185" i="2"/>
  <c r="AH212" i="2"/>
  <c r="AH135" i="2"/>
  <c r="AH136" i="2"/>
  <c r="AH128" i="2"/>
  <c r="AH116" i="2"/>
  <c r="AH114" i="2"/>
  <c r="AI102" i="2"/>
  <c r="AI78" i="2"/>
  <c r="AH70" i="2"/>
  <c r="AI72" i="2"/>
  <c r="AH47" i="2"/>
  <c r="AH39" i="2"/>
  <c r="AH31" i="2"/>
  <c r="AH346" i="2"/>
  <c r="AH326" i="2"/>
  <c r="AH318" i="2"/>
  <c r="AH314" i="2"/>
  <c r="AH310" i="2"/>
  <c r="AH301" i="2"/>
  <c r="AI302" i="2"/>
  <c r="AO302" i="2" s="1"/>
  <c r="AH313" i="2"/>
  <c r="AH285" i="2"/>
  <c r="AH287" i="2"/>
  <c r="AI268" i="2"/>
  <c r="AI255" i="2"/>
  <c r="AH247" i="2"/>
  <c r="AH243" i="2"/>
  <c r="AH241" i="2"/>
  <c r="AI243" i="2"/>
  <c r="AH237" i="2"/>
  <c r="AI193" i="2"/>
  <c r="AI232" i="2"/>
  <c r="AH199" i="2"/>
  <c r="AH148" i="2"/>
  <c r="AI154" i="2"/>
  <c r="AI160" i="2"/>
  <c r="AH154" i="2"/>
  <c r="AI120" i="2"/>
  <c r="AH144" i="2"/>
  <c r="AI122" i="2"/>
  <c r="AH96" i="2"/>
  <c r="AH106" i="2"/>
  <c r="AH100" i="2"/>
  <c r="AH98" i="2"/>
  <c r="AH90" i="2"/>
  <c r="AH76" i="2"/>
  <c r="AI70" i="2"/>
  <c r="AH62" i="2"/>
  <c r="AH55" i="2"/>
  <c r="AI57" i="2"/>
  <c r="AH51" i="2"/>
  <c r="AH27" i="2"/>
  <c r="AH18" i="2"/>
  <c r="AI241" i="2"/>
  <c r="AO241" i="2" s="1"/>
  <c r="AH197" i="2"/>
  <c r="AH232" i="2"/>
  <c r="AH208" i="2"/>
  <c r="AH220" i="2"/>
  <c r="AI189" i="2"/>
  <c r="AH156" i="2"/>
  <c r="AH143" i="2"/>
  <c r="AH155" i="2"/>
  <c r="AH139" i="2"/>
  <c r="AH131" i="2"/>
  <c r="AH108" i="2"/>
  <c r="AI104" i="2"/>
  <c r="AH104" i="2"/>
  <c r="AH94" i="2"/>
  <c r="AH88" i="2"/>
  <c r="AH84" i="2"/>
  <c r="AH57" i="2"/>
  <c r="AH37" i="2"/>
  <c r="AI37" i="2"/>
  <c r="AH25" i="2"/>
  <c r="AH7" i="2"/>
  <c r="AG236" i="2"/>
  <c r="AG240" i="2"/>
  <c r="AG243" i="2"/>
  <c r="AG245" i="2"/>
  <c r="AG246" i="2"/>
  <c r="AG249" i="2"/>
  <c r="AG254" i="2"/>
  <c r="AG256" i="2"/>
  <c r="AG257" i="2"/>
  <c r="AN257" i="2" s="1"/>
  <c r="AG260" i="2"/>
  <c r="AG261" i="2"/>
  <c r="AG262" i="2"/>
  <c r="AG268" i="2"/>
  <c r="AG274" i="2"/>
  <c r="AG277" i="2"/>
  <c r="AG281" i="2"/>
  <c r="AG282" i="2"/>
  <c r="AG287" i="2"/>
  <c r="AG294" i="2"/>
  <c r="AG295" i="2"/>
  <c r="AG298" i="2"/>
  <c r="AG299" i="2"/>
  <c r="AG306" i="2"/>
  <c r="AG311" i="2"/>
  <c r="AG319" i="2"/>
  <c r="AG320" i="2"/>
  <c r="AG321" i="2"/>
  <c r="AG322" i="2"/>
  <c r="AG323" i="2"/>
  <c r="AG325" i="2"/>
  <c r="AG328" i="2"/>
  <c r="AG330" i="2"/>
  <c r="AG340" i="2"/>
  <c r="AG342" i="2"/>
  <c r="AG343" i="2"/>
  <c r="AG345" i="2"/>
  <c r="AG361" i="2"/>
  <c r="AG363" i="2"/>
  <c r="AG365" i="2"/>
  <c r="AG366" i="2"/>
  <c r="AG370" i="2"/>
  <c r="AG371" i="2"/>
  <c r="AG373" i="2"/>
  <c r="AG381" i="2"/>
  <c r="AG384" i="2"/>
  <c r="AG386" i="2"/>
  <c r="AG389" i="2"/>
  <c r="AG394" i="2"/>
  <c r="AG395" i="2"/>
  <c r="AG396" i="2"/>
  <c r="AG405" i="2"/>
  <c r="AG410" i="2"/>
  <c r="AG411" i="2"/>
  <c r="AG412" i="2"/>
  <c r="AG417" i="2"/>
  <c r="AG423" i="2"/>
  <c r="AG427" i="2"/>
  <c r="AG430" i="2"/>
  <c r="AG431" i="2"/>
  <c r="AG434" i="2"/>
  <c r="AG444" i="2"/>
  <c r="AG449" i="2"/>
  <c r="AG450" i="2"/>
  <c r="AG451" i="2"/>
  <c r="AG233" i="2"/>
  <c r="AG242" i="2"/>
  <c r="AG251" i="2"/>
  <c r="AG253" i="2"/>
  <c r="AG258" i="2"/>
  <c r="AG271" i="2"/>
  <c r="AG275" i="2"/>
  <c r="AG276" i="2"/>
  <c r="AG280" i="2"/>
  <c r="AG283" i="2"/>
  <c r="AG290" i="2"/>
  <c r="AG292" i="2"/>
  <c r="AG293" i="2"/>
  <c r="AG302" i="2"/>
  <c r="AG303" i="2"/>
  <c r="AG307" i="2"/>
  <c r="AG312" i="2"/>
  <c r="AG313" i="2"/>
  <c r="AG314" i="2"/>
  <c r="AG324" i="2"/>
  <c r="AG331" i="2"/>
  <c r="AG333" i="2"/>
  <c r="AG344" i="2"/>
  <c r="AN344" i="2" s="1"/>
  <c r="AG346" i="2"/>
  <c r="AG347" i="2"/>
  <c r="AG349" i="2"/>
  <c r="AG353" i="2"/>
  <c r="AG362" i="2"/>
  <c r="AG364" i="2"/>
  <c r="AG368" i="2"/>
  <c r="AG372" i="2"/>
  <c r="AG374" i="2"/>
  <c r="AG375" i="2"/>
  <c r="AG380" i="2"/>
  <c r="AG385" i="2"/>
  <c r="AG387" i="2"/>
  <c r="AG390" i="2"/>
  <c r="AG391" i="2"/>
  <c r="AG392" i="2"/>
  <c r="AG401" i="2"/>
  <c r="AG406" i="2"/>
  <c r="AG413" i="2"/>
  <c r="AG416" i="2"/>
  <c r="AG422" i="2"/>
  <c r="AG436" i="2"/>
  <c r="AG440" i="2"/>
  <c r="AG445" i="2"/>
  <c r="AG446" i="2"/>
  <c r="AG447" i="2"/>
  <c r="AG452" i="2"/>
  <c r="AG234" i="2"/>
  <c r="AG235" i="2"/>
  <c r="AG237" i="2"/>
  <c r="AG241" i="2"/>
  <c r="AG250" i="2"/>
  <c r="AG263" i="2"/>
  <c r="AG265" i="2"/>
  <c r="AG266" i="2"/>
  <c r="AG270" i="2"/>
  <c r="AG273" i="2"/>
  <c r="AG278" i="2"/>
  <c r="AG284" i="2"/>
  <c r="AG285" i="2"/>
  <c r="AG289" i="2"/>
  <c r="AG296" i="2"/>
  <c r="AG297" i="2"/>
  <c r="AG300" i="2"/>
  <c r="AG301" i="2"/>
  <c r="AG308" i="2"/>
  <c r="AG315" i="2"/>
  <c r="AG332" i="2"/>
  <c r="AG334" i="2"/>
  <c r="AG335" i="2"/>
  <c r="AG337" i="2"/>
  <c r="AG348" i="2"/>
  <c r="AG350" i="2"/>
  <c r="AG351" i="2"/>
  <c r="AG354" i="2"/>
  <c r="AG355" i="2"/>
  <c r="AG357" i="2"/>
  <c r="AG358" i="2"/>
  <c r="AG360" i="2"/>
  <c r="AG367" i="2"/>
  <c r="AG377" i="2"/>
  <c r="AG378" i="2"/>
  <c r="AG383" i="2"/>
  <c r="AG388" i="2"/>
  <c r="AG397" i="2"/>
  <c r="AG402" i="2"/>
  <c r="AG403" i="2"/>
  <c r="AG404" i="2"/>
  <c r="AG408" i="2"/>
  <c r="AG415" i="2"/>
  <c r="AG418" i="2"/>
  <c r="AG420" i="2"/>
  <c r="AG425" i="2"/>
  <c r="AG433" i="2"/>
  <c r="AN433" i="2" s="1"/>
  <c r="AG437" i="2"/>
  <c r="AG438" i="2"/>
  <c r="AG441" i="2"/>
  <c r="AG442" i="2"/>
  <c r="AG443" i="2"/>
  <c r="AG239" i="2"/>
  <c r="AG244" i="2"/>
  <c r="AG255" i="2"/>
  <c r="AG264" i="2"/>
  <c r="AG269" i="2"/>
  <c r="AG286" i="2"/>
  <c r="AG291" i="2"/>
  <c r="AG309" i="2"/>
  <c r="AG310" i="2"/>
  <c r="AG326" i="2"/>
  <c r="AG327" i="2"/>
  <c r="AG338" i="2"/>
  <c r="AG339" i="2"/>
  <c r="AG359" i="2"/>
  <c r="AG393" i="2"/>
  <c r="AG414" i="2"/>
  <c r="AG419" i="2"/>
  <c r="AG424" i="2"/>
  <c r="AG432" i="2"/>
  <c r="AG448" i="2"/>
  <c r="AG458" i="2"/>
  <c r="AG462" i="2"/>
  <c r="AG464" i="2"/>
  <c r="AG466" i="2"/>
  <c r="AG470" i="2"/>
  <c r="AG471" i="2"/>
  <c r="AG474" i="2"/>
  <c r="AG481" i="2"/>
  <c r="AG487" i="2"/>
  <c r="AG488" i="2"/>
  <c r="AG490" i="2"/>
  <c r="AG497" i="2"/>
  <c r="AG503" i="2"/>
  <c r="AG504" i="2"/>
  <c r="AG506" i="2"/>
  <c r="AN506" i="2" s="1"/>
  <c r="AG513" i="2"/>
  <c r="AG518" i="2"/>
  <c r="AG524" i="2"/>
  <c r="AG527" i="2"/>
  <c r="AG536" i="2"/>
  <c r="AG542" i="2"/>
  <c r="AG545" i="2"/>
  <c r="AG552" i="2"/>
  <c r="AG556" i="2"/>
  <c r="AG557" i="2"/>
  <c r="AG558" i="2"/>
  <c r="AG567" i="2"/>
  <c r="AG572" i="2"/>
  <c r="AG573" i="2"/>
  <c r="AG574" i="2"/>
  <c r="AG583" i="2"/>
  <c r="AG588" i="2"/>
  <c r="AG589" i="2"/>
  <c r="AG590" i="2"/>
  <c r="AG594" i="2"/>
  <c r="AG601" i="2"/>
  <c r="AG605" i="2"/>
  <c r="AG606" i="2"/>
  <c r="AG610" i="2"/>
  <c r="AG616" i="2"/>
  <c r="AG623" i="2"/>
  <c r="AG625" i="2"/>
  <c r="AG628" i="2"/>
  <c r="AG629" i="2"/>
  <c r="AG641" i="2"/>
  <c r="AG642" i="2"/>
  <c r="AG644" i="2"/>
  <c r="AN644" i="2" s="1"/>
  <c r="AG238" i="2"/>
  <c r="AG259" i="2"/>
  <c r="AG267" i="2"/>
  <c r="AG272" i="2"/>
  <c r="AG336" i="2"/>
  <c r="AG352" i="2"/>
  <c r="AG376" i="2"/>
  <c r="AG435" i="2"/>
  <c r="AG439" i="2"/>
  <c r="AG454" i="2"/>
  <c r="AG457" i="2"/>
  <c r="AG465" i="2"/>
  <c r="AG477" i="2"/>
  <c r="AG483" i="2"/>
  <c r="AG484" i="2"/>
  <c r="AG486" i="2"/>
  <c r="AG493" i="2"/>
  <c r="AG499" i="2"/>
  <c r="AG500" i="2"/>
  <c r="AG502" i="2"/>
  <c r="AG509" i="2"/>
  <c r="AG515" i="2"/>
  <c r="AG516" i="2"/>
  <c r="AG520" i="2"/>
  <c r="AG526" i="2"/>
  <c r="AG529" i="2"/>
  <c r="AG531" i="2"/>
  <c r="AG535" i="2"/>
  <c r="AG537" i="2"/>
  <c r="AG541" i="2"/>
  <c r="AG547" i="2"/>
  <c r="AG548" i="2"/>
  <c r="AN548" i="2" s="1"/>
  <c r="AG551" i="2"/>
  <c r="AG554" i="2"/>
  <c r="AG563" i="2"/>
  <c r="AG568" i="2"/>
  <c r="AG569" i="2"/>
  <c r="AG570" i="2"/>
  <c r="AG579" i="2"/>
  <c r="AG584" i="2"/>
  <c r="AG585" i="2"/>
  <c r="AG586" i="2"/>
  <c r="AG591" i="2"/>
  <c r="AG593" i="2"/>
  <c r="AG599" i="2"/>
  <c r="AG607" i="2"/>
  <c r="AG609" i="2"/>
  <c r="AG612" i="2"/>
  <c r="AG614" i="2"/>
  <c r="AG619" i="2"/>
  <c r="AG624" i="2"/>
  <c r="AG631" i="2"/>
  <c r="AG634" i="2"/>
  <c r="AG247" i="2"/>
  <c r="AG248" i="2"/>
  <c r="AG356" i="2"/>
  <c r="AG379" i="2"/>
  <c r="AG400" i="2"/>
  <c r="AG409" i="2"/>
  <c r="AN409" i="2" s="1"/>
  <c r="AG428" i="2"/>
  <c r="AG429" i="2"/>
  <c r="AG453" i="2"/>
  <c r="AG455" i="2"/>
  <c r="AG460" i="2"/>
  <c r="AG468" i="2"/>
  <c r="AG472" i="2"/>
  <c r="AG479" i="2"/>
  <c r="AG480" i="2"/>
  <c r="AG482" i="2"/>
  <c r="AG489" i="2"/>
  <c r="AG495" i="2"/>
  <c r="AG496" i="2"/>
  <c r="AG498" i="2"/>
  <c r="AG505" i="2"/>
  <c r="AG511" i="2"/>
  <c r="AG512" i="2"/>
  <c r="AG514" i="2"/>
  <c r="AG521" i="2"/>
  <c r="AG525" i="2"/>
  <c r="AG530" i="2"/>
  <c r="AN530" i="2" s="1"/>
  <c r="AG532" i="2"/>
  <c r="AG534" i="2"/>
  <c r="AG538" i="2"/>
  <c r="AG539" i="2"/>
  <c r="AG544" i="2"/>
  <c r="AG549" i="2"/>
  <c r="AG550" i="2"/>
  <c r="AG553" i="2"/>
  <c r="AG559" i="2"/>
  <c r="AG564" i="2"/>
  <c r="AG565" i="2"/>
  <c r="AG566" i="2"/>
  <c r="AG575" i="2"/>
  <c r="AG580" i="2"/>
  <c r="AG581" i="2"/>
  <c r="AG582" i="2"/>
  <c r="AG592" i="2"/>
  <c r="AG595" i="2"/>
  <c r="AG600" i="2"/>
  <c r="AG603" i="2"/>
  <c r="AG608" i="2"/>
  <c r="AG613" i="2"/>
  <c r="AG615" i="2"/>
  <c r="AG618" i="2"/>
  <c r="AG620" i="2"/>
  <c r="AG630" i="2"/>
  <c r="AG633" i="2"/>
  <c r="AG636" i="2"/>
  <c r="AG643" i="2"/>
  <c r="AG316" i="2"/>
  <c r="AG317" i="2"/>
  <c r="AG318" i="2"/>
  <c r="AG369" i="2"/>
  <c r="AG398" i="2"/>
  <c r="AG399" i="2"/>
  <c r="AG459" i="2"/>
  <c r="AG494" i="2"/>
  <c r="AG501" i="2"/>
  <c r="AG519" i="2"/>
  <c r="AG533" i="2"/>
  <c r="AG571" i="2"/>
  <c r="AG596" i="2"/>
  <c r="AG597" i="2"/>
  <c r="AG602" i="2"/>
  <c r="AG611" i="2"/>
  <c r="AG637" i="2"/>
  <c r="AG638" i="2"/>
  <c r="AG648" i="2"/>
  <c r="AG655" i="2"/>
  <c r="AG661" i="2"/>
  <c r="AG662" i="2"/>
  <c r="AG664" i="2"/>
  <c r="AG671" i="2"/>
  <c r="AG677" i="2"/>
  <c r="AG685" i="2"/>
  <c r="AG687" i="2"/>
  <c r="AG690" i="2"/>
  <c r="AG693" i="2"/>
  <c r="AG699" i="2"/>
  <c r="AG706" i="2"/>
  <c r="AG709" i="2"/>
  <c r="AG710" i="2"/>
  <c r="AG713" i="2"/>
  <c r="AG716" i="2"/>
  <c r="AG717" i="2"/>
  <c r="AG719" i="2"/>
  <c r="AG726" i="2"/>
  <c r="AG732" i="2"/>
  <c r="AG733" i="2"/>
  <c r="AG735" i="2"/>
  <c r="AG742" i="2"/>
  <c r="AG748" i="2"/>
  <c r="AG749" i="2"/>
  <c r="AG751" i="2"/>
  <c r="AG758" i="2"/>
  <c r="AG764" i="2"/>
  <c r="AG765" i="2"/>
  <c r="AG767" i="2"/>
  <c r="AG774" i="2"/>
  <c r="AG777" i="2"/>
  <c r="AN777" i="2" s="1"/>
  <c r="AG782" i="2"/>
  <c r="AG792" i="2"/>
  <c r="AG799" i="2"/>
  <c r="AG802" i="2"/>
  <c r="AG804" i="2"/>
  <c r="AG808" i="2"/>
  <c r="AG252" i="2"/>
  <c r="AG288" i="2"/>
  <c r="AG475" i="2"/>
  <c r="AG476" i="2"/>
  <c r="AN476" i="2" s="1"/>
  <c r="AG510" i="2"/>
  <c r="AG517" i="2"/>
  <c r="AG523" i="2"/>
  <c r="AG528" i="2"/>
  <c r="AG540" i="2"/>
  <c r="AG562" i="2"/>
  <c r="AG587" i="2"/>
  <c r="AG617" i="2"/>
  <c r="AG622" i="2"/>
  <c r="AG632" i="2"/>
  <c r="AG635" i="2"/>
  <c r="AG639" i="2"/>
  <c r="AG645" i="2"/>
  <c r="AG646" i="2"/>
  <c r="AG651" i="2"/>
  <c r="AG657" i="2"/>
  <c r="AG658" i="2"/>
  <c r="AG660" i="2"/>
  <c r="AN660" i="2" s="1"/>
  <c r="AG667" i="2"/>
  <c r="AG673" i="2"/>
  <c r="AG674" i="2"/>
  <c r="AG676" i="2"/>
  <c r="AN676" i="2" s="1"/>
  <c r="AG679" i="2"/>
  <c r="AG681" i="2"/>
  <c r="AG682" i="2"/>
  <c r="AG684" i="2"/>
  <c r="AG689" i="2"/>
  <c r="AG692" i="2"/>
  <c r="AG695" i="2"/>
  <c r="AG697" i="2"/>
  <c r="AG702" i="2"/>
  <c r="AG708" i="2"/>
  <c r="AG711" i="2"/>
  <c r="AG712" i="2"/>
  <c r="AG715" i="2"/>
  <c r="AG722" i="2"/>
  <c r="AG728" i="2"/>
  <c r="AG729" i="2"/>
  <c r="AG731" i="2"/>
  <c r="AG738" i="2"/>
  <c r="AG744" i="2"/>
  <c r="AG745" i="2"/>
  <c r="AG747" i="2"/>
  <c r="AG754" i="2"/>
  <c r="AG760" i="2"/>
  <c r="AG761" i="2"/>
  <c r="AG763" i="2"/>
  <c r="AG770" i="2"/>
  <c r="AG776" i="2"/>
  <c r="AG784" i="2"/>
  <c r="AG786" i="2"/>
  <c r="AG789" i="2"/>
  <c r="AG791" i="2"/>
  <c r="AG794" i="2"/>
  <c r="AG798" i="2"/>
  <c r="AG803" i="2"/>
  <c r="AG805" i="2"/>
  <c r="AG279" i="2"/>
  <c r="AG304" i="2"/>
  <c r="AG305" i="2"/>
  <c r="AG329" i="2"/>
  <c r="AG382" i="2"/>
  <c r="AG426" i="2"/>
  <c r="AG463" i="2"/>
  <c r="AG469" i="2"/>
  <c r="AG473" i="2"/>
  <c r="AG491" i="2"/>
  <c r="AG492" i="2"/>
  <c r="AG522" i="2"/>
  <c r="AG543" i="2"/>
  <c r="AN543" i="2" s="1"/>
  <c r="AG560" i="2"/>
  <c r="AG561" i="2"/>
  <c r="AG578" i="2"/>
  <c r="AG621" i="2"/>
  <c r="AG626" i="2"/>
  <c r="AG627" i="2"/>
  <c r="AG647" i="2"/>
  <c r="AG653" i="2"/>
  <c r="AG654" i="2"/>
  <c r="AG656" i="2"/>
  <c r="AG663" i="2"/>
  <c r="AG669" i="2"/>
  <c r="AG670" i="2"/>
  <c r="AG672" i="2"/>
  <c r="AG680" i="2"/>
  <c r="AG686" i="2"/>
  <c r="AN686" i="2" s="1"/>
  <c r="AG688" i="2"/>
  <c r="AN688" i="2" s="1"/>
  <c r="AG691" i="2"/>
  <c r="AG696" i="2"/>
  <c r="AG698" i="2"/>
  <c r="AG701" i="2"/>
  <c r="AG703" i="2"/>
  <c r="AG707" i="2"/>
  <c r="AG718" i="2"/>
  <c r="AG724" i="2"/>
  <c r="AG725" i="2"/>
  <c r="AG727" i="2"/>
  <c r="AG734" i="2"/>
  <c r="AG740" i="2"/>
  <c r="AG741" i="2"/>
  <c r="AG743" i="2"/>
  <c r="AG750" i="2"/>
  <c r="AG756" i="2"/>
  <c r="AG757" i="2"/>
  <c r="AG759" i="2"/>
  <c r="AG766" i="2"/>
  <c r="AG772" i="2"/>
  <c r="AG773" i="2"/>
  <c r="AG775" i="2"/>
  <c r="AG778" i="2"/>
  <c r="AG780" i="2"/>
  <c r="AG781" i="2"/>
  <c r="AG783" i="2"/>
  <c r="AG788" i="2"/>
  <c r="AG795" i="2"/>
  <c r="AG796" i="2"/>
  <c r="AG801" i="2"/>
  <c r="AG806" i="2"/>
  <c r="AG341" i="2"/>
  <c r="AG407" i="2"/>
  <c r="AG421" i="2"/>
  <c r="AG555" i="2"/>
  <c r="AG652" i="2"/>
  <c r="AG659" i="2"/>
  <c r="AG704" i="2"/>
  <c r="AG739" i="2"/>
  <c r="AG746" i="2"/>
  <c r="AG768" i="2"/>
  <c r="AG769" i="2"/>
  <c r="AG785" i="2"/>
  <c r="AG797" i="2"/>
  <c r="AG807" i="2"/>
  <c r="AG813" i="2"/>
  <c r="AG816" i="2"/>
  <c r="AG821" i="2"/>
  <c r="AG10" i="2"/>
  <c r="AG15" i="2"/>
  <c r="AG21" i="2"/>
  <c r="AG22" i="2"/>
  <c r="AG23" i="2"/>
  <c r="AG29" i="2"/>
  <c r="AG36" i="2"/>
  <c r="AG41" i="2"/>
  <c r="AG42" i="2"/>
  <c r="AG44" i="2"/>
  <c r="AG51" i="2"/>
  <c r="AG54" i="2"/>
  <c r="AG57" i="2"/>
  <c r="AG65" i="2"/>
  <c r="AG68" i="2"/>
  <c r="AG72" i="2"/>
  <c r="AG73" i="2"/>
  <c r="AG76" i="2"/>
  <c r="AG79" i="2"/>
  <c r="AG86" i="2"/>
  <c r="AG92" i="2"/>
  <c r="AG93" i="2"/>
  <c r="AG100" i="2"/>
  <c r="AG102" i="2"/>
  <c r="AG110" i="2"/>
  <c r="AG111" i="2"/>
  <c r="AG113" i="2"/>
  <c r="AG125" i="2"/>
  <c r="AG133" i="2"/>
  <c r="AG141" i="2"/>
  <c r="AG150" i="2"/>
  <c r="AG152" i="2"/>
  <c r="AG153" i="2"/>
  <c r="AG158" i="2"/>
  <c r="AG160" i="2"/>
  <c r="AG161" i="2"/>
  <c r="AG163" i="2"/>
  <c r="AG164" i="2"/>
  <c r="AG167" i="2"/>
  <c r="AG168" i="2"/>
  <c r="AG171" i="2"/>
  <c r="AG172" i="2"/>
  <c r="AG175" i="2"/>
  <c r="AG176" i="2"/>
  <c r="AG179" i="2"/>
  <c r="AG180" i="2"/>
  <c r="AG183" i="2"/>
  <c r="AG184" i="2"/>
  <c r="AN184" i="2" s="1"/>
  <c r="AG186" i="2"/>
  <c r="AG189" i="2"/>
  <c r="AG190" i="2"/>
  <c r="AG197" i="2"/>
  <c r="AG198" i="2"/>
  <c r="AG206" i="2"/>
  <c r="AG214" i="2"/>
  <c r="AG216" i="2"/>
  <c r="AG217" i="2"/>
  <c r="AG230" i="2"/>
  <c r="AG231" i="2"/>
  <c r="AG209" i="2"/>
  <c r="AG215" i="2"/>
  <c r="AG218" i="2"/>
  <c r="AG221" i="2"/>
  <c r="AG224" i="2"/>
  <c r="AG228" i="2"/>
  <c r="AG456" i="2"/>
  <c r="AG507" i="2"/>
  <c r="AG576" i="2"/>
  <c r="AG665" i="2"/>
  <c r="AG678" i="2"/>
  <c r="AG753" i="2"/>
  <c r="AG790" i="2"/>
  <c r="AG812" i="2"/>
  <c r="AG16" i="2"/>
  <c r="AG20" i="2"/>
  <c r="AG31" i="2"/>
  <c r="AG45" i="2"/>
  <c r="AG58" i="2"/>
  <c r="AG80" i="2"/>
  <c r="AG95" i="2"/>
  <c r="AG97" i="2"/>
  <c r="AG101" i="2"/>
  <c r="AG115" i="2"/>
  <c r="AG117" i="2"/>
  <c r="AG124" i="2"/>
  <c r="AG132" i="2"/>
  <c r="AG138" i="2"/>
  <c r="AG147" i="2"/>
  <c r="AG195" i="2"/>
  <c r="AG204" i="2"/>
  <c r="AG211" i="2"/>
  <c r="AG213" i="2"/>
  <c r="AG467" i="2"/>
  <c r="AG478" i="2"/>
  <c r="AG485" i="2"/>
  <c r="AN485" i="2" s="1"/>
  <c r="AG546" i="2"/>
  <c r="AG604" i="2"/>
  <c r="AG668" i="2"/>
  <c r="AG675" i="2"/>
  <c r="AG683" i="2"/>
  <c r="AG720" i="2"/>
  <c r="AG721" i="2"/>
  <c r="AG755" i="2"/>
  <c r="AG762" i="2"/>
  <c r="AG793" i="2"/>
  <c r="AG800" i="2"/>
  <c r="AG809" i="2"/>
  <c r="AG815" i="2"/>
  <c r="AG818" i="2"/>
  <c r="AG820" i="2"/>
  <c r="AG6" i="2"/>
  <c r="AN6" i="2" s="1"/>
  <c r="AG7" i="2"/>
  <c r="AG8" i="2"/>
  <c r="AG13" i="2"/>
  <c r="AG17" i="2"/>
  <c r="AG19" i="2"/>
  <c r="AG27" i="2"/>
  <c r="AG32" i="2"/>
  <c r="AG37" i="2"/>
  <c r="AG38" i="2"/>
  <c r="AG39" i="2"/>
  <c r="AG47" i="2"/>
  <c r="AG53" i="2"/>
  <c r="AG55" i="2"/>
  <c r="AG56" i="2"/>
  <c r="AG61" i="2"/>
  <c r="AG66" i="2"/>
  <c r="AG67" i="2"/>
  <c r="AG69" i="2"/>
  <c r="AG71" i="2"/>
  <c r="AG74" i="2"/>
  <c r="AG75" i="2"/>
  <c r="AG78" i="2"/>
  <c r="AG82" i="2"/>
  <c r="AG88" i="2"/>
  <c r="AG89" i="2"/>
  <c r="AG91" i="2"/>
  <c r="AG98" i="2"/>
  <c r="AG99" i="2"/>
  <c r="AG109" i="2"/>
  <c r="AG116" i="2"/>
  <c r="AG119" i="2"/>
  <c r="AG126" i="2"/>
  <c r="AG127" i="2"/>
  <c r="AG128" i="2"/>
  <c r="AG134" i="2"/>
  <c r="AG135" i="2"/>
  <c r="AG136" i="2"/>
  <c r="AG142" i="2"/>
  <c r="AG143" i="2"/>
  <c r="AG144" i="2"/>
  <c r="AG156" i="2"/>
  <c r="AG192" i="2"/>
  <c r="AG194" i="2"/>
  <c r="AG199" i="2"/>
  <c r="AG201" i="2"/>
  <c r="AG202" i="2"/>
  <c r="AG207" i="2"/>
  <c r="AG208" i="2"/>
  <c r="AG220" i="2"/>
  <c r="AG225" i="2"/>
  <c r="AG229" i="2"/>
  <c r="AG577" i="2"/>
  <c r="AG752" i="2"/>
  <c r="AG59" i="2"/>
  <c r="AG107" i="2"/>
  <c r="AG130" i="2"/>
  <c r="AG140" i="2"/>
  <c r="AG148" i="2"/>
  <c r="AG157" i="2"/>
  <c r="AG159" i="2"/>
  <c r="AG205" i="2"/>
  <c r="AG461" i="2"/>
  <c r="AG598" i="2"/>
  <c r="AG640" i="2"/>
  <c r="AG649" i="2"/>
  <c r="AG650" i="2"/>
  <c r="AG694" i="2"/>
  <c r="AG736" i="2"/>
  <c r="AG737" i="2"/>
  <c r="AG771" i="2"/>
  <c r="AG779" i="2"/>
  <c r="AG787" i="2"/>
  <c r="AG810" i="2"/>
  <c r="AG814" i="2"/>
  <c r="AG819" i="2"/>
  <c r="AG822" i="2"/>
  <c r="AG11" i="2"/>
  <c r="AG12" i="2"/>
  <c r="AG14" i="2"/>
  <c r="AG18" i="2"/>
  <c r="AG24" i="2"/>
  <c r="AG26" i="2"/>
  <c r="AG28" i="2"/>
  <c r="AG33" i="2"/>
  <c r="AG34" i="2"/>
  <c r="AG35" i="2"/>
  <c r="AG43" i="2"/>
  <c r="AG49" i="2"/>
  <c r="AG50" i="2"/>
  <c r="AG52" i="2"/>
  <c r="AG62" i="2"/>
  <c r="AG63" i="2"/>
  <c r="AN63" i="2" s="1"/>
  <c r="AG64" i="2"/>
  <c r="AG70" i="2"/>
  <c r="AG84" i="2"/>
  <c r="AG85" i="2"/>
  <c r="AG87" i="2"/>
  <c r="AG94" i="2"/>
  <c r="AG96" i="2"/>
  <c r="AG104" i="2"/>
  <c r="AG105" i="2"/>
  <c r="AG108" i="2"/>
  <c r="AG112" i="2"/>
  <c r="AG118" i="2"/>
  <c r="AG121" i="2"/>
  <c r="AG122" i="2"/>
  <c r="AG129" i="2"/>
  <c r="AG137" i="2"/>
  <c r="AG145" i="2"/>
  <c r="AG149" i="2"/>
  <c r="AG154" i="2"/>
  <c r="AG155" i="2"/>
  <c r="AG162" i="2"/>
  <c r="AG165" i="2"/>
  <c r="AG166" i="2"/>
  <c r="AG169" i="2"/>
  <c r="AG170" i="2"/>
  <c r="AG173" i="2"/>
  <c r="AG174" i="2"/>
  <c r="AG177" i="2"/>
  <c r="AG178" i="2"/>
  <c r="AG181" i="2"/>
  <c r="AG182" i="2"/>
  <c r="AG185" i="2"/>
  <c r="AG187" i="2"/>
  <c r="AG188" i="2"/>
  <c r="AG191" i="2"/>
  <c r="AG193" i="2"/>
  <c r="AN193" i="2" s="1"/>
  <c r="AG196" i="2"/>
  <c r="AG200" i="2"/>
  <c r="AG203" i="2"/>
  <c r="AG210" i="2"/>
  <c r="AG219" i="2"/>
  <c r="AG222" i="2"/>
  <c r="AG223" i="2"/>
  <c r="AG226" i="2"/>
  <c r="AG227" i="2"/>
  <c r="AG232" i="2"/>
  <c r="AG508" i="2"/>
  <c r="AG666" i="2"/>
  <c r="AG700" i="2"/>
  <c r="AG705" i="2"/>
  <c r="AG714" i="2"/>
  <c r="AG723" i="2"/>
  <c r="AG730" i="2"/>
  <c r="AG811" i="2"/>
  <c r="AG817" i="2"/>
  <c r="AG9" i="2"/>
  <c r="AG25" i="2"/>
  <c r="AG30" i="2"/>
  <c r="AG40" i="2"/>
  <c r="AG46" i="2"/>
  <c r="AN46" i="2" s="1"/>
  <c r="AG48" i="2"/>
  <c r="AG60" i="2"/>
  <c r="AG77" i="2"/>
  <c r="AG81" i="2"/>
  <c r="AG83" i="2"/>
  <c r="AG90" i="2"/>
  <c r="AG103" i="2"/>
  <c r="AG106" i="2"/>
  <c r="AG114" i="2"/>
  <c r="AG120" i="2"/>
  <c r="AG123" i="2"/>
  <c r="AG131" i="2"/>
  <c r="AG139" i="2"/>
  <c r="AG146" i="2"/>
  <c r="AG151" i="2"/>
  <c r="AG212" i="2"/>
  <c r="D17" i="2"/>
  <c r="B21" i="2" s="1"/>
  <c r="E30" i="2"/>
  <c r="D30" i="2"/>
  <c r="AL4" i="2"/>
  <c r="AL5" i="2"/>
  <c r="E32" i="2"/>
  <c r="D32" i="2"/>
  <c r="AM4" i="2"/>
  <c r="AM5" i="2"/>
  <c r="D29" i="2"/>
  <c r="E29" i="2"/>
  <c r="AH4" i="2"/>
  <c r="AH5" i="2"/>
  <c r="E28" i="2"/>
  <c r="D28" i="2"/>
  <c r="AJ5" i="2"/>
  <c r="AJ4" i="2"/>
  <c r="AK4" i="2"/>
  <c r="AK5" i="2"/>
  <c r="AI5" i="2"/>
  <c r="D31" i="2"/>
  <c r="E31" i="2"/>
  <c r="AG4" i="2"/>
  <c r="AG5" i="2"/>
  <c r="B34" i="1"/>
  <c r="AO578" i="2" l="1"/>
  <c r="AO69" i="2"/>
  <c r="AO115" i="2"/>
  <c r="AO799" i="2"/>
  <c r="AO621" i="2"/>
  <c r="AO437" i="2"/>
  <c r="AO372" i="2"/>
  <c r="AN283" i="2"/>
  <c r="AO99" i="2"/>
  <c r="AO544" i="2"/>
  <c r="AO352" i="2"/>
  <c r="AN566" i="2"/>
  <c r="AO308" i="2"/>
  <c r="AO337" i="2"/>
  <c r="AN612" i="2"/>
  <c r="AO640" i="2"/>
  <c r="AN607" i="2"/>
  <c r="AN512" i="2"/>
  <c r="AO814" i="2"/>
  <c r="AO36" i="2"/>
  <c r="AO767" i="2"/>
  <c r="AO328" i="2"/>
  <c r="AO401" i="2"/>
  <c r="AN377" i="2"/>
  <c r="AO18" i="2"/>
  <c r="AO574" i="2"/>
  <c r="AN708" i="2"/>
  <c r="AN787" i="2"/>
  <c r="AN739" i="2"/>
  <c r="AN552" i="2"/>
  <c r="AN282" i="2"/>
  <c r="AO161" i="2"/>
  <c r="AO107" i="2"/>
  <c r="AO753" i="2"/>
  <c r="AO686" i="2"/>
  <c r="AO562" i="2"/>
  <c r="AO413" i="2"/>
  <c r="AO381" i="2"/>
  <c r="AN112" i="2"/>
  <c r="AN707" i="2"/>
  <c r="AN376" i="2"/>
  <c r="AN446" i="2"/>
  <c r="AN307" i="2"/>
  <c r="AO9" i="2"/>
  <c r="AO611" i="2"/>
  <c r="AO388" i="2"/>
  <c r="AO271" i="2"/>
  <c r="AN255" i="2"/>
  <c r="AN318" i="2"/>
  <c r="AN265" i="2"/>
  <c r="AN319" i="2"/>
  <c r="AO174" i="2"/>
  <c r="AO32" i="2"/>
  <c r="AN218" i="2"/>
  <c r="AO408" i="2"/>
  <c r="AO657" i="2"/>
  <c r="AO314" i="2"/>
  <c r="AN712" i="2"/>
  <c r="AN465" i="2"/>
  <c r="AO235" i="2"/>
  <c r="AO61" i="2"/>
  <c r="AO16" i="2"/>
  <c r="AN214" i="2"/>
  <c r="AN496" i="2"/>
  <c r="AN327" i="2"/>
  <c r="AO270" i="2"/>
  <c r="AO320" i="2"/>
  <c r="AO297" i="2"/>
  <c r="AN542" i="2"/>
  <c r="AN445" i="2"/>
  <c r="AN303" i="2"/>
  <c r="AO145" i="2"/>
  <c r="AO142" i="2"/>
  <c r="AO682" i="2"/>
  <c r="AO585" i="2"/>
  <c r="AO609" i="2"/>
  <c r="AN640" i="2"/>
  <c r="AO86" i="2"/>
  <c r="AO703" i="2"/>
  <c r="AN723" i="2"/>
  <c r="AN562" i="2"/>
  <c r="AN427" i="2"/>
  <c r="AO765" i="2"/>
  <c r="AO240" i="2"/>
  <c r="AN785" i="2"/>
  <c r="AN230" i="2"/>
  <c r="AO307" i="2"/>
  <c r="AN569" i="2"/>
  <c r="AO103" i="2"/>
  <c r="AO7" i="2"/>
  <c r="AN736" i="2"/>
  <c r="AN190" i="2"/>
  <c r="AN79" i="2"/>
  <c r="AN698" i="2"/>
  <c r="AN664" i="2"/>
  <c r="AN480" i="2"/>
  <c r="AN351" i="2"/>
  <c r="AO626" i="2"/>
  <c r="AO129" i="2"/>
  <c r="AO13" i="2"/>
  <c r="AO139" i="2"/>
  <c r="AO737" i="2"/>
  <c r="AO821" i="2"/>
  <c r="AO714" i="2"/>
  <c r="AO633" i="2"/>
  <c r="AO555" i="2"/>
  <c r="AO473" i="2"/>
  <c r="AO548" i="2"/>
  <c r="AO426" i="2"/>
  <c r="AO391" i="2"/>
  <c r="AN694" i="2"/>
  <c r="AN286" i="2"/>
  <c r="AO85" i="2"/>
  <c r="AO113" i="2"/>
  <c r="AO162" i="2"/>
  <c r="AO94" i="2"/>
  <c r="AO712" i="2"/>
  <c r="AO635" i="2"/>
  <c r="AO627" i="2"/>
  <c r="AO706" i="2"/>
  <c r="AO472" i="2"/>
  <c r="AO397" i="2"/>
  <c r="AO278" i="2"/>
  <c r="AO305" i="2"/>
  <c r="AN809" i="2"/>
  <c r="AN16" i="2"/>
  <c r="AO74" i="2"/>
  <c r="AO427" i="2"/>
  <c r="AO267" i="2"/>
  <c r="AN52" i="2"/>
  <c r="AN781" i="2"/>
  <c r="AO812" i="2"/>
  <c r="AO350" i="2"/>
  <c r="AN553" i="2"/>
  <c r="AO67" i="2"/>
  <c r="AO52" i="2"/>
  <c r="AN328" i="2"/>
  <c r="AO434" i="2"/>
  <c r="AO380" i="2"/>
  <c r="AN464" i="2"/>
  <c r="AN364" i="2"/>
  <c r="AO187" i="2"/>
  <c r="AO674" i="2"/>
  <c r="AO514" i="2"/>
  <c r="AO595" i="2"/>
  <c r="AO334" i="2"/>
  <c r="AO336" i="2"/>
  <c r="AN590" i="2"/>
  <c r="AO547" i="2"/>
  <c r="AO88" i="2"/>
  <c r="AO40" i="2"/>
  <c r="AO648" i="2"/>
  <c r="AO594" i="2"/>
  <c r="AO234" i="2"/>
  <c r="AO565" i="2"/>
  <c r="AO25" i="2"/>
  <c r="AO603" i="2"/>
  <c r="AO483" i="2"/>
  <c r="AN800" i="2"/>
  <c r="AN177" i="2"/>
  <c r="AO368" i="2"/>
  <c r="AO258" i="2"/>
  <c r="AN742" i="2"/>
  <c r="AO345" i="2"/>
  <c r="AO634" i="2"/>
  <c r="AO218" i="2"/>
  <c r="AO517" i="2"/>
  <c r="AN577" i="2"/>
  <c r="AN278" i="2"/>
  <c r="AN323" i="2"/>
  <c r="AO226" i="2"/>
  <c r="AO761" i="2"/>
  <c r="AO49" i="2"/>
  <c r="AO481" i="2"/>
  <c r="AN561" i="2"/>
  <c r="AO750" i="2"/>
  <c r="AO671" i="2"/>
  <c r="AO415" i="2"/>
  <c r="AN460" i="2"/>
  <c r="AN442" i="2"/>
  <c r="AO785" i="2"/>
  <c r="AO748" i="2"/>
  <c r="AO695" i="2"/>
  <c r="AO672" i="2"/>
  <c r="AO616" i="2"/>
  <c r="AN656" i="2"/>
  <c r="AN623" i="2"/>
  <c r="AN49" i="2"/>
  <c r="AN520" i="2"/>
  <c r="AO149" i="2"/>
  <c r="AO274" i="2"/>
  <c r="AO367" i="2"/>
  <c r="AO323" i="2"/>
  <c r="AN74" i="2"/>
  <c r="AN745" i="2"/>
  <c r="AN444" i="2"/>
  <c r="AO541" i="2"/>
  <c r="AO678" i="2"/>
  <c r="AO460" i="2"/>
  <c r="AO239" i="2"/>
  <c r="AO41" i="2"/>
  <c r="AO325" i="2"/>
  <c r="AN212" i="2"/>
  <c r="AN131" i="2"/>
  <c r="AN185" i="2"/>
  <c r="AN822" i="2"/>
  <c r="AN126" i="2"/>
  <c r="AN37" i="2"/>
  <c r="AN211" i="2"/>
  <c r="AN138" i="2"/>
  <c r="AN80" i="2"/>
  <c r="AN167" i="2"/>
  <c r="AN750" i="2"/>
  <c r="AN734" i="2"/>
  <c r="AN794" i="2"/>
  <c r="AN802" i="2"/>
  <c r="AN459" i="2"/>
  <c r="AN618" i="2"/>
  <c r="AN582" i="2"/>
  <c r="AN539" i="2"/>
  <c r="AN584" i="2"/>
  <c r="AN435" i="2"/>
  <c r="AN490" i="2"/>
  <c r="AN432" i="2"/>
  <c r="AN291" i="2"/>
  <c r="AN402" i="2"/>
  <c r="AN296" i="2"/>
  <c r="AN406" i="2"/>
  <c r="AO160" i="2"/>
  <c r="AO78" i="2"/>
  <c r="AO272" i="2"/>
  <c r="AO406" i="2"/>
  <c r="AO213" i="2"/>
  <c r="AO199" i="2"/>
  <c r="AO121" i="2"/>
  <c r="AO181" i="2"/>
  <c r="AO98" i="2"/>
  <c r="AO201" i="2"/>
  <c r="AO207" i="2"/>
  <c r="AO177" i="2"/>
  <c r="AO75" i="2"/>
  <c r="AO27" i="2"/>
  <c r="AO791" i="2"/>
  <c r="AO12" i="2"/>
  <c r="AO653" i="2"/>
  <c r="AO747" i="2"/>
  <c r="AO668" i="2"/>
  <c r="AO568" i="2"/>
  <c r="AO254" i="2"/>
  <c r="AN45" i="2"/>
  <c r="AN639" i="2"/>
  <c r="AO155" i="2"/>
  <c r="AO432" i="2"/>
  <c r="AO768" i="2"/>
  <c r="AO656" i="2"/>
  <c r="AO510" i="2"/>
  <c r="AN310" i="2"/>
  <c r="AN106" i="2"/>
  <c r="AN81" i="2"/>
  <c r="AN9" i="2"/>
  <c r="AN666" i="2"/>
  <c r="AN210" i="2"/>
  <c r="AN169" i="2"/>
  <c r="AN137" i="2"/>
  <c r="AN85" i="2"/>
  <c r="AN159" i="2"/>
  <c r="AN135" i="2"/>
  <c r="AN99" i="2"/>
  <c r="AN53" i="2"/>
  <c r="AN675" i="2"/>
  <c r="AN115" i="2"/>
  <c r="AN753" i="2"/>
  <c r="AN221" i="2"/>
  <c r="AN231" i="2"/>
  <c r="AN175" i="2"/>
  <c r="AN160" i="2"/>
  <c r="AN150" i="2"/>
  <c r="AN113" i="2"/>
  <c r="AN21" i="2"/>
  <c r="AN816" i="2"/>
  <c r="AN555" i="2"/>
  <c r="AN806" i="2"/>
  <c r="AN788" i="2"/>
  <c r="AN778" i="2"/>
  <c r="AN766" i="2"/>
  <c r="AN718" i="2"/>
  <c r="AN669" i="2"/>
  <c r="AN653" i="2"/>
  <c r="AN621" i="2"/>
  <c r="AN279" i="2"/>
  <c r="AN784" i="2"/>
  <c r="AN761" i="2"/>
  <c r="AN684" i="2"/>
  <c r="AN632" i="2"/>
  <c r="AN748" i="2"/>
  <c r="AN716" i="2"/>
  <c r="AN706" i="2"/>
  <c r="AN687" i="2"/>
  <c r="AN648" i="2"/>
  <c r="AN533" i="2"/>
  <c r="AN356" i="2"/>
  <c r="AN568" i="2"/>
  <c r="AN502" i="2"/>
  <c r="AN486" i="2"/>
  <c r="AN583" i="2"/>
  <c r="AN567" i="2"/>
  <c r="AN527" i="2"/>
  <c r="AN415" i="2"/>
  <c r="AN335" i="2"/>
  <c r="AN447" i="2"/>
  <c r="AN436" i="2"/>
  <c r="AN390" i="2"/>
  <c r="AN375" i="2"/>
  <c r="AN331" i="2"/>
  <c r="AN293" i="2"/>
  <c r="AN411" i="2"/>
  <c r="AN395" i="2"/>
  <c r="AN384" i="2"/>
  <c r="AO636" i="2"/>
  <c r="AO518" i="2"/>
  <c r="AO530" i="2"/>
  <c r="AO494" i="2"/>
  <c r="AO343" i="2"/>
  <c r="AO403" i="2"/>
  <c r="AO262" i="2"/>
  <c r="AO246" i="2"/>
  <c r="AN155" i="2"/>
  <c r="AN18" i="2"/>
  <c r="AN208" i="2"/>
  <c r="AN199" i="2"/>
  <c r="AN144" i="2"/>
  <c r="AN297" i="2"/>
  <c r="AO593" i="2"/>
  <c r="AO490" i="2"/>
  <c r="AO338" i="2"/>
  <c r="AO390" i="2"/>
  <c r="AO354" i="2"/>
  <c r="AO366" i="2"/>
  <c r="AO292" i="2"/>
  <c r="AN704" i="2"/>
  <c r="AN805" i="2"/>
  <c r="AN622" i="2"/>
  <c r="AN397" i="2"/>
  <c r="AO173" i="2"/>
  <c r="AN154" i="2"/>
  <c r="AN157" i="2"/>
  <c r="AN13" i="2"/>
  <c r="AN721" i="2"/>
  <c r="AN172" i="2"/>
  <c r="AN29" i="2"/>
  <c r="AN663" i="2"/>
  <c r="AN645" i="2"/>
  <c r="AN774" i="2"/>
  <c r="AN531" i="2"/>
  <c r="AN408" i="2"/>
  <c r="AN362" i="2"/>
  <c r="AO677" i="2"/>
  <c r="AN120" i="2"/>
  <c r="AN222" i="2"/>
  <c r="AN192" i="2"/>
  <c r="AN793" i="2"/>
  <c r="AN768" i="2"/>
  <c r="AN738" i="2"/>
  <c r="AN677" i="2"/>
  <c r="AN247" i="2"/>
  <c r="AN554" i="2"/>
  <c r="AN458" i="2"/>
  <c r="AN438" i="2"/>
  <c r="AN332" i="2"/>
  <c r="AN300" i="2"/>
  <c r="AN250" i="2"/>
  <c r="AO399" i="2"/>
  <c r="AN340" i="2"/>
  <c r="AN272" i="2"/>
  <c r="AO30" i="2"/>
  <c r="AO641" i="2"/>
  <c r="AO335" i="2"/>
  <c r="AN226" i="2"/>
  <c r="AN104" i="2"/>
  <c r="AN33" i="2"/>
  <c r="AN130" i="2"/>
  <c r="AN88" i="2"/>
  <c r="AN66" i="2"/>
  <c r="AN17" i="2"/>
  <c r="AN20" i="2"/>
  <c r="AN507" i="2"/>
  <c r="AN51" i="2"/>
  <c r="AN382" i="2"/>
  <c r="AN697" i="2"/>
  <c r="AN646" i="2"/>
  <c r="AN517" i="2"/>
  <c r="AN764" i="2"/>
  <c r="AN535" i="2"/>
  <c r="AN628" i="2"/>
  <c r="AN594" i="2"/>
  <c r="AN393" i="2"/>
  <c r="AN358" i="2"/>
  <c r="AN347" i="2"/>
  <c r="AN280" i="2"/>
  <c r="AN370" i="2"/>
  <c r="AN268" i="2"/>
  <c r="AN246" i="2"/>
  <c r="AO206" i="2"/>
  <c r="AO159" i="2"/>
  <c r="AO191" i="2"/>
  <c r="AO164" i="2"/>
  <c r="AO48" i="2"/>
  <c r="AO797" i="2"/>
  <c r="AO44" i="2"/>
  <c r="AO811" i="2"/>
  <c r="AO801" i="2"/>
  <c r="AO55" i="2"/>
  <c r="AO28" i="2"/>
  <c r="AO716" i="2"/>
  <c r="AO696" i="2"/>
  <c r="AO560" i="2"/>
  <c r="AO531" i="2"/>
  <c r="AO550" i="2"/>
  <c r="AO613" i="2"/>
  <c r="AN118" i="2"/>
  <c r="AN755" i="2"/>
  <c r="AN183" i="2"/>
  <c r="AN100" i="2"/>
  <c r="AN68" i="2"/>
  <c r="AN36" i="2"/>
  <c r="AN473" i="2"/>
  <c r="AN729" i="2"/>
  <c r="AN288" i="2"/>
  <c r="AN732" i="2"/>
  <c r="AN602" i="2"/>
  <c r="AN636" i="2"/>
  <c r="AN603" i="2"/>
  <c r="AN428" i="2"/>
  <c r="AN631" i="2"/>
  <c r="AN593" i="2"/>
  <c r="AN610" i="2"/>
  <c r="AN474" i="2"/>
  <c r="AN378" i="2"/>
  <c r="AN308" i="2"/>
  <c r="AN258" i="2"/>
  <c r="AN361" i="2"/>
  <c r="AN236" i="2"/>
  <c r="AO122" i="2"/>
  <c r="AO232" i="2"/>
  <c r="AO268" i="2"/>
  <c r="AO535" i="2"/>
  <c r="AO624" i="2"/>
  <c r="AO600" i="2"/>
  <c r="AO118" i="2"/>
  <c r="AO231" i="2"/>
  <c r="AO221" i="2"/>
  <c r="AO146" i="2"/>
  <c r="AO151" i="2"/>
  <c r="AO89" i="2"/>
  <c r="AO734" i="2"/>
  <c r="AO655" i="2"/>
  <c r="AO615" i="2"/>
  <c r="AO642" i="2"/>
  <c r="AO719" i="2"/>
  <c r="AO659" i="2"/>
  <c r="AO566" i="2"/>
  <c r="AO501" i="2"/>
  <c r="AO449" i="2"/>
  <c r="AO303" i="2"/>
  <c r="AO410" i="2"/>
  <c r="AO394" i="2"/>
  <c r="AO439" i="2"/>
  <c r="AO513" i="2"/>
  <c r="AO452" i="2"/>
  <c r="AO436" i="2"/>
  <c r="AO470" i="2"/>
  <c r="AO448" i="2"/>
  <c r="AN151" i="2"/>
  <c r="AN103" i="2"/>
  <c r="AN77" i="2"/>
  <c r="AN817" i="2"/>
  <c r="AN28" i="2"/>
  <c r="AN819" i="2"/>
  <c r="AN71" i="2"/>
  <c r="AN61" i="2"/>
  <c r="AN478" i="2"/>
  <c r="AN164" i="2"/>
  <c r="AN44" i="2"/>
  <c r="AN769" i="2"/>
  <c r="AN801" i="2"/>
  <c r="AN775" i="2"/>
  <c r="AN759" i="2"/>
  <c r="AN743" i="2"/>
  <c r="AN727" i="2"/>
  <c r="AN744" i="2"/>
  <c r="AN695" i="2"/>
  <c r="AN674" i="2"/>
  <c r="AN633" i="2"/>
  <c r="AN581" i="2"/>
  <c r="AN538" i="2"/>
  <c r="AN511" i="2"/>
  <c r="AN479" i="2"/>
  <c r="AN642" i="2"/>
  <c r="AN625" i="2"/>
  <c r="AN326" i="2"/>
  <c r="AN301" i="2"/>
  <c r="AN235" i="2"/>
  <c r="AN422" i="2"/>
  <c r="AN292" i="2"/>
  <c r="AN394" i="2"/>
  <c r="AN330" i="2"/>
  <c r="AN281" i="2"/>
  <c r="AO70" i="2"/>
  <c r="AO154" i="2"/>
  <c r="AO289" i="2"/>
  <c r="AO693" i="2"/>
  <c r="AO699" i="2"/>
  <c r="AO326" i="2"/>
  <c r="AO527" i="2"/>
  <c r="AO707" i="2"/>
  <c r="AO467" i="2"/>
  <c r="AO691" i="2"/>
  <c r="AO713" i="2"/>
  <c r="AO186" i="2"/>
  <c r="AO182" i="2"/>
  <c r="AO157" i="2"/>
  <c r="AO112" i="2"/>
  <c r="AO106" i="2"/>
  <c r="AO66" i="2"/>
  <c r="AO790" i="2"/>
  <c r="AO169" i="2"/>
  <c r="AO134" i="2"/>
  <c r="AO125" i="2"/>
  <c r="AO46" i="2"/>
  <c r="AO782" i="2"/>
  <c r="AO752" i="2"/>
  <c r="AO736" i="2"/>
  <c r="AO809" i="2"/>
  <c r="AO788" i="2"/>
  <c r="AO60" i="2"/>
  <c r="AO724" i="2"/>
  <c r="AO710" i="2"/>
  <c r="AO697" i="2"/>
  <c r="AO588" i="2"/>
  <c r="AO683" i="2"/>
  <c r="AO607" i="2"/>
  <c r="AO504" i="2"/>
  <c r="AO528" i="2"/>
  <c r="AO420" i="2"/>
  <c r="AO447" i="2"/>
  <c r="AO570" i="2"/>
  <c r="AO489" i="2"/>
  <c r="AO468" i="2"/>
  <c r="AO364" i="2"/>
  <c r="AO373" i="2"/>
  <c r="AO237" i="2"/>
  <c r="AN599" i="2"/>
  <c r="AO183" i="2"/>
  <c r="AO612" i="2"/>
  <c r="AO523" i="2"/>
  <c r="AO341" i="2"/>
  <c r="AO245" i="2"/>
  <c r="AO5" i="2"/>
  <c r="AN237" i="2"/>
  <c r="AN312" i="2"/>
  <c r="AO553" i="2"/>
  <c r="AO715" i="2"/>
  <c r="AO196" i="2"/>
  <c r="AO124" i="2"/>
  <c r="AO117" i="2"/>
  <c r="AO87" i="2"/>
  <c r="AO21" i="2"/>
  <c r="AO10" i="2"/>
  <c r="AO572" i="2"/>
  <c r="AO596" i="2"/>
  <c r="AO665" i="2"/>
  <c r="AO577" i="2"/>
  <c r="AO625" i="2"/>
  <c r="AO491" i="2"/>
  <c r="AO419" i="2"/>
  <c r="AO261" i="2"/>
  <c r="AO321" i="2"/>
  <c r="AO317" i="2"/>
  <c r="AN541" i="2"/>
  <c r="AO519" i="2"/>
  <c r="AO551" i="2"/>
  <c r="AO140" i="2"/>
  <c r="AO26" i="2"/>
  <c r="AO276" i="2"/>
  <c r="AO294" i="2"/>
  <c r="AO284" i="2"/>
  <c r="AO351" i="2"/>
  <c r="AN203" i="2"/>
  <c r="AN191" i="2"/>
  <c r="AN598" i="2"/>
  <c r="AN760" i="2"/>
  <c r="AN366" i="2"/>
  <c r="AN262" i="2"/>
  <c r="AO189" i="2"/>
  <c r="AO102" i="2"/>
  <c r="AO546" i="2"/>
  <c r="AO374" i="2"/>
  <c r="AO269" i="2"/>
  <c r="AN678" i="2"/>
  <c r="AN682" i="2"/>
  <c r="AN550" i="2"/>
  <c r="AN488" i="2"/>
  <c r="AN462" i="2"/>
  <c r="AN401" i="2"/>
  <c r="AN276" i="2"/>
  <c r="AN345" i="2"/>
  <c r="AN295" i="2"/>
  <c r="AO188" i="2"/>
  <c r="AO128" i="2"/>
  <c r="AO760" i="2"/>
  <c r="AO763" i="2"/>
  <c r="AO576" i="2"/>
  <c r="AO515" i="2"/>
  <c r="AO538" i="2"/>
  <c r="AO310" i="2"/>
  <c r="AO242" i="2"/>
  <c r="AO402" i="2"/>
  <c r="AO324" i="2"/>
  <c r="AN337" i="2"/>
  <c r="AN814" i="2"/>
  <c r="AN78" i="2"/>
  <c r="AN467" i="2"/>
  <c r="AN217" i="2"/>
  <c r="AN179" i="2"/>
  <c r="AN57" i="2"/>
  <c r="AN463" i="2"/>
  <c r="AN770" i="2"/>
  <c r="AN521" i="2"/>
  <c r="AN487" i="2"/>
  <c r="AN689" i="2"/>
  <c r="AN513" i="2"/>
  <c r="AN443" i="2"/>
  <c r="AN123" i="2"/>
  <c r="AN714" i="2"/>
  <c r="AN182" i="2"/>
  <c r="AN174" i="2"/>
  <c r="AN129" i="2"/>
  <c r="AN84" i="2"/>
  <c r="AN43" i="2"/>
  <c r="AN14" i="2"/>
  <c r="AN107" i="2"/>
  <c r="AN82" i="2"/>
  <c r="AN820" i="2"/>
  <c r="AN204" i="2"/>
  <c r="AN58" i="2"/>
  <c r="AN189" i="2"/>
  <c r="AN111" i="2"/>
  <c r="AN65" i="2"/>
  <c r="AN647" i="2"/>
  <c r="AN469" i="2"/>
  <c r="AN329" i="2"/>
  <c r="AN510" i="2"/>
  <c r="AN799" i="2"/>
  <c r="AN685" i="2"/>
  <c r="AN597" i="2"/>
  <c r="AN317" i="2"/>
  <c r="AN615" i="2"/>
  <c r="AN525" i="2"/>
  <c r="AN547" i="2"/>
  <c r="AN267" i="2"/>
  <c r="AN357" i="2"/>
  <c r="AN334" i="2"/>
  <c r="AN451" i="2"/>
  <c r="AN434" i="2"/>
  <c r="AN410" i="2"/>
  <c r="AN232" i="2"/>
  <c r="AN165" i="2"/>
  <c r="AN128" i="2"/>
  <c r="AN27" i="2"/>
  <c r="AN812" i="2"/>
  <c r="AN659" i="2"/>
  <c r="AN672" i="2"/>
  <c r="AN630" i="2"/>
  <c r="AN564" i="2"/>
  <c r="AN619" i="2"/>
  <c r="AN499" i="2"/>
  <c r="AN355" i="2"/>
  <c r="AN290" i="2"/>
  <c r="AN162" i="2"/>
  <c r="AN815" i="2"/>
  <c r="AN213" i="2"/>
  <c r="AN41" i="2"/>
  <c r="AN587" i="2"/>
  <c r="AN782" i="2"/>
  <c r="AN709" i="2"/>
  <c r="AN671" i="2"/>
  <c r="AN526" i="2"/>
  <c r="AN249" i="2"/>
  <c r="AN4" i="2"/>
  <c r="AN40" i="2"/>
  <c r="AN223" i="2"/>
  <c r="AN779" i="2"/>
  <c r="AN207" i="2"/>
  <c r="AN143" i="2"/>
  <c r="AN119" i="2"/>
  <c r="AN32" i="2"/>
  <c r="AN668" i="2"/>
  <c r="AN101" i="2"/>
  <c r="AN456" i="2"/>
  <c r="AN180" i="2"/>
  <c r="AN141" i="2"/>
  <c r="AN93" i="2"/>
  <c r="AN813" i="2"/>
  <c r="AN783" i="2"/>
  <c r="AN696" i="2"/>
  <c r="AN522" i="2"/>
  <c r="AN776" i="2"/>
  <c r="AN711" i="2"/>
  <c r="AN699" i="2"/>
  <c r="AN662" i="2"/>
  <c r="AN399" i="2"/>
  <c r="AN565" i="2"/>
  <c r="AN455" i="2"/>
  <c r="AN248" i="2"/>
  <c r="AN609" i="2"/>
  <c r="AN579" i="2"/>
  <c r="AN500" i="2"/>
  <c r="AN457" i="2"/>
  <c r="AN606" i="2"/>
  <c r="AN574" i="2"/>
  <c r="AN545" i="2"/>
  <c r="AN359" i="2"/>
  <c r="AN441" i="2"/>
  <c r="AN273" i="2"/>
  <c r="AN374" i="2"/>
  <c r="AN346" i="2"/>
  <c r="AN423" i="2"/>
  <c r="AN381" i="2"/>
  <c r="AN322" i="2"/>
  <c r="AN256" i="2"/>
  <c r="AO193" i="2"/>
  <c r="AO108" i="2"/>
  <c r="AO200" i="2"/>
  <c r="AO820" i="2"/>
  <c r="AO279" i="2"/>
  <c r="AO110" i="2"/>
  <c r="AO116" i="2"/>
  <c r="AO220" i="2"/>
  <c r="AO219" i="2"/>
  <c r="AO204" i="2"/>
  <c r="AO167" i="2"/>
  <c r="AO43" i="2"/>
  <c r="AO64" i="2"/>
  <c r="AO775" i="2"/>
  <c r="AO762" i="2"/>
  <c r="AO63" i="2"/>
  <c r="AO743" i="2"/>
  <c r="AO24" i="2"/>
  <c r="AO738" i="2"/>
  <c r="AO661" i="2"/>
  <c r="AO569" i="2"/>
  <c r="AO500" i="2"/>
  <c r="AO742" i="2"/>
  <c r="AO704" i="2"/>
  <c r="AO663" i="2"/>
  <c r="AO539" i="2"/>
  <c r="AO679" i="2"/>
  <c r="AO650" i="2"/>
  <c r="AO597" i="2"/>
  <c r="AO477" i="2"/>
  <c r="AN508" i="2"/>
  <c r="AN166" i="2"/>
  <c r="AN96" i="2"/>
  <c r="AN62" i="2"/>
  <c r="AN229" i="2"/>
  <c r="AN194" i="2"/>
  <c r="AN134" i="2"/>
  <c r="AN98" i="2"/>
  <c r="AN47" i="2"/>
  <c r="AN132" i="2"/>
  <c r="AN206" i="2"/>
  <c r="AN158" i="2"/>
  <c r="AN76" i="2"/>
  <c r="AN15" i="2"/>
  <c r="AN421" i="2"/>
  <c r="AN680" i="2"/>
  <c r="AN578" i="2"/>
  <c r="AN791" i="2"/>
  <c r="AN728" i="2"/>
  <c r="AN658" i="2"/>
  <c r="AN540" i="2"/>
  <c r="AN252" i="2"/>
  <c r="AN758" i="2"/>
  <c r="AN726" i="2"/>
  <c r="AN713" i="2"/>
  <c r="AN638" i="2"/>
  <c r="AN519" i="2"/>
  <c r="AN600" i="2"/>
  <c r="AN495" i="2"/>
  <c r="AN624" i="2"/>
  <c r="AN591" i="2"/>
  <c r="AN563" i="2"/>
  <c r="AN516" i="2"/>
  <c r="AN484" i="2"/>
  <c r="AN558" i="2"/>
  <c r="AN524" i="2"/>
  <c r="AN504" i="2"/>
  <c r="AN471" i="2"/>
  <c r="AN424" i="2"/>
  <c r="AN244" i="2"/>
  <c r="AN425" i="2"/>
  <c r="AN350" i="2"/>
  <c r="AN289" i="2"/>
  <c r="AN263" i="2"/>
  <c r="AN387" i="2"/>
  <c r="AN324" i="2"/>
  <c r="AN253" i="2"/>
  <c r="AN311" i="2"/>
  <c r="AN245" i="2"/>
  <c r="AO29" i="2"/>
  <c r="AO203" i="2"/>
  <c r="AO414" i="2"/>
  <c r="AO533" i="2"/>
  <c r="AO322" i="2"/>
  <c r="AO428" i="2"/>
  <c r="AO618" i="2"/>
  <c r="AO629" i="2"/>
  <c r="AO592" i="2"/>
  <c r="AO192" i="2"/>
  <c r="AO143" i="2"/>
  <c r="AO225" i="2"/>
  <c r="AO132" i="2"/>
  <c r="AO156" i="2"/>
  <c r="AO6" i="2"/>
  <c r="AO769" i="2"/>
  <c r="AO819" i="2"/>
  <c r="AO756" i="2"/>
  <c r="AO727" i="2"/>
  <c r="AO34" i="2"/>
  <c r="AO789" i="2"/>
  <c r="AO754" i="2"/>
  <c r="AO720" i="2"/>
  <c r="AO733" i="2"/>
  <c r="AO670" i="2"/>
  <c r="AO516" i="2"/>
  <c r="AO755" i="2"/>
  <c r="AO723" i="2"/>
  <c r="AO694" i="2"/>
  <c r="AO676" i="2"/>
  <c r="AO644" i="2"/>
  <c r="AO557" i="2"/>
  <c r="AO511" i="2"/>
  <c r="AO673" i="2"/>
  <c r="AO614" i="2"/>
  <c r="AO488" i="2"/>
  <c r="AO684" i="2"/>
  <c r="AO584" i="2"/>
  <c r="AO563" i="2"/>
  <c r="AO509" i="2"/>
  <c r="AO464" i="2"/>
  <c r="AO433" i="2"/>
  <c r="AO540" i="2"/>
  <c r="AO353" i="2"/>
  <c r="AO327" i="2"/>
  <c r="AO282" i="2"/>
  <c r="AO251" i="2"/>
  <c r="AO316" i="2"/>
  <c r="AO280" i="2"/>
  <c r="AO378" i="2"/>
  <c r="AO356" i="2"/>
  <c r="AO266" i="2"/>
  <c r="AO233" i="2"/>
  <c r="AO332" i="2"/>
  <c r="AO312" i="2"/>
  <c r="AO259" i="2"/>
  <c r="AO479" i="2"/>
  <c r="AO417" i="2"/>
  <c r="AO559" i="2"/>
  <c r="AO502" i="2"/>
  <c r="AO446" i="2"/>
  <c r="AO458" i="2"/>
  <c r="AO260" i="2"/>
  <c r="AO300" i="2"/>
  <c r="AO346" i="2"/>
  <c r="AO377" i="2"/>
  <c r="AO4" i="2"/>
  <c r="AN146" i="2"/>
  <c r="AN90" i="2"/>
  <c r="AN60" i="2"/>
  <c r="AN30" i="2"/>
  <c r="AN811" i="2"/>
  <c r="AN705" i="2"/>
  <c r="AN200" i="2"/>
  <c r="AN188" i="2"/>
  <c r="AN181" i="2"/>
  <c r="AN173" i="2"/>
  <c r="AN149" i="2"/>
  <c r="AN122" i="2"/>
  <c r="AN108" i="2"/>
  <c r="AN94" i="2"/>
  <c r="AN70" i="2"/>
  <c r="AN35" i="2"/>
  <c r="AN26" i="2"/>
  <c r="AN12" i="2"/>
  <c r="AN771" i="2"/>
  <c r="AN650" i="2"/>
  <c r="AN461" i="2"/>
  <c r="AN148" i="2"/>
  <c r="AN59" i="2"/>
  <c r="AN225" i="2"/>
  <c r="AN202" i="2"/>
  <c r="AN142" i="2"/>
  <c r="AN116" i="2"/>
  <c r="AN91" i="2"/>
  <c r="AN69" i="2"/>
  <c r="AN56" i="2"/>
  <c r="AN39" i="2"/>
  <c r="AN8" i="2"/>
  <c r="AN818" i="2"/>
  <c r="AN720" i="2"/>
  <c r="AN604" i="2"/>
  <c r="AN195" i="2"/>
  <c r="AN124" i="2"/>
  <c r="AN97" i="2"/>
  <c r="AN665" i="2"/>
  <c r="AN228" i="2"/>
  <c r="AN215" i="2"/>
  <c r="AN198" i="2"/>
  <c r="AN186" i="2"/>
  <c r="AN171" i="2"/>
  <c r="AN163" i="2"/>
  <c r="AN153" i="2"/>
  <c r="AN133" i="2"/>
  <c r="AN110" i="2"/>
  <c r="AN92" i="2"/>
  <c r="AN73" i="2"/>
  <c r="AN42" i="2"/>
  <c r="AN23" i="2"/>
  <c r="AN10" i="2"/>
  <c r="AN807" i="2"/>
  <c r="AN407" i="2"/>
  <c r="AN796" i="2"/>
  <c r="AN773" i="2"/>
  <c r="AN757" i="2"/>
  <c r="AN741" i="2"/>
  <c r="AN725" i="2"/>
  <c r="AN703" i="2"/>
  <c r="AN691" i="2"/>
  <c r="AN627" i="2"/>
  <c r="AN492" i="2"/>
  <c r="AN305" i="2"/>
  <c r="AN803" i="2"/>
  <c r="AN789" i="2"/>
  <c r="AN754" i="2"/>
  <c r="AN722" i="2"/>
  <c r="AN692" i="2"/>
  <c r="AN681" i="2"/>
  <c r="AN673" i="2"/>
  <c r="AN657" i="2"/>
  <c r="AN617" i="2"/>
  <c r="AN528" i="2"/>
  <c r="AN808" i="2"/>
  <c r="AN792" i="2"/>
  <c r="AN767" i="2"/>
  <c r="AN751" i="2"/>
  <c r="AN735" i="2"/>
  <c r="AN719" i="2"/>
  <c r="AN710" i="2"/>
  <c r="AN693" i="2"/>
  <c r="AN661" i="2"/>
  <c r="AN637" i="2"/>
  <c r="AN596" i="2"/>
  <c r="AN501" i="2"/>
  <c r="AN398" i="2"/>
  <c r="AN316" i="2"/>
  <c r="AN613" i="2"/>
  <c r="AN595" i="2"/>
  <c r="AN580" i="2"/>
  <c r="AN549" i="2"/>
  <c r="AN534" i="2"/>
  <c r="AN505" i="2"/>
  <c r="AN489" i="2"/>
  <c r="AN472" i="2"/>
  <c r="AN453" i="2"/>
  <c r="AN400" i="2"/>
  <c r="AN586" i="2"/>
  <c r="AN570" i="2"/>
  <c r="AN529" i="2"/>
  <c r="AN515" i="2"/>
  <c r="AN483" i="2"/>
  <c r="AN454" i="2"/>
  <c r="AN352" i="2"/>
  <c r="AN259" i="2"/>
  <c r="AN641" i="2"/>
  <c r="AN605" i="2"/>
  <c r="AN589" i="2"/>
  <c r="AN573" i="2"/>
  <c r="AN557" i="2"/>
  <c r="AN518" i="2"/>
  <c r="AN503" i="2"/>
  <c r="AN470" i="2"/>
  <c r="AN419" i="2"/>
  <c r="AN339" i="2"/>
  <c r="AN269" i="2"/>
  <c r="AN239" i="2"/>
  <c r="AN420" i="2"/>
  <c r="AN404" i="2"/>
  <c r="AN388" i="2"/>
  <c r="AN367" i="2"/>
  <c r="AN348" i="2"/>
  <c r="AN285" i="2"/>
  <c r="AN270" i="2"/>
  <c r="AN234" i="2"/>
  <c r="AN416" i="2"/>
  <c r="AN392" i="2"/>
  <c r="AN385" i="2"/>
  <c r="AN372" i="2"/>
  <c r="AN353" i="2"/>
  <c r="AN251" i="2"/>
  <c r="AN450" i="2"/>
  <c r="AN431" i="2"/>
  <c r="AN417" i="2"/>
  <c r="AN405" i="2"/>
  <c r="AN389" i="2"/>
  <c r="AN373" i="2"/>
  <c r="AN365" i="2"/>
  <c r="AN343" i="2"/>
  <c r="AN321" i="2"/>
  <c r="AN277" i="2"/>
  <c r="AN261" i="2"/>
  <c r="AN254" i="2"/>
  <c r="AO104" i="2"/>
  <c r="AO57" i="2"/>
  <c r="AO120" i="2"/>
  <c r="AO72" i="2"/>
  <c r="AO253" i="2"/>
  <c r="AO291" i="2"/>
  <c r="AO53" i="2"/>
  <c r="AO152" i="2"/>
  <c r="AO424" i="2"/>
  <c r="AO453" i="2"/>
  <c r="AO525" i="2"/>
  <c r="AO554" i="2"/>
  <c r="AO822" i="2"/>
  <c r="AO376" i="2"/>
  <c r="AO543" i="2"/>
  <c r="AO630" i="2"/>
  <c r="AO709" i="2"/>
  <c r="AO685" i="2"/>
  <c r="AO359" i="2"/>
  <c r="AO465" i="2"/>
  <c r="AO776" i="2"/>
  <c r="AO422" i="2"/>
  <c r="AO545" i="2"/>
  <c r="AO798" i="2"/>
  <c r="AO784" i="2"/>
  <c r="AO215" i="2"/>
  <c r="AO176" i="2"/>
  <c r="AO135" i="2"/>
  <c r="AO179" i="2"/>
  <c r="AO172" i="2"/>
  <c r="AO111" i="2"/>
  <c r="AO224" i="2"/>
  <c r="AO180" i="2"/>
  <c r="AO208" i="2"/>
  <c r="AO101" i="2"/>
  <c r="AO223" i="2"/>
  <c r="AO209" i="2"/>
  <c r="AO184" i="2"/>
  <c r="AO153" i="2"/>
  <c r="AO130" i="2"/>
  <c r="AO93" i="2"/>
  <c r="AO217" i="2"/>
  <c r="AO197" i="2"/>
  <c r="AO166" i="2"/>
  <c r="AO136" i="2"/>
  <c r="AO123" i="2"/>
  <c r="AO83" i="2"/>
  <c r="AO51" i="2"/>
  <c r="AO31" i="2"/>
  <c r="AO17" i="2"/>
  <c r="AO781" i="2"/>
  <c r="AO721" i="2"/>
  <c r="AO168" i="2"/>
  <c r="AO114" i="2"/>
  <c r="AO97" i="2"/>
  <c r="AO45" i="2"/>
  <c r="AO796" i="2"/>
  <c r="AO770" i="2"/>
  <c r="AO745" i="2"/>
  <c r="AO729" i="2"/>
  <c r="AO62" i="2"/>
  <c r="AO47" i="2"/>
  <c r="AO8" i="2"/>
  <c r="AO817" i="2"/>
  <c r="AO807" i="2"/>
  <c r="AO795" i="2"/>
  <c r="AO773" i="2"/>
  <c r="AO764" i="2"/>
  <c r="AO84" i="2"/>
  <c r="AO68" i="2"/>
  <c r="AO58" i="2"/>
  <c r="AO42" i="2"/>
  <c r="AO33" i="2"/>
  <c r="AO818" i="2"/>
  <c r="AO810" i="2"/>
  <c r="AO802" i="2"/>
  <c r="AO794" i="2"/>
  <c r="AO787" i="2"/>
  <c r="AO758" i="2"/>
  <c r="AO741" i="2"/>
  <c r="AO732" i="2"/>
  <c r="AO669" i="2"/>
  <c r="AO646" i="2"/>
  <c r="AO637" i="2"/>
  <c r="AO731" i="2"/>
  <c r="AO718" i="2"/>
  <c r="AO711" i="2"/>
  <c r="AO702" i="2"/>
  <c r="AO692" i="2"/>
  <c r="AO652" i="2"/>
  <c r="AO639" i="2"/>
  <c r="AO601" i="2"/>
  <c r="AO591" i="2"/>
  <c r="AO573" i="2"/>
  <c r="AO549" i="2"/>
  <c r="AO503" i="2"/>
  <c r="AO658" i="2"/>
  <c r="AO649" i="2"/>
  <c r="AO564" i="2"/>
  <c r="AO537" i="2"/>
  <c r="AO521" i="2"/>
  <c r="AO722" i="2"/>
  <c r="AO675" i="2"/>
  <c r="AO643" i="2"/>
  <c r="AO628" i="2"/>
  <c r="AO619" i="2"/>
  <c r="AO581" i="2"/>
  <c r="AO507" i="2"/>
  <c r="AO582" i="2"/>
  <c r="AO571" i="2"/>
  <c r="AO536" i="2"/>
  <c r="AO526" i="2"/>
  <c r="AO498" i="2"/>
  <c r="AO485" i="2"/>
  <c r="AO454" i="2"/>
  <c r="AO442" i="2"/>
  <c r="AO435" i="2"/>
  <c r="AO487" i="2"/>
  <c r="AO456" i="2"/>
  <c r="AO444" i="2"/>
  <c r="AO431" i="2"/>
  <c r="AO567" i="2"/>
  <c r="AO532" i="2"/>
  <c r="AO497" i="2"/>
  <c r="AO478" i="2"/>
  <c r="AO445" i="2"/>
  <c r="AO476" i="2"/>
  <c r="AO466" i="2"/>
  <c r="AO405" i="2"/>
  <c r="AO384" i="2"/>
  <c r="AO363" i="2"/>
  <c r="AO349" i="2"/>
  <c r="AO318" i="2"/>
  <c r="AO296" i="2"/>
  <c r="AO281" i="2"/>
  <c r="AO412" i="2"/>
  <c r="AO398" i="2"/>
  <c r="AO365" i="2"/>
  <c r="AO340" i="2"/>
  <c r="AO315" i="2"/>
  <c r="AO299" i="2"/>
  <c r="AO263" i="2"/>
  <c r="AO250" i="2"/>
  <c r="AO396" i="2"/>
  <c r="AO355" i="2"/>
  <c r="AO331" i="2"/>
  <c r="AO264" i="2"/>
  <c r="AO248" i="2"/>
  <c r="AO238" i="2"/>
  <c r="AO385" i="2"/>
  <c r="AO360" i="2"/>
  <c r="AO342" i="2"/>
  <c r="AO311" i="2"/>
  <c r="AO306" i="2"/>
  <c r="AO257" i="2"/>
  <c r="AN139" i="2"/>
  <c r="AN114" i="2"/>
  <c r="AN83" i="2"/>
  <c r="AN48" i="2"/>
  <c r="AN25" i="2"/>
  <c r="AN730" i="2"/>
  <c r="AN700" i="2"/>
  <c r="AN227" i="2"/>
  <c r="AN219" i="2"/>
  <c r="AN196" i="2"/>
  <c r="AN187" i="2"/>
  <c r="AN178" i="2"/>
  <c r="AN170" i="2"/>
  <c r="AN145" i="2"/>
  <c r="AN121" i="2"/>
  <c r="AN105" i="2"/>
  <c r="AN87" i="2"/>
  <c r="AN64" i="2"/>
  <c r="AN50" i="2"/>
  <c r="AN34" i="2"/>
  <c r="AN24" i="2"/>
  <c r="AN11" i="2"/>
  <c r="AN810" i="2"/>
  <c r="AN737" i="2"/>
  <c r="AN649" i="2"/>
  <c r="AN205" i="2"/>
  <c r="AN140" i="2"/>
  <c r="AN752" i="2"/>
  <c r="AN220" i="2"/>
  <c r="AN201" i="2"/>
  <c r="AN156" i="2"/>
  <c r="AN136" i="2"/>
  <c r="AN127" i="2"/>
  <c r="AN109" i="2"/>
  <c r="AN89" i="2"/>
  <c r="AN75" i="2"/>
  <c r="AN67" i="2"/>
  <c r="AN55" i="2"/>
  <c r="AN38" i="2"/>
  <c r="AN19" i="2"/>
  <c r="AN7" i="2"/>
  <c r="AN762" i="2"/>
  <c r="AN683" i="2"/>
  <c r="AN546" i="2"/>
  <c r="AN147" i="2"/>
  <c r="AN117" i="2"/>
  <c r="AN95" i="2"/>
  <c r="AN31" i="2"/>
  <c r="AN790" i="2"/>
  <c r="AN576" i="2"/>
  <c r="AN224" i="2"/>
  <c r="AN209" i="2"/>
  <c r="AN216" i="2"/>
  <c r="AN197" i="2"/>
  <c r="AN176" i="2"/>
  <c r="AN168" i="2"/>
  <c r="AN161" i="2"/>
  <c r="AN152" i="2"/>
  <c r="AN125" i="2"/>
  <c r="AN102" i="2"/>
  <c r="AN86" i="2"/>
  <c r="AN72" i="2"/>
  <c r="AN54" i="2"/>
  <c r="AN22" i="2"/>
  <c r="AN821" i="2"/>
  <c r="AN797" i="2"/>
  <c r="AN746" i="2"/>
  <c r="AN652" i="2"/>
  <c r="AN341" i="2"/>
  <c r="AN795" i="2"/>
  <c r="AN780" i="2"/>
  <c r="AN772" i="2"/>
  <c r="AN756" i="2"/>
  <c r="AN740" i="2"/>
  <c r="AN724" i="2"/>
  <c r="AN701" i="2"/>
  <c r="AN670" i="2"/>
  <c r="AN654" i="2"/>
  <c r="AN626" i="2"/>
  <c r="AN560" i="2"/>
  <c r="AN491" i="2"/>
  <c r="AN426" i="2"/>
  <c r="AN304" i="2"/>
  <c r="AN798" i="2"/>
  <c r="AN786" i="2"/>
  <c r="AN763" i="2"/>
  <c r="AN747" i="2"/>
  <c r="AN731" i="2"/>
  <c r="AN715" i="2"/>
  <c r="AN702" i="2"/>
  <c r="AN679" i="2"/>
  <c r="AN667" i="2"/>
  <c r="AN651" i="2"/>
  <c r="AN635" i="2"/>
  <c r="AN523" i="2"/>
  <c r="AN475" i="2"/>
  <c r="AN804" i="2"/>
  <c r="AN765" i="2"/>
  <c r="AN749" i="2"/>
  <c r="AN733" i="2"/>
  <c r="AN717" i="2"/>
  <c r="AN690" i="2"/>
  <c r="AN655" i="2"/>
  <c r="AN611" i="2"/>
  <c r="AN571" i="2"/>
  <c r="AN494" i="2"/>
  <c r="AN369" i="2"/>
  <c r="AN643" i="2"/>
  <c r="AN620" i="2"/>
  <c r="AN608" i="2"/>
  <c r="AN592" i="2"/>
  <c r="AN575" i="2"/>
  <c r="AN559" i="2"/>
  <c r="AN544" i="2"/>
  <c r="AN532" i="2"/>
  <c r="AN514" i="2"/>
  <c r="AN498" i="2"/>
  <c r="AN482" i="2"/>
  <c r="AN468" i="2"/>
  <c r="AN429" i="2"/>
  <c r="AN379" i="2"/>
  <c r="AN634" i="2"/>
  <c r="AN614" i="2"/>
  <c r="AN585" i="2"/>
  <c r="AN551" i="2"/>
  <c r="AN537" i="2"/>
  <c r="AN509" i="2"/>
  <c r="AN493" i="2"/>
  <c r="AN477" i="2"/>
  <c r="AN439" i="2"/>
  <c r="AN336" i="2"/>
  <c r="AN238" i="2"/>
  <c r="AN629" i="2"/>
  <c r="AN616" i="2"/>
  <c r="AN601" i="2"/>
  <c r="AN588" i="2"/>
  <c r="AN572" i="2"/>
  <c r="AN556" i="2"/>
  <c r="AN536" i="2"/>
  <c r="AN497" i="2"/>
  <c r="AN481" i="2"/>
  <c r="AN466" i="2"/>
  <c r="AN448" i="2"/>
  <c r="AN414" i="2"/>
  <c r="AN338" i="2"/>
  <c r="AN309" i="2"/>
  <c r="AN264" i="2"/>
  <c r="AN437" i="2"/>
  <c r="AN418" i="2"/>
  <c r="AN403" i="2"/>
  <c r="AN383" i="2"/>
  <c r="AN360" i="2"/>
  <c r="AN354" i="2"/>
  <c r="AN315" i="2"/>
  <c r="AN284" i="2"/>
  <c r="AN266" i="2"/>
  <c r="AN241" i="2"/>
  <c r="AN452" i="2"/>
  <c r="AN440" i="2"/>
  <c r="AN413" i="2"/>
  <c r="AN391" i="2"/>
  <c r="AN380" i="2"/>
  <c r="AN368" i="2"/>
  <c r="AN349" i="2"/>
  <c r="AN333" i="2"/>
  <c r="AN313" i="2"/>
  <c r="AN302" i="2"/>
  <c r="AN271" i="2"/>
  <c r="AN242" i="2"/>
  <c r="AN449" i="2"/>
  <c r="AN430" i="2"/>
  <c r="AN412" i="2"/>
  <c r="AN396" i="2"/>
  <c r="AN386" i="2"/>
  <c r="AN371" i="2"/>
  <c r="AN363" i="2"/>
  <c r="AN342" i="2"/>
  <c r="AN325" i="2"/>
  <c r="AN320" i="2"/>
  <c r="AN299" i="2"/>
  <c r="AN287" i="2"/>
  <c r="AN274" i="2"/>
  <c r="AN260" i="2"/>
  <c r="AN240" i="2"/>
  <c r="AO37" i="2"/>
  <c r="AO243" i="2"/>
  <c r="AO255" i="2"/>
  <c r="AO76" i="2"/>
  <c r="AO100" i="2"/>
  <c r="AO148" i="2"/>
  <c r="AO304" i="2"/>
  <c r="AO382" i="2"/>
  <c r="AO457" i="2"/>
  <c r="AO602" i="2"/>
  <c r="AO800" i="2"/>
  <c r="AO15" i="2"/>
  <c r="AO459" i="2"/>
  <c r="AO701" i="2"/>
  <c r="AO816" i="2"/>
  <c r="AO792" i="2"/>
  <c r="AO329" i="2"/>
  <c r="AO375" i="2"/>
  <c r="AO632" i="2"/>
  <c r="AO806" i="2"/>
  <c r="AO610" i="2"/>
  <c r="AO808" i="2"/>
  <c r="AO230" i="2"/>
  <c r="AO212" i="2"/>
  <c r="AO198" i="2"/>
  <c r="AO163" i="2"/>
  <c r="AO127" i="2"/>
  <c r="AO96" i="2"/>
  <c r="AO205" i="2"/>
  <c r="AO178" i="2"/>
  <c r="AO95" i="2"/>
  <c r="AO222" i="2"/>
  <c r="AO190" i="2"/>
  <c r="AO175" i="2"/>
  <c r="AO228" i="2"/>
  <c r="AO195" i="2"/>
  <c r="AO137" i="2"/>
  <c r="AO227" i="2"/>
  <c r="AO216" i="2"/>
  <c r="AO202" i="2"/>
  <c r="AO150" i="2"/>
  <c r="AO138" i="2"/>
  <c r="AO105" i="2"/>
  <c r="AO90" i="2"/>
  <c r="AO214" i="2"/>
  <c r="AO165" i="2"/>
  <c r="AO144" i="2"/>
  <c r="AO119" i="2"/>
  <c r="AO109" i="2"/>
  <c r="AO91" i="2"/>
  <c r="AO77" i="2"/>
  <c r="AO71" i="2"/>
  <c r="AO59" i="2"/>
  <c r="AO39" i="2"/>
  <c r="AO14" i="2"/>
  <c r="AO805" i="2"/>
  <c r="AO780" i="2"/>
  <c r="AO171" i="2"/>
  <c r="AO141" i="2"/>
  <c r="AO131" i="2"/>
  <c r="AO81" i="2"/>
  <c r="AO38" i="2"/>
  <c r="AO23" i="2"/>
  <c r="AO786" i="2"/>
  <c r="AO779" i="2"/>
  <c r="AO759" i="2"/>
  <c r="AO744" i="2"/>
  <c r="AO728" i="2"/>
  <c r="AO79" i="2"/>
  <c r="AO35" i="2"/>
  <c r="AO11" i="2"/>
  <c r="AO815" i="2"/>
  <c r="AO803" i="2"/>
  <c r="AO793" i="2"/>
  <c r="AO778" i="2"/>
  <c r="AO772" i="2"/>
  <c r="AO751" i="2"/>
  <c r="AO735" i="2"/>
  <c r="AO65" i="2"/>
  <c r="AO56" i="2"/>
  <c r="AO50" i="2"/>
  <c r="AO783" i="2"/>
  <c r="AO766" i="2"/>
  <c r="AO746" i="2"/>
  <c r="AO730" i="2"/>
  <c r="AO740" i="2"/>
  <c r="AO717" i="2"/>
  <c r="AO705" i="2"/>
  <c r="AO681" i="2"/>
  <c r="AO654" i="2"/>
  <c r="AO645" i="2"/>
  <c r="AO631" i="2"/>
  <c r="AO620" i="2"/>
  <c r="AO604" i="2"/>
  <c r="AO556" i="2"/>
  <c r="AO508" i="2"/>
  <c r="AO492" i="2"/>
  <c r="AO739" i="2"/>
  <c r="AO726" i="2"/>
  <c r="AO700" i="2"/>
  <c r="AO687" i="2"/>
  <c r="AO680" i="2"/>
  <c r="AO660" i="2"/>
  <c r="AO647" i="2"/>
  <c r="AO623" i="2"/>
  <c r="AO589" i="2"/>
  <c r="AO495" i="2"/>
  <c r="AO689" i="2"/>
  <c r="AO666" i="2"/>
  <c r="AO622" i="2"/>
  <c r="AO606" i="2"/>
  <c r="AO580" i="2"/>
  <c r="AO561" i="2"/>
  <c r="AO512" i="2"/>
  <c r="AO496" i="2"/>
  <c r="AO690" i="2"/>
  <c r="AO664" i="2"/>
  <c r="AO651" i="2"/>
  <c r="AO617" i="2"/>
  <c r="AO605" i="2"/>
  <c r="AO552" i="2"/>
  <c r="AO499" i="2"/>
  <c r="AO599" i="2"/>
  <c r="AO590" i="2"/>
  <c r="AO579" i="2"/>
  <c r="AO558" i="2"/>
  <c r="AO534" i="2"/>
  <c r="AO522" i="2"/>
  <c r="AO506" i="2"/>
  <c r="AO493" i="2"/>
  <c r="AO474" i="2"/>
  <c r="AO469" i="2"/>
  <c r="AO461" i="2"/>
  <c r="AO450" i="2"/>
  <c r="AO441" i="2"/>
  <c r="AO429" i="2"/>
  <c r="AO430" i="2"/>
  <c r="AO423" i="2"/>
  <c r="AO598" i="2"/>
  <c r="AO586" i="2"/>
  <c r="AO575" i="2"/>
  <c r="AO524" i="2"/>
  <c r="AO486" i="2"/>
  <c r="AO471" i="2"/>
  <c r="AO455" i="2"/>
  <c r="AO484" i="2"/>
  <c r="AO475" i="2"/>
  <c r="AO462" i="2"/>
  <c r="AO451" i="2"/>
  <c r="AO440" i="2"/>
  <c r="AO421" i="2"/>
  <c r="AO392" i="2"/>
  <c r="AO371" i="2"/>
  <c r="AO358" i="2"/>
  <c r="AO344" i="2"/>
  <c r="AO333" i="2"/>
  <c r="AO295" i="2"/>
  <c r="AO288" i="2"/>
  <c r="AO277" i="2"/>
  <c r="AO409" i="2"/>
  <c r="AO387" i="2"/>
  <c r="AO361" i="2"/>
  <c r="AO339" i="2"/>
  <c r="AO313" i="2"/>
  <c r="AO298" i="2"/>
  <c r="AO293" i="2"/>
  <c r="AO283" i="2"/>
  <c r="AO275" i="2"/>
  <c r="AO411" i="2"/>
  <c r="AO404" i="2"/>
  <c r="AO393" i="2"/>
  <c r="AO386" i="2"/>
  <c r="AO362" i="2"/>
  <c r="AO286" i="2"/>
  <c r="AO247" i="2"/>
  <c r="AO236" i="2"/>
  <c r="AO407" i="2"/>
  <c r="AO395" i="2"/>
  <c r="AO383" i="2"/>
  <c r="AO370" i="2"/>
  <c r="AO357" i="2"/>
  <c r="AO330" i="2"/>
  <c r="AO319" i="2"/>
  <c r="AO309" i="2"/>
  <c r="AO285" i="2"/>
  <c r="AO265" i="2"/>
  <c r="AO256" i="2"/>
  <c r="AN233" i="2"/>
  <c r="AN298" i="2"/>
  <c r="AN314" i="2"/>
  <c r="AN275" i="2"/>
  <c r="AN306" i="2"/>
  <c r="AN294" i="2"/>
  <c r="AN243" i="2"/>
  <c r="X245" i="2"/>
  <c r="X246" i="2"/>
  <c r="X249" i="2"/>
  <c r="X251" i="2"/>
  <c r="X262" i="2"/>
  <c r="X265" i="2"/>
  <c r="X275" i="2"/>
  <c r="X279" i="2"/>
  <c r="X287" i="2"/>
  <c r="X290" i="2"/>
  <c r="X293" i="2"/>
  <c r="X298" i="2"/>
  <c r="X301" i="2"/>
  <c r="X302" i="2"/>
  <c r="X313" i="2"/>
  <c r="X241" i="2"/>
  <c r="X250" i="2"/>
  <c r="X257" i="2"/>
  <c r="X258" i="2"/>
  <c r="X260" i="2"/>
  <c r="X269" i="2"/>
  <c r="X272" i="2"/>
  <c r="X274" i="2"/>
  <c r="X278" i="2"/>
  <c r="X280" i="2"/>
  <c r="X281" i="2"/>
  <c r="X282" i="2"/>
  <c r="X286" i="2"/>
  <c r="X288" i="2"/>
  <c r="X292" i="2"/>
  <c r="X297" i="2"/>
  <c r="X300" i="2"/>
  <c r="X305" i="2"/>
  <c r="X306" i="2"/>
  <c r="X312" i="2"/>
  <c r="X233" i="2"/>
  <c r="X234" i="2"/>
  <c r="X235" i="2"/>
  <c r="X239" i="2"/>
  <c r="X240" i="2"/>
  <c r="X242" i="2"/>
  <c r="X254" i="2"/>
  <c r="X261" i="2"/>
  <c r="X263" i="2"/>
  <c r="X268" i="2"/>
  <c r="X270" i="2"/>
  <c r="X271" i="2"/>
  <c r="X283" i="2"/>
  <c r="X289" i="2"/>
  <c r="X309" i="2"/>
  <c r="X311" i="2"/>
  <c r="X317" i="2"/>
  <c r="X323" i="2"/>
  <c r="X325" i="2"/>
  <c r="X328" i="2"/>
  <c r="X237" i="2"/>
  <c r="X238" i="2"/>
  <c r="X243" i="2"/>
  <c r="X248" i="2"/>
  <c r="X252" i="2"/>
  <c r="X253" i="2"/>
  <c r="X255" i="2"/>
  <c r="X259" i="2"/>
  <c r="X276" i="2"/>
  <c r="X284" i="2"/>
  <c r="X294" i="2"/>
  <c r="X296" i="2"/>
  <c r="X304" i="2"/>
  <c r="X236" i="2"/>
  <c r="X244" i="2"/>
  <c r="X247" i="2"/>
  <c r="X256" i="2"/>
  <c r="X264" i="2"/>
  <c r="X266" i="2"/>
  <c r="X267" i="2"/>
  <c r="X273" i="2"/>
  <c r="X277" i="2"/>
  <c r="X285" i="2"/>
  <c r="X291" i="2"/>
  <c r="X295" i="2"/>
  <c r="X299" i="2"/>
  <c r="X303" i="2"/>
  <c r="X307" i="2"/>
  <c r="X308" i="2"/>
  <c r="X321" i="2"/>
  <c r="X324" i="2"/>
  <c r="X327" i="2"/>
  <c r="X315" i="2"/>
  <c r="X316" i="2"/>
  <c r="X319" i="2"/>
  <c r="X322" i="2"/>
  <c r="X314" i="2"/>
  <c r="X318" i="2"/>
  <c r="X326" i="2"/>
  <c r="X341" i="2"/>
  <c r="X343" i="2"/>
  <c r="X344" i="2"/>
  <c r="X346" i="2"/>
  <c r="X357" i="2"/>
  <c r="X366" i="2"/>
  <c r="X379" i="2"/>
  <c r="X380" i="2"/>
  <c r="X383" i="2"/>
  <c r="X388" i="2"/>
  <c r="X397" i="2"/>
  <c r="X399" i="2"/>
  <c r="X402" i="2"/>
  <c r="X310" i="2"/>
  <c r="X320" i="2"/>
  <c r="X329" i="2"/>
  <c r="X331" i="2"/>
  <c r="X333" i="2"/>
  <c r="X335" i="2"/>
  <c r="X336" i="2"/>
  <c r="X338" i="2"/>
  <c r="X349" i="2"/>
  <c r="X351" i="2"/>
  <c r="X352" i="2"/>
  <c r="X353" i="2"/>
  <c r="X358" i="2"/>
  <c r="X362" i="2"/>
  <c r="X365" i="2"/>
  <c r="X367" i="2"/>
  <c r="X368" i="2"/>
  <c r="X369" i="2"/>
  <c r="X373" i="2"/>
  <c r="X385" i="2"/>
  <c r="X389" i="2"/>
  <c r="X391" i="2"/>
  <c r="X394" i="2"/>
  <c r="X396" i="2"/>
  <c r="X334" i="2"/>
  <c r="X342" i="2"/>
  <c r="X350" i="2"/>
  <c r="X354" i="2"/>
  <c r="X356" i="2"/>
  <c r="X359" i="2"/>
  <c r="X361" i="2"/>
  <c r="X390" i="2"/>
  <c r="X400" i="2"/>
  <c r="X404" i="2"/>
  <c r="X409" i="2"/>
  <c r="X413" i="2"/>
  <c r="X414" i="2"/>
  <c r="X417" i="2"/>
  <c r="X436" i="2"/>
  <c r="X438" i="2"/>
  <c r="X440" i="2"/>
  <c r="X442" i="2"/>
  <c r="X448" i="2"/>
  <c r="X450" i="2"/>
  <c r="X452" i="2"/>
  <c r="X330" i="2"/>
  <c r="X332" i="2"/>
  <c r="X337" i="2"/>
  <c r="X340" i="2"/>
  <c r="X345" i="2"/>
  <c r="X348" i="2"/>
  <c r="X355" i="2"/>
  <c r="X370" i="2"/>
  <c r="X377" i="2"/>
  <c r="X378" i="2"/>
  <c r="X392" i="2"/>
  <c r="X401" i="2"/>
  <c r="X406" i="2"/>
  <c r="X412" i="2"/>
  <c r="X416" i="2"/>
  <c r="X418" i="2"/>
  <c r="X428" i="2"/>
  <c r="X443" i="2"/>
  <c r="X451" i="2"/>
  <c r="X464" i="2"/>
  <c r="X471" i="2"/>
  <c r="X472" i="2"/>
  <c r="X476" i="2"/>
  <c r="X477" i="2"/>
  <c r="X479" i="2"/>
  <c r="X486" i="2"/>
  <c r="X492" i="2"/>
  <c r="X493" i="2"/>
  <c r="X495" i="2"/>
  <c r="X339" i="2"/>
  <c r="X347" i="2"/>
  <c r="X360" i="2"/>
  <c r="X364" i="2"/>
  <c r="X371" i="2"/>
  <c r="X375" i="2"/>
  <c r="X381" i="2"/>
  <c r="X382" i="2"/>
  <c r="X386" i="2"/>
  <c r="X393" i="2"/>
  <c r="X403" i="2"/>
  <c r="X405" i="2"/>
  <c r="X407" i="2"/>
  <c r="X419" i="2"/>
  <c r="X422" i="2"/>
  <c r="X424" i="2"/>
  <c r="X432" i="2"/>
  <c r="X433" i="2"/>
  <c r="X434" i="2"/>
  <c r="X435" i="2"/>
  <c r="X439" i="2"/>
  <c r="X445" i="2"/>
  <c r="X363" i="2"/>
  <c r="X372" i="2"/>
  <c r="X374" i="2"/>
  <c r="X376" i="2"/>
  <c r="X384" i="2"/>
  <c r="X387" i="2"/>
  <c r="X395" i="2"/>
  <c r="X398" i="2"/>
  <c r="X408" i="2"/>
  <c r="X410" i="2"/>
  <c r="X411" i="2"/>
  <c r="X415" i="2"/>
  <c r="X420" i="2"/>
  <c r="X421" i="2"/>
  <c r="X423" i="2"/>
  <c r="X425" i="2"/>
  <c r="X426" i="2"/>
  <c r="X427" i="2"/>
  <c r="X429" i="2"/>
  <c r="X430" i="2"/>
  <c r="X431" i="2"/>
  <c r="X437" i="2"/>
  <c r="X441" i="2"/>
  <c r="X444" i="2"/>
  <c r="X446" i="2"/>
  <c r="X449" i="2"/>
  <c r="X453" i="2"/>
  <c r="X456" i="2"/>
  <c r="X458" i="2"/>
  <c r="X460" i="2"/>
  <c r="X462" i="2"/>
  <c r="X465" i="2"/>
  <c r="X467" i="2"/>
  <c r="X470" i="2"/>
  <c r="X478" i="2"/>
  <c r="X484" i="2"/>
  <c r="X485" i="2"/>
  <c r="X487" i="2"/>
  <c r="X494" i="2"/>
  <c r="X500" i="2"/>
  <c r="X457" i="2"/>
  <c r="X463" i="2"/>
  <c r="X469" i="2"/>
  <c r="X473" i="2"/>
  <c r="X474" i="2"/>
  <c r="X475" i="2"/>
  <c r="X488" i="2"/>
  <c r="X497" i="2"/>
  <c r="X502" i="2"/>
  <c r="X508" i="2"/>
  <c r="X509" i="2"/>
  <c r="X511" i="2"/>
  <c r="X523" i="2"/>
  <c r="X527" i="2"/>
  <c r="X529" i="2"/>
  <c r="X556" i="2"/>
  <c r="X558" i="2"/>
  <c r="X567" i="2"/>
  <c r="X569" i="2"/>
  <c r="X454" i="2"/>
  <c r="X459" i="2"/>
  <c r="X461" i="2"/>
  <c r="X480" i="2"/>
  <c r="X489" i="2"/>
  <c r="X498" i="2"/>
  <c r="X499" i="2"/>
  <c r="X506" i="2"/>
  <c r="X512" i="2"/>
  <c r="X513" i="2"/>
  <c r="X515" i="2"/>
  <c r="X519" i="2"/>
  <c r="X530" i="2"/>
  <c r="X533" i="2"/>
  <c r="X535" i="2"/>
  <c r="X538" i="2"/>
  <c r="X542" i="2"/>
  <c r="X547" i="2"/>
  <c r="X555" i="2"/>
  <c r="X557" i="2"/>
  <c r="X560" i="2"/>
  <c r="X562" i="2"/>
  <c r="X571" i="2"/>
  <c r="X573" i="2"/>
  <c r="X576" i="2"/>
  <c r="X578" i="2"/>
  <c r="X587" i="2"/>
  <c r="X589" i="2"/>
  <c r="X591" i="2"/>
  <c r="X594" i="2"/>
  <c r="X600" i="2"/>
  <c r="X605" i="2"/>
  <c r="X607" i="2"/>
  <c r="X610" i="2"/>
  <c r="X613" i="2"/>
  <c r="X615" i="2"/>
  <c r="X617" i="2"/>
  <c r="X619" i="2"/>
  <c r="X624" i="2"/>
  <c r="X455" i="2"/>
  <c r="X481" i="2"/>
  <c r="X490" i="2"/>
  <c r="X491" i="2"/>
  <c r="X501" i="2"/>
  <c r="X503" i="2"/>
  <c r="X510" i="2"/>
  <c r="X516" i="2"/>
  <c r="X517" i="2"/>
  <c r="X522" i="2"/>
  <c r="X526" i="2"/>
  <c r="X531" i="2"/>
  <c r="X534" i="2"/>
  <c r="X536" i="2"/>
  <c r="X537" i="2"/>
  <c r="X540" i="2"/>
  <c r="X541" i="2"/>
  <c r="X544" i="2"/>
  <c r="X551" i="2"/>
  <c r="X552" i="2"/>
  <c r="X553" i="2"/>
  <c r="X554" i="2"/>
  <c r="X559" i="2"/>
  <c r="X561" i="2"/>
  <c r="X564" i="2"/>
  <c r="X447" i="2"/>
  <c r="X466" i="2"/>
  <c r="X468" i="2"/>
  <c r="X482" i="2"/>
  <c r="X483" i="2"/>
  <c r="X496" i="2"/>
  <c r="X504" i="2"/>
  <c r="X505" i="2"/>
  <c r="X507" i="2"/>
  <c r="X514" i="2"/>
  <c r="X518" i="2"/>
  <c r="X520" i="2"/>
  <c r="X521" i="2"/>
  <c r="X524" i="2"/>
  <c r="X525" i="2"/>
  <c r="X528" i="2"/>
  <c r="X532" i="2"/>
  <c r="X539" i="2"/>
  <c r="X543" i="2"/>
  <c r="X545" i="2"/>
  <c r="X546" i="2"/>
  <c r="X548" i="2"/>
  <c r="X549" i="2"/>
  <c r="X550" i="2"/>
  <c r="X563" i="2"/>
  <c r="X565" i="2"/>
  <c r="X568" i="2"/>
  <c r="X570" i="2"/>
  <c r="X579" i="2"/>
  <c r="X581" i="2"/>
  <c r="X584" i="2"/>
  <c r="X586" i="2"/>
  <c r="X593" i="2"/>
  <c r="X595" i="2"/>
  <c r="X602" i="2"/>
  <c r="X604" i="2"/>
  <c r="X606" i="2"/>
  <c r="X609" i="2"/>
  <c r="X575" i="2"/>
  <c r="X585" i="2"/>
  <c r="X588" i="2"/>
  <c r="X599" i="2"/>
  <c r="X603" i="2"/>
  <c r="X616" i="2"/>
  <c r="X628" i="2"/>
  <c r="X630" i="2"/>
  <c r="X636" i="2"/>
  <c r="X642" i="2"/>
  <c r="X643" i="2"/>
  <c r="X645" i="2"/>
  <c r="X652" i="2"/>
  <c r="X658" i="2"/>
  <c r="X659" i="2"/>
  <c r="X661" i="2"/>
  <c r="X668" i="2"/>
  <c r="X674" i="2"/>
  <c r="X675" i="2"/>
  <c r="X677" i="2"/>
  <c r="X679" i="2"/>
  <c r="X684" i="2"/>
  <c r="X687" i="2"/>
  <c r="X697" i="2"/>
  <c r="X704" i="2"/>
  <c r="X706" i="2"/>
  <c r="X707" i="2"/>
  <c r="X708" i="2"/>
  <c r="X710" i="2"/>
  <c r="X711" i="2"/>
  <c r="X712" i="2"/>
  <c r="X717" i="2"/>
  <c r="X718" i="2"/>
  <c r="X720" i="2"/>
  <c r="X727" i="2"/>
  <c r="X733" i="2"/>
  <c r="X577" i="2"/>
  <c r="X580" i="2"/>
  <c r="X590" i="2"/>
  <c r="X592" i="2"/>
  <c r="X601" i="2"/>
  <c r="X612" i="2"/>
  <c r="X618" i="2"/>
  <c r="X620" i="2"/>
  <c r="X632" i="2"/>
  <c r="X633" i="2"/>
  <c r="X635" i="2"/>
  <c r="X640" i="2"/>
  <c r="X646" i="2"/>
  <c r="X647" i="2"/>
  <c r="X649" i="2"/>
  <c r="X656" i="2"/>
  <c r="X662" i="2"/>
  <c r="X663" i="2"/>
  <c r="X665" i="2"/>
  <c r="X672" i="2"/>
  <c r="X680" i="2"/>
  <c r="X692" i="2"/>
  <c r="X721" i="2"/>
  <c r="X566" i="2"/>
  <c r="X572" i="2"/>
  <c r="X582" i="2"/>
  <c r="X608" i="2"/>
  <c r="X614" i="2"/>
  <c r="X621" i="2"/>
  <c r="X622" i="2"/>
  <c r="X625" i="2"/>
  <c r="X626" i="2"/>
  <c r="X637" i="2"/>
  <c r="X644" i="2"/>
  <c r="X650" i="2"/>
  <c r="X651" i="2"/>
  <c r="X653" i="2"/>
  <c r="X660" i="2"/>
  <c r="X666" i="2"/>
  <c r="X667" i="2"/>
  <c r="X669" i="2"/>
  <c r="X676" i="2"/>
  <c r="X681" i="2"/>
  <c r="X683" i="2"/>
  <c r="X685" i="2"/>
  <c r="X688" i="2"/>
  <c r="X690" i="2"/>
  <c r="X691" i="2"/>
  <c r="X694" i="2"/>
  <c r="X699" i="2"/>
  <c r="X701" i="2"/>
  <c r="X703" i="2"/>
  <c r="X705" i="2"/>
  <c r="X709" i="2"/>
  <c r="X719" i="2"/>
  <c r="X725" i="2"/>
  <c r="X726" i="2"/>
  <c r="X574" i="2"/>
  <c r="X583" i="2"/>
  <c r="X596" i="2"/>
  <c r="X597" i="2"/>
  <c r="X598" i="2"/>
  <c r="X611" i="2"/>
  <c r="X623" i="2"/>
  <c r="X627" i="2"/>
  <c r="X629" i="2"/>
  <c r="X631" i="2"/>
  <c r="X634" i="2"/>
  <c r="X638" i="2"/>
  <c r="X639" i="2"/>
  <c r="X641" i="2"/>
  <c r="X648" i="2"/>
  <c r="X654" i="2"/>
  <c r="X655" i="2"/>
  <c r="X657" i="2"/>
  <c r="X664" i="2"/>
  <c r="X670" i="2"/>
  <c r="X671" i="2"/>
  <c r="X673" i="2"/>
  <c r="X678" i="2"/>
  <c r="X682" i="2"/>
  <c r="X686" i="2"/>
  <c r="X689" i="2"/>
  <c r="X693" i="2"/>
  <c r="X695" i="2"/>
  <c r="X696" i="2"/>
  <c r="X698" i="2"/>
  <c r="X700" i="2"/>
  <c r="X702" i="2"/>
  <c r="X713" i="2"/>
  <c r="X714" i="2"/>
  <c r="X715" i="2"/>
  <c r="X716" i="2"/>
  <c r="X723" i="2"/>
  <c r="X729" i="2"/>
  <c r="X730" i="2"/>
  <c r="X732" i="2"/>
  <c r="X739" i="2"/>
  <c r="X745" i="2"/>
  <c r="X746" i="2"/>
  <c r="X748" i="2"/>
  <c r="X724" i="2"/>
  <c r="X731" i="2"/>
  <c r="X740" i="2"/>
  <c r="X742" i="2"/>
  <c r="X750" i="2"/>
  <c r="X753" i="2"/>
  <c r="X755" i="2"/>
  <c r="X761" i="2"/>
  <c r="X762" i="2"/>
  <c r="X764" i="2"/>
  <c r="X771" i="2"/>
  <c r="X775" i="2"/>
  <c r="X780" i="2"/>
  <c r="X782" i="2"/>
  <c r="X784" i="2"/>
  <c r="X787" i="2"/>
  <c r="X789" i="2"/>
  <c r="X795" i="2"/>
  <c r="X799" i="2"/>
  <c r="X804" i="2"/>
  <c r="X807" i="2"/>
  <c r="X809" i="2"/>
  <c r="X810" i="2"/>
  <c r="X813" i="2"/>
  <c r="X814" i="2"/>
  <c r="X817" i="2"/>
  <c r="X7" i="2"/>
  <c r="X12" i="2"/>
  <c r="X18" i="2"/>
  <c r="X21" i="2"/>
  <c r="X23" i="2"/>
  <c r="X26" i="2"/>
  <c r="X28" i="2"/>
  <c r="X32" i="2"/>
  <c r="X34" i="2"/>
  <c r="X46" i="2"/>
  <c r="X47" i="2"/>
  <c r="X49" i="2"/>
  <c r="X51" i="2"/>
  <c r="X60" i="2"/>
  <c r="X71" i="2"/>
  <c r="X73" i="2"/>
  <c r="X74" i="2"/>
  <c r="X722" i="2"/>
  <c r="X735" i="2"/>
  <c r="X741" i="2"/>
  <c r="X743" i="2"/>
  <c r="X747" i="2"/>
  <c r="X759" i="2"/>
  <c r="X765" i="2"/>
  <c r="X766" i="2"/>
  <c r="X768" i="2"/>
  <c r="X777" i="2"/>
  <c r="X781" i="2"/>
  <c r="X785" i="2"/>
  <c r="X788" i="2"/>
  <c r="X791" i="2"/>
  <c r="X794" i="2"/>
  <c r="X797" i="2"/>
  <c r="X798" i="2"/>
  <c r="X801" i="2"/>
  <c r="X805" i="2"/>
  <c r="X812" i="2"/>
  <c r="X816" i="2"/>
  <c r="X818" i="2"/>
  <c r="X820" i="2"/>
  <c r="X821" i="2"/>
  <c r="X822" i="2"/>
  <c r="X6" i="2"/>
  <c r="X8" i="2"/>
  <c r="X10" i="2"/>
  <c r="X14" i="2"/>
  <c r="X19" i="2"/>
  <c r="X20" i="2"/>
  <c r="X22" i="2"/>
  <c r="X25" i="2"/>
  <c r="X29" i="2"/>
  <c r="X30" i="2"/>
  <c r="X36" i="2"/>
  <c r="X38" i="2"/>
  <c r="X44" i="2"/>
  <c r="X50" i="2"/>
  <c r="X53" i="2"/>
  <c r="X57" i="2"/>
  <c r="X58" i="2"/>
  <c r="X59" i="2"/>
  <c r="X62" i="2"/>
  <c r="X64" i="2"/>
  <c r="X68" i="2"/>
  <c r="X70" i="2"/>
  <c r="X76" i="2"/>
  <c r="X77" i="2"/>
  <c r="X78" i="2"/>
  <c r="X79" i="2"/>
  <c r="X85" i="2"/>
  <c r="X86" i="2"/>
  <c r="X736" i="2"/>
  <c r="X738" i="2"/>
  <c r="X744" i="2"/>
  <c r="X749" i="2"/>
  <c r="X751" i="2"/>
  <c r="X756" i="2"/>
  <c r="X763" i="2"/>
  <c r="X769" i="2"/>
  <c r="X770" i="2"/>
  <c r="X772" i="2"/>
  <c r="X774" i="2"/>
  <c r="X776" i="2"/>
  <c r="X778" i="2"/>
  <c r="X783" i="2"/>
  <c r="X786" i="2"/>
  <c r="X793" i="2"/>
  <c r="X796" i="2"/>
  <c r="X800" i="2"/>
  <c r="X802" i="2"/>
  <c r="X819" i="2"/>
  <c r="X9" i="2"/>
  <c r="X13" i="2"/>
  <c r="X16" i="2"/>
  <c r="X17" i="2"/>
  <c r="X24" i="2"/>
  <c r="X27" i="2"/>
  <c r="X31" i="2"/>
  <c r="X41" i="2"/>
  <c r="X48" i="2"/>
  <c r="X52" i="2"/>
  <c r="X54" i="2"/>
  <c r="X55" i="2"/>
  <c r="X56" i="2"/>
  <c r="X61" i="2"/>
  <c r="X63" i="2"/>
  <c r="X66" i="2"/>
  <c r="X69" i="2"/>
  <c r="X728" i="2"/>
  <c r="X734" i="2"/>
  <c r="X737" i="2"/>
  <c r="X752" i="2"/>
  <c r="X754" i="2"/>
  <c r="X757" i="2"/>
  <c r="X758" i="2"/>
  <c r="X760" i="2"/>
  <c r="X767" i="2"/>
  <c r="X773" i="2"/>
  <c r="X779" i="2"/>
  <c r="X790" i="2"/>
  <c r="X792" i="2"/>
  <c r="X803" i="2"/>
  <c r="X806" i="2"/>
  <c r="X808" i="2"/>
  <c r="X811" i="2"/>
  <c r="X815" i="2"/>
  <c r="X11" i="2"/>
  <c r="X15" i="2"/>
  <c r="X33" i="2"/>
  <c r="X35" i="2"/>
  <c r="X37" i="2"/>
  <c r="X39" i="2"/>
  <c r="X40" i="2"/>
  <c r="X42" i="2"/>
  <c r="X43" i="2"/>
  <c r="X45" i="2"/>
  <c r="X65" i="2"/>
  <c r="X67" i="2"/>
  <c r="X80" i="2"/>
  <c r="X87" i="2"/>
  <c r="X75" i="2"/>
  <c r="X82" i="2"/>
  <c r="X93" i="2"/>
  <c r="X95" i="2"/>
  <c r="X97" i="2"/>
  <c r="X98" i="2"/>
  <c r="X99" i="2"/>
  <c r="X102" i="2"/>
  <c r="X103" i="2"/>
  <c r="X105" i="2"/>
  <c r="X106" i="2"/>
  <c r="X107" i="2"/>
  <c r="X111" i="2"/>
  <c r="X112" i="2"/>
  <c r="X114" i="2"/>
  <c r="X119" i="2"/>
  <c r="X121" i="2"/>
  <c r="X149" i="2"/>
  <c r="X153" i="2"/>
  <c r="X154" i="2"/>
  <c r="X166" i="2"/>
  <c r="X167" i="2"/>
  <c r="X174" i="2"/>
  <c r="X175" i="2"/>
  <c r="X182" i="2"/>
  <c r="X183" i="2"/>
  <c r="X189" i="2"/>
  <c r="X194" i="2"/>
  <c r="X198" i="2"/>
  <c r="X199" i="2"/>
  <c r="X203" i="2"/>
  <c r="X205" i="2"/>
  <c r="X206" i="2"/>
  <c r="X207" i="2"/>
  <c r="X209" i="2"/>
  <c r="X210" i="2"/>
  <c r="X211" i="2"/>
  <c r="X213" i="2"/>
  <c r="X214" i="2"/>
  <c r="X83" i="2"/>
  <c r="X84" i="2"/>
  <c r="X91" i="2"/>
  <c r="X96" i="2"/>
  <c r="X101" i="2"/>
  <c r="X108" i="2"/>
  <c r="X109" i="2"/>
  <c r="X115" i="2"/>
  <c r="X116" i="2"/>
  <c r="X118" i="2"/>
  <c r="X120" i="2"/>
  <c r="X127" i="2"/>
  <c r="X131" i="2"/>
  <c r="X135" i="2"/>
  <c r="X139" i="2"/>
  <c r="X143" i="2"/>
  <c r="X147" i="2"/>
  <c r="X150" i="2"/>
  <c r="X152" i="2"/>
  <c r="X159" i="2"/>
  <c r="X164" i="2"/>
  <c r="X169" i="2"/>
  <c r="X172" i="2"/>
  <c r="X177" i="2"/>
  <c r="X180" i="2"/>
  <c r="X185" i="2"/>
  <c r="X192" i="2"/>
  <c r="X193" i="2"/>
  <c r="X195" i="2"/>
  <c r="X197" i="2"/>
  <c r="X217" i="2"/>
  <c r="X221" i="2"/>
  <c r="X223" i="2"/>
  <c r="X231" i="2"/>
  <c r="X219" i="2"/>
  <c r="X88" i="2"/>
  <c r="X104" i="2"/>
  <c r="X113" i="2"/>
  <c r="X122" i="2"/>
  <c r="X124" i="2"/>
  <c r="X125" i="2"/>
  <c r="X126" i="2"/>
  <c r="X128" i="2"/>
  <c r="X129" i="2"/>
  <c r="X130" i="2"/>
  <c r="X132" i="2"/>
  <c r="X133" i="2"/>
  <c r="X134" i="2"/>
  <c r="X136" i="2"/>
  <c r="X137" i="2"/>
  <c r="X138" i="2"/>
  <c r="X140" i="2"/>
  <c r="X141" i="2"/>
  <c r="X142" i="2"/>
  <c r="X144" i="2"/>
  <c r="X145" i="2"/>
  <c r="X146" i="2"/>
  <c r="X148" i="2"/>
  <c r="X158" i="2"/>
  <c r="X161" i="2"/>
  <c r="X162" i="2"/>
  <c r="X163" i="2"/>
  <c r="X170" i="2"/>
  <c r="X171" i="2"/>
  <c r="X178" i="2"/>
  <c r="X179" i="2"/>
  <c r="X186" i="2"/>
  <c r="X188" i="2"/>
  <c r="X202" i="2"/>
  <c r="X215" i="2"/>
  <c r="X72" i="2"/>
  <c r="X81" i="2"/>
  <c r="X89" i="2"/>
  <c r="X90" i="2"/>
  <c r="X92" i="2"/>
  <c r="X94" i="2"/>
  <c r="X100" i="2"/>
  <c r="X110" i="2"/>
  <c r="X117" i="2"/>
  <c r="X123" i="2"/>
  <c r="X151" i="2"/>
  <c r="X155" i="2"/>
  <c r="X156" i="2"/>
  <c r="X157" i="2"/>
  <c r="X160" i="2"/>
  <c r="X165" i="2"/>
  <c r="X168" i="2"/>
  <c r="X173" i="2"/>
  <c r="X176" i="2"/>
  <c r="X181" i="2"/>
  <c r="X184" i="2"/>
  <c r="X187" i="2"/>
  <c r="X190" i="2"/>
  <c r="X191" i="2"/>
  <c r="X196" i="2"/>
  <c r="X200" i="2"/>
  <c r="X201" i="2"/>
  <c r="X204" i="2"/>
  <c r="X208" i="2"/>
  <c r="X212" i="2"/>
  <c r="X224" i="2"/>
  <c r="X225" i="2"/>
  <c r="X226" i="2"/>
  <c r="X228" i="2"/>
  <c r="X229" i="2"/>
  <c r="X230" i="2"/>
  <c r="X232" i="2"/>
  <c r="X216" i="2"/>
  <c r="X218" i="2"/>
  <c r="X220" i="2"/>
  <c r="X222" i="2"/>
  <c r="X227" i="2"/>
  <c r="AN5" i="2"/>
  <c r="B35" i="1"/>
  <c r="B44" i="1" s="1"/>
  <c r="B36" i="1"/>
  <c r="B2" i="2"/>
  <c r="D2" i="2" s="1"/>
  <c r="B41" i="1"/>
  <c r="D21" i="2"/>
  <c r="X5" i="2"/>
  <c r="X4" i="2"/>
  <c r="E21" i="2"/>
  <c r="F54" i="1"/>
  <c r="F52" i="1"/>
  <c r="F51" i="1"/>
  <c r="B22" i="1"/>
  <c r="B51" i="1" s="1"/>
  <c r="B40" i="1"/>
  <c r="F53" i="1" l="1"/>
  <c r="K21" i="1"/>
  <c r="D8" i="2"/>
  <c r="D7" i="2"/>
  <c r="B19" i="2" s="1"/>
  <c r="G53" i="1"/>
  <c r="G51" i="1"/>
  <c r="G54" i="1"/>
  <c r="G52" i="1"/>
  <c r="G50" i="1"/>
  <c r="AB234" i="2" l="1"/>
  <c r="AA235" i="2"/>
  <c r="AA236" i="2"/>
  <c r="AA238" i="2"/>
  <c r="AA247" i="2"/>
  <c r="AA250" i="2"/>
  <c r="AA253" i="2"/>
  <c r="AA266" i="2"/>
  <c r="AB269" i="2"/>
  <c r="AA272" i="2"/>
  <c r="AA274" i="2"/>
  <c r="AB276" i="2"/>
  <c r="AA278" i="2"/>
  <c r="AA282" i="2"/>
  <c r="AB284" i="2"/>
  <c r="AA286" i="2"/>
  <c r="AB290" i="2"/>
  <c r="AA292" i="2"/>
  <c r="AA297" i="2"/>
  <c r="AA300" i="2"/>
  <c r="AB306" i="2"/>
  <c r="AA307" i="2"/>
  <c r="AA310" i="2"/>
  <c r="AA315" i="2"/>
  <c r="AB238" i="2"/>
  <c r="AB240" i="2"/>
  <c r="AA245" i="2"/>
  <c r="AB246" i="2"/>
  <c r="AA248" i="2"/>
  <c r="AA249" i="2"/>
  <c r="AA252" i="2"/>
  <c r="AB255" i="2"/>
  <c r="AA256" i="2"/>
  <c r="AA259" i="2"/>
  <c r="AB263" i="2"/>
  <c r="AB265" i="2"/>
  <c r="AB271" i="2"/>
  <c r="AA273" i="2"/>
  <c r="AA276" i="2"/>
  <c r="AA277" i="2"/>
  <c r="AA284" i="2"/>
  <c r="AA285" i="2"/>
  <c r="AA296" i="2"/>
  <c r="AB311" i="2"/>
  <c r="AA313" i="2"/>
  <c r="AA244" i="2"/>
  <c r="AB248" i="2"/>
  <c r="AB252" i="2"/>
  <c r="AA257" i="2"/>
  <c r="AB259" i="2"/>
  <c r="AA260" i="2"/>
  <c r="AA262" i="2"/>
  <c r="AA267" i="2"/>
  <c r="AA280" i="2"/>
  <c r="AA288" i="2"/>
  <c r="AA295" i="2"/>
  <c r="AA298" i="2"/>
  <c r="AA299" i="2"/>
  <c r="AA302" i="2"/>
  <c r="AA303" i="2"/>
  <c r="AB305" i="2"/>
  <c r="AA306" i="2"/>
  <c r="AB307" i="2"/>
  <c r="AA308" i="2"/>
  <c r="AA314" i="2"/>
  <c r="AA316" i="2"/>
  <c r="AA319" i="2"/>
  <c r="AA322" i="2"/>
  <c r="AB323" i="2"/>
  <c r="AA233" i="2"/>
  <c r="AB236" i="2"/>
  <c r="AA239" i="2"/>
  <c r="AA242" i="2"/>
  <c r="AB244" i="2"/>
  <c r="AB250" i="2"/>
  <c r="AA251" i="2"/>
  <c r="AA254" i="2"/>
  <c r="AB257" i="2"/>
  <c r="AA258" i="2"/>
  <c r="AA261" i="2"/>
  <c r="AB267" i="2"/>
  <c r="AA269" i="2"/>
  <c r="AA275" i="2"/>
  <c r="AB280" i="2"/>
  <c r="AA281" i="2"/>
  <c r="AA283" i="2"/>
  <c r="AB288" i="2"/>
  <c r="AA290" i="2"/>
  <c r="AB292" i="2"/>
  <c r="AA293" i="2"/>
  <c r="AB295" i="2"/>
  <c r="AB298" i="2"/>
  <c r="AB299" i="2"/>
  <c r="AB302" i="2"/>
  <c r="AB303" i="2"/>
  <c r="AA234" i="2"/>
  <c r="AA237" i="2"/>
  <c r="AA240" i="2"/>
  <c r="AB242" i="2"/>
  <c r="AA246" i="2"/>
  <c r="AB254" i="2"/>
  <c r="AB261" i="2"/>
  <c r="AA263" i="2"/>
  <c r="AA265" i="2"/>
  <c r="AA271" i="2"/>
  <c r="AB274" i="2"/>
  <c r="AB278" i="2"/>
  <c r="AB282" i="2"/>
  <c r="AB286" i="2"/>
  <c r="AB293" i="2"/>
  <c r="AB294" i="2"/>
  <c r="AA304" i="2"/>
  <c r="AB310" i="2"/>
  <c r="AA311" i="2"/>
  <c r="AB315" i="2"/>
  <c r="AA318" i="2"/>
  <c r="AA320" i="2"/>
  <c r="AB327" i="2"/>
  <c r="AB308" i="2"/>
  <c r="AA312" i="2"/>
  <c r="AA317" i="2"/>
  <c r="AA323" i="2"/>
  <c r="AA327" i="2"/>
  <c r="AB332" i="2"/>
  <c r="AB335" i="2"/>
  <c r="AA336" i="2"/>
  <c r="AA339" i="2"/>
  <c r="AB341" i="2"/>
  <c r="AA342" i="2"/>
  <c r="AA345" i="2"/>
  <c r="AB348" i="2"/>
  <c r="AB351" i="2"/>
  <c r="AA352" i="2"/>
  <c r="AA355" i="2"/>
  <c r="AB357" i="2"/>
  <c r="AB364" i="2"/>
  <c r="AA368" i="2"/>
  <c r="AB371" i="2"/>
  <c r="AB372" i="2"/>
  <c r="AA375" i="2"/>
  <c r="AB379" i="2"/>
  <c r="AB383" i="2"/>
  <c r="AA385" i="2"/>
  <c r="AA387" i="2"/>
  <c r="AA391" i="2"/>
  <c r="AA396" i="2"/>
  <c r="AB397" i="2"/>
  <c r="AA398" i="2"/>
  <c r="AA401" i="2"/>
  <c r="AB314" i="2"/>
  <c r="AB318" i="2"/>
  <c r="AB319" i="2"/>
  <c r="AA309" i="2"/>
  <c r="AB331" i="2"/>
  <c r="AB333" i="2"/>
  <c r="AA334" i="2"/>
  <c r="AA337" i="2"/>
  <c r="AB340" i="2"/>
  <c r="AB343" i="2"/>
  <c r="AA344" i="2"/>
  <c r="AA347" i="2"/>
  <c r="AB349" i="2"/>
  <c r="AA350" i="2"/>
  <c r="AB353" i="2"/>
  <c r="AB356" i="2"/>
  <c r="AB360" i="2"/>
  <c r="AA361" i="2"/>
  <c r="AA363" i="2"/>
  <c r="AB365" i="2"/>
  <c r="AA366" i="2"/>
  <c r="AB369" i="2"/>
  <c r="AB373" i="2"/>
  <c r="AB377" i="2"/>
  <c r="AA378" i="2"/>
  <c r="AB381" i="2"/>
  <c r="AA388" i="2"/>
  <c r="AB389" i="2"/>
  <c r="AA390" i="2"/>
  <c r="AA393" i="2"/>
  <c r="AB395" i="2"/>
  <c r="AA399" i="2"/>
  <c r="AA328" i="2"/>
  <c r="AA335" i="2"/>
  <c r="AA343" i="2"/>
  <c r="AA351" i="2"/>
  <c r="AA357" i="2"/>
  <c r="AB363" i="2"/>
  <c r="AA367" i="2"/>
  <c r="AB368" i="2"/>
  <c r="AA372" i="2"/>
  <c r="AA374" i="2"/>
  <c r="AA379" i="2"/>
  <c r="AA384" i="2"/>
  <c r="AB385" i="2"/>
  <c r="AB393" i="2"/>
  <c r="AA395" i="2"/>
  <c r="AA397" i="2"/>
  <c r="AB399" i="2"/>
  <c r="AB403" i="2"/>
  <c r="AA407" i="2"/>
  <c r="AB409" i="2"/>
  <c r="AB413" i="2"/>
  <c r="AB417" i="2"/>
  <c r="AA419" i="2"/>
  <c r="AA420" i="2"/>
  <c r="AA426" i="2"/>
  <c r="AA435" i="2"/>
  <c r="AB436" i="2"/>
  <c r="AA437" i="2"/>
  <c r="AA439" i="2"/>
  <c r="AB440" i="2"/>
  <c r="AA441" i="2"/>
  <c r="AA447" i="2"/>
  <c r="AB448" i="2"/>
  <c r="AA449" i="2"/>
  <c r="AA333" i="2"/>
  <c r="AA341" i="2"/>
  <c r="AA349" i="2"/>
  <c r="AA353" i="2"/>
  <c r="AA356" i="2"/>
  <c r="AB387" i="2"/>
  <c r="AA389" i="2"/>
  <c r="AB391" i="2"/>
  <c r="AA400" i="2"/>
  <c r="AA405" i="2"/>
  <c r="AB407" i="2"/>
  <c r="AA408" i="2"/>
  <c r="AA411" i="2"/>
  <c r="AA415" i="2"/>
  <c r="AB419" i="2"/>
  <c r="AA423" i="2"/>
  <c r="AA427" i="2"/>
  <c r="AA430" i="2"/>
  <c r="AA431" i="2"/>
  <c r="AA433" i="2"/>
  <c r="AA446" i="2"/>
  <c r="AA455" i="2"/>
  <c r="AA458" i="2"/>
  <c r="AA462" i="2"/>
  <c r="AB464" i="2"/>
  <c r="AA469" i="2"/>
  <c r="AA470" i="2"/>
  <c r="AB472" i="2"/>
  <c r="AB474" i="2"/>
  <c r="AA475" i="2"/>
  <c r="AB476" i="2"/>
  <c r="AA478" i="2"/>
  <c r="AA480" i="2"/>
  <c r="AA485" i="2"/>
  <c r="AB490" i="2"/>
  <c r="AA491" i="2"/>
  <c r="AB492" i="2"/>
  <c r="AA494" i="2"/>
  <c r="AA496" i="2"/>
  <c r="AB330" i="2"/>
  <c r="AA331" i="2"/>
  <c r="AA332" i="2"/>
  <c r="AA338" i="2"/>
  <c r="AA340" i="2"/>
  <c r="AA346" i="2"/>
  <c r="AA348" i="2"/>
  <c r="AB355" i="2"/>
  <c r="AA358" i="2"/>
  <c r="AB361" i="2"/>
  <c r="AA365" i="2"/>
  <c r="AA369" i="2"/>
  <c r="AA377" i="2"/>
  <c r="AA383" i="2"/>
  <c r="AA392" i="2"/>
  <c r="AA402" i="2"/>
  <c r="AA404" i="2"/>
  <c r="AB405" i="2"/>
  <c r="AB411" i="2"/>
  <c r="AA412" i="2"/>
  <c r="AB415" i="2"/>
  <c r="AA421" i="2"/>
  <c r="AB423" i="2"/>
  <c r="AA425" i="2"/>
  <c r="AB427" i="2"/>
  <c r="AA429" i="2"/>
  <c r="AB431" i="2"/>
  <c r="AB433" i="2"/>
  <c r="AA438" i="2"/>
  <c r="AA442" i="2"/>
  <c r="AA444" i="2"/>
  <c r="AB446" i="2"/>
  <c r="AA324" i="2"/>
  <c r="AB329" i="2"/>
  <c r="AB336" i="2"/>
  <c r="AB337" i="2"/>
  <c r="AB339" i="2"/>
  <c r="AB344" i="2"/>
  <c r="AB345" i="2"/>
  <c r="AB347" i="2"/>
  <c r="AB352" i="2"/>
  <c r="AA360" i="2"/>
  <c r="AA364" i="2"/>
  <c r="AA373" i="2"/>
  <c r="AB375" i="2"/>
  <c r="AA381" i="2"/>
  <c r="AA386" i="2"/>
  <c r="AA394" i="2"/>
  <c r="AB401" i="2"/>
  <c r="AA403" i="2"/>
  <c r="AA409" i="2"/>
  <c r="AA413" i="2"/>
  <c r="AA417" i="2"/>
  <c r="AA418" i="2"/>
  <c r="AB421" i="2"/>
  <c r="AB425" i="2"/>
  <c r="AB428" i="2"/>
  <c r="AB429" i="2"/>
  <c r="AB432" i="2"/>
  <c r="AA434" i="2"/>
  <c r="AA436" i="2"/>
  <c r="AB438" i="2"/>
  <c r="AA440" i="2"/>
  <c r="AB442" i="2"/>
  <c r="AA443" i="2"/>
  <c r="AB444" i="2"/>
  <c r="AA445" i="2"/>
  <c r="AA448" i="2"/>
  <c r="AB450" i="2"/>
  <c r="AA452" i="2"/>
  <c r="AB454" i="2"/>
  <c r="AB456" i="2"/>
  <c r="AB460" i="2"/>
  <c r="AB466" i="2"/>
  <c r="AA468" i="2"/>
  <c r="AA471" i="2"/>
  <c r="AA473" i="2"/>
  <c r="AA477" i="2"/>
  <c r="AB482" i="2"/>
  <c r="AA483" i="2"/>
  <c r="AB484" i="2"/>
  <c r="AA486" i="2"/>
  <c r="AA488" i="2"/>
  <c r="AA493" i="2"/>
  <c r="AB498" i="2"/>
  <c r="AA499" i="2"/>
  <c r="AB500" i="2"/>
  <c r="AA466" i="2"/>
  <c r="AA482" i="2"/>
  <c r="AA484" i="2"/>
  <c r="AA487" i="2"/>
  <c r="AB494" i="2"/>
  <c r="AA501" i="2"/>
  <c r="AB506" i="2"/>
  <c r="AA507" i="2"/>
  <c r="AB508" i="2"/>
  <c r="AA510" i="2"/>
  <c r="AA512" i="2"/>
  <c r="AA517" i="2"/>
  <c r="AA521" i="2"/>
  <c r="AA522" i="2"/>
  <c r="AA526" i="2"/>
  <c r="AB530" i="2"/>
  <c r="AA531" i="2"/>
  <c r="AA534" i="2"/>
  <c r="AB538" i="2"/>
  <c r="AA539" i="2"/>
  <c r="AB542" i="2"/>
  <c r="AA545" i="2"/>
  <c r="AA546" i="2"/>
  <c r="AB554" i="2"/>
  <c r="AA555" i="2"/>
  <c r="AB557" i="2"/>
  <c r="AA561" i="2"/>
  <c r="AA566" i="2"/>
  <c r="AB567" i="2"/>
  <c r="AA568" i="2"/>
  <c r="AA450" i="2"/>
  <c r="AA456" i="2"/>
  <c r="AB458" i="2"/>
  <c r="AA463" i="2"/>
  <c r="AA464" i="2"/>
  <c r="AB468" i="2"/>
  <c r="AA472" i="2"/>
  <c r="AA474" i="2"/>
  <c r="AA476" i="2"/>
  <c r="AA479" i="2"/>
  <c r="AB486" i="2"/>
  <c r="AB496" i="2"/>
  <c r="AA497" i="2"/>
  <c r="AA505" i="2"/>
  <c r="AB510" i="2"/>
  <c r="AA511" i="2"/>
  <c r="AB512" i="2"/>
  <c r="AA514" i="2"/>
  <c r="AA516" i="2"/>
  <c r="AA518" i="2"/>
  <c r="AB522" i="2"/>
  <c r="AA523" i="2"/>
  <c r="AB526" i="2"/>
  <c r="AB534" i="2"/>
  <c r="AA536" i="2"/>
  <c r="AA540" i="2"/>
  <c r="AA544" i="2"/>
  <c r="AB546" i="2"/>
  <c r="AA549" i="2"/>
  <c r="AA550" i="2"/>
  <c r="AA552" i="2"/>
  <c r="AB555" i="2"/>
  <c r="AA556" i="2"/>
  <c r="AA559" i="2"/>
  <c r="AB561" i="2"/>
  <c r="AA565" i="2"/>
  <c r="AA570" i="2"/>
  <c r="AB571" i="2"/>
  <c r="AA572" i="2"/>
  <c r="AA575" i="2"/>
  <c r="AB577" i="2"/>
  <c r="AA581" i="2"/>
  <c r="AA586" i="2"/>
  <c r="AB587" i="2"/>
  <c r="AA588" i="2"/>
  <c r="AB591" i="2"/>
  <c r="AA592" i="2"/>
  <c r="AA593" i="2"/>
  <c r="AB597" i="2"/>
  <c r="AA599" i="2"/>
  <c r="AB601" i="2"/>
  <c r="AA604" i="2"/>
  <c r="AA606" i="2"/>
  <c r="AB607" i="2"/>
  <c r="AA609" i="2"/>
  <c r="AB615" i="2"/>
  <c r="AB619" i="2"/>
  <c r="AB621" i="2"/>
  <c r="AA623" i="2"/>
  <c r="AA629" i="2"/>
  <c r="AA631" i="2"/>
  <c r="AB452" i="2"/>
  <c r="AA454" i="2"/>
  <c r="AA460" i="2"/>
  <c r="AA461" i="2"/>
  <c r="AB462" i="2"/>
  <c r="AB478" i="2"/>
  <c r="AB488" i="2"/>
  <c r="AA489" i="2"/>
  <c r="AA498" i="2"/>
  <c r="AA500" i="2"/>
  <c r="AA502" i="2"/>
  <c r="AA504" i="2"/>
  <c r="AA509" i="2"/>
  <c r="AB514" i="2"/>
  <c r="AA515" i="2"/>
  <c r="AB516" i="2"/>
  <c r="AB518" i="2"/>
  <c r="AA520" i="2"/>
  <c r="AA524" i="2"/>
  <c r="AA528" i="2"/>
  <c r="AA529" i="2"/>
  <c r="AA532" i="2"/>
  <c r="AB536" i="2"/>
  <c r="AB540" i="2"/>
  <c r="AB544" i="2"/>
  <c r="AA548" i="2"/>
  <c r="AB550" i="2"/>
  <c r="AB552" i="2"/>
  <c r="AA558" i="2"/>
  <c r="AB559" i="2"/>
  <c r="AA560" i="2"/>
  <c r="AA563" i="2"/>
  <c r="AA451" i="2"/>
  <c r="AB470" i="2"/>
  <c r="AB471" i="2"/>
  <c r="AB480" i="2"/>
  <c r="AA481" i="2"/>
  <c r="AA490" i="2"/>
  <c r="AA492" i="2"/>
  <c r="AA495" i="2"/>
  <c r="AB502" i="2"/>
  <c r="AA503" i="2"/>
  <c r="AB504" i="2"/>
  <c r="AA506" i="2"/>
  <c r="AA508" i="2"/>
  <c r="AA513" i="2"/>
  <c r="AB520" i="2"/>
  <c r="AB524" i="2"/>
  <c r="AB528" i="2"/>
  <c r="AA530" i="2"/>
  <c r="AB532" i="2"/>
  <c r="AA537" i="2"/>
  <c r="AA538" i="2"/>
  <c r="AA542" i="2"/>
  <c r="AB547" i="2"/>
  <c r="AB548" i="2"/>
  <c r="AB551" i="2"/>
  <c r="AA553" i="2"/>
  <c r="AA554" i="2"/>
  <c r="AA557" i="2"/>
  <c r="AA562" i="2"/>
  <c r="AB563" i="2"/>
  <c r="AA564" i="2"/>
  <c r="AA567" i="2"/>
  <c r="AB569" i="2"/>
  <c r="AA573" i="2"/>
  <c r="AA578" i="2"/>
  <c r="AB579" i="2"/>
  <c r="AA580" i="2"/>
  <c r="AA583" i="2"/>
  <c r="AB585" i="2"/>
  <c r="AA589" i="2"/>
  <c r="AA594" i="2"/>
  <c r="AB595" i="2"/>
  <c r="AA603" i="2"/>
  <c r="AA605" i="2"/>
  <c r="AA611" i="2"/>
  <c r="AA612" i="2"/>
  <c r="AA613" i="2"/>
  <c r="AA614" i="2"/>
  <c r="AA617" i="2"/>
  <c r="AB625" i="2"/>
  <c r="AA627" i="2"/>
  <c r="AB630" i="2"/>
  <c r="AA569" i="2"/>
  <c r="AA574" i="2"/>
  <c r="AA584" i="2"/>
  <c r="AB593" i="2"/>
  <c r="AA595" i="2"/>
  <c r="AA597" i="2"/>
  <c r="AA598" i="2"/>
  <c r="AB605" i="2"/>
  <c r="AB613" i="2"/>
  <c r="AB629" i="2"/>
  <c r="AB633" i="2"/>
  <c r="AA635" i="2"/>
  <c r="AB640" i="2"/>
  <c r="AA641" i="2"/>
  <c r="AB642" i="2"/>
  <c r="AA644" i="2"/>
  <c r="AA646" i="2"/>
  <c r="AA651" i="2"/>
  <c r="AB656" i="2"/>
  <c r="AA657" i="2"/>
  <c r="AB658" i="2"/>
  <c r="AA660" i="2"/>
  <c r="AA662" i="2"/>
  <c r="AA667" i="2"/>
  <c r="AB672" i="2"/>
  <c r="AA673" i="2"/>
  <c r="AB674" i="2"/>
  <c r="AA676" i="2"/>
  <c r="AB680" i="2"/>
  <c r="AA683" i="2"/>
  <c r="AA688" i="2"/>
  <c r="AB692" i="2"/>
  <c r="AA695" i="2"/>
  <c r="AA703" i="2"/>
  <c r="AA705" i="2"/>
  <c r="AB706" i="2"/>
  <c r="AB709" i="2"/>
  <c r="AB710" i="2"/>
  <c r="AB713" i="2"/>
  <c r="AA715" i="2"/>
  <c r="AA716" i="2"/>
  <c r="AB717" i="2"/>
  <c r="AA719" i="2"/>
  <c r="AA721" i="2"/>
  <c r="AA726" i="2"/>
  <c r="AB731" i="2"/>
  <c r="AA732" i="2"/>
  <c r="AB733" i="2"/>
  <c r="AA576" i="2"/>
  <c r="AB583" i="2"/>
  <c r="AA585" i="2"/>
  <c r="AA587" i="2"/>
  <c r="AB589" i="2"/>
  <c r="AB611" i="2"/>
  <c r="AA615" i="2"/>
  <c r="AB617" i="2"/>
  <c r="AB623" i="2"/>
  <c r="AB627" i="2"/>
  <c r="AA628" i="2"/>
  <c r="AB631" i="2"/>
  <c r="AB634" i="2"/>
  <c r="AB635" i="2"/>
  <c r="AA639" i="2"/>
  <c r="AB644" i="2"/>
  <c r="AA645" i="2"/>
  <c r="AB646" i="2"/>
  <c r="AA648" i="2"/>
  <c r="AA650" i="2"/>
  <c r="AA655" i="2"/>
  <c r="AB660" i="2"/>
  <c r="AA661" i="2"/>
  <c r="AB662" i="2"/>
  <c r="AA664" i="2"/>
  <c r="AA666" i="2"/>
  <c r="AA671" i="2"/>
  <c r="AB676" i="2"/>
  <c r="AA677" i="2"/>
  <c r="AB688" i="2"/>
  <c r="AA690" i="2"/>
  <c r="AA694" i="2"/>
  <c r="AA696" i="2"/>
  <c r="AA697" i="2"/>
  <c r="AA700" i="2"/>
  <c r="AA707" i="2"/>
  <c r="AB719" i="2"/>
  <c r="AA720" i="2"/>
  <c r="AB721" i="2"/>
  <c r="AB575" i="2"/>
  <c r="AA577" i="2"/>
  <c r="AA579" i="2"/>
  <c r="AB581" i="2"/>
  <c r="AA590" i="2"/>
  <c r="AA591" i="2"/>
  <c r="AB599" i="2"/>
  <c r="AA601" i="2"/>
  <c r="AB603" i="2"/>
  <c r="AB609" i="2"/>
  <c r="AA619" i="2"/>
  <c r="AA620" i="2"/>
  <c r="AA632" i="2"/>
  <c r="AA636" i="2"/>
  <c r="AA638" i="2"/>
  <c r="AA643" i="2"/>
  <c r="AB648" i="2"/>
  <c r="AA649" i="2"/>
  <c r="AB650" i="2"/>
  <c r="AA652" i="2"/>
  <c r="AA654" i="2"/>
  <c r="AA659" i="2"/>
  <c r="AB664" i="2"/>
  <c r="AA665" i="2"/>
  <c r="AB666" i="2"/>
  <c r="AA668" i="2"/>
  <c r="AA670" i="2"/>
  <c r="AA675" i="2"/>
  <c r="AA678" i="2"/>
  <c r="AA679" i="2"/>
  <c r="AA682" i="2"/>
  <c r="AA684" i="2"/>
  <c r="AA686" i="2"/>
  <c r="AA687" i="2"/>
  <c r="AB690" i="2"/>
  <c r="AB694" i="2"/>
  <c r="AB696" i="2"/>
  <c r="AA698" i="2"/>
  <c r="AB700" i="2"/>
  <c r="AA702" i="2"/>
  <c r="AA704" i="2"/>
  <c r="AA708" i="2"/>
  <c r="AA711" i="2"/>
  <c r="AA712" i="2"/>
  <c r="AA714" i="2"/>
  <c r="AA718" i="2"/>
  <c r="AB723" i="2"/>
  <c r="AA724" i="2"/>
  <c r="AB725" i="2"/>
  <c r="AB565" i="2"/>
  <c r="AA571" i="2"/>
  <c r="AB573" i="2"/>
  <c r="AA582" i="2"/>
  <c r="AA607" i="2"/>
  <c r="AA621" i="2"/>
  <c r="AA622" i="2"/>
  <c r="AA625" i="2"/>
  <c r="AB626" i="2"/>
  <c r="AA633" i="2"/>
  <c r="AB636" i="2"/>
  <c r="AA637" i="2"/>
  <c r="AB638" i="2"/>
  <c r="AA640" i="2"/>
  <c r="AA642" i="2"/>
  <c r="AA647" i="2"/>
  <c r="AB652" i="2"/>
  <c r="AA653" i="2"/>
  <c r="AB654" i="2"/>
  <c r="AA656" i="2"/>
  <c r="AA658" i="2"/>
  <c r="AA663" i="2"/>
  <c r="AB668" i="2"/>
  <c r="AA669" i="2"/>
  <c r="AB670" i="2"/>
  <c r="AA672" i="2"/>
  <c r="AA674" i="2"/>
  <c r="AB678" i="2"/>
  <c r="AA680" i="2"/>
  <c r="AA681" i="2"/>
  <c r="AB682" i="2"/>
  <c r="AB684" i="2"/>
  <c r="AB686" i="2"/>
  <c r="AA692" i="2"/>
  <c r="AB698" i="2"/>
  <c r="AB702" i="2"/>
  <c r="AB704" i="2"/>
  <c r="AA706" i="2"/>
  <c r="AB708" i="2"/>
  <c r="AA710" i="2"/>
  <c r="AB712" i="2"/>
  <c r="AB714" i="2"/>
  <c r="AA717" i="2"/>
  <c r="AA722" i="2"/>
  <c r="AB727" i="2"/>
  <c r="AA728" i="2"/>
  <c r="AB729" i="2"/>
  <c r="AA731" i="2"/>
  <c r="AA733" i="2"/>
  <c r="AA738" i="2"/>
  <c r="AB743" i="2"/>
  <c r="AA744" i="2"/>
  <c r="AB745" i="2"/>
  <c r="AA747" i="2"/>
  <c r="AA749" i="2"/>
  <c r="AA754" i="2"/>
  <c r="AA725" i="2"/>
  <c r="AA727" i="2"/>
  <c r="AA729" i="2"/>
  <c r="AA730" i="2"/>
  <c r="AA739" i="2"/>
  <c r="AB741" i="2"/>
  <c r="AA745" i="2"/>
  <c r="AB751" i="2"/>
  <c r="AA752" i="2"/>
  <c r="AB759" i="2"/>
  <c r="AA760" i="2"/>
  <c r="AB761" i="2"/>
  <c r="AA763" i="2"/>
  <c r="AA765" i="2"/>
  <c r="AA770" i="2"/>
  <c r="AA774" i="2"/>
  <c r="AA777" i="2"/>
  <c r="AA778" i="2"/>
  <c r="AA781" i="2"/>
  <c r="AA783" i="2"/>
  <c r="AA785" i="2"/>
  <c r="AA786" i="2"/>
  <c r="AB789" i="2"/>
  <c r="AB791" i="2"/>
  <c r="AA792" i="2"/>
  <c r="AA797" i="2"/>
  <c r="AA801" i="2"/>
  <c r="AA802" i="2"/>
  <c r="AA805" i="2"/>
  <c r="AB809" i="2"/>
  <c r="AB813" i="2"/>
  <c r="AB817" i="2"/>
  <c r="AA819" i="2"/>
  <c r="AA821" i="2"/>
  <c r="AB8" i="2"/>
  <c r="AA11" i="2"/>
  <c r="AA15" i="2"/>
  <c r="AA16" i="2"/>
  <c r="AA20" i="2"/>
  <c r="AB22" i="2"/>
  <c r="AA27" i="2"/>
  <c r="AB28" i="2"/>
  <c r="AB30" i="2"/>
  <c r="AA31" i="2"/>
  <c r="AB32" i="2"/>
  <c r="AA33" i="2"/>
  <c r="AA36" i="2"/>
  <c r="AB38" i="2"/>
  <c r="AB44" i="2"/>
  <c r="AA45" i="2"/>
  <c r="AB46" i="2"/>
  <c r="AA48" i="2"/>
  <c r="AA50" i="2"/>
  <c r="AA52" i="2"/>
  <c r="AA55" i="2"/>
  <c r="AA56" i="2"/>
  <c r="AA58" i="2"/>
  <c r="AB59" i="2"/>
  <c r="AA63" i="2"/>
  <c r="AB72" i="2"/>
  <c r="AB73" i="2"/>
  <c r="AA723" i="2"/>
  <c r="AA734" i="2"/>
  <c r="AA737" i="2"/>
  <c r="AB739" i="2"/>
  <c r="AA740" i="2"/>
  <c r="AA742" i="2"/>
  <c r="AA746" i="2"/>
  <c r="AB749" i="2"/>
  <c r="AA758" i="2"/>
  <c r="AB763" i="2"/>
  <c r="AA764" i="2"/>
  <c r="AB765" i="2"/>
  <c r="AA767" i="2"/>
  <c r="AA769" i="2"/>
  <c r="AB777" i="2"/>
  <c r="AA779" i="2"/>
  <c r="AA780" i="2"/>
  <c r="AB781" i="2"/>
  <c r="AB783" i="2"/>
  <c r="AB785" i="2"/>
  <c r="AA790" i="2"/>
  <c r="AA793" i="2"/>
  <c r="AB797" i="2"/>
  <c r="AB801" i="2"/>
  <c r="AA803" i="2"/>
  <c r="AB805" i="2"/>
  <c r="AA810" i="2"/>
  <c r="AA811" i="2"/>
  <c r="AA815" i="2"/>
  <c r="AB819" i="2"/>
  <c r="AB821" i="2"/>
  <c r="AA7" i="2"/>
  <c r="AA9" i="2"/>
  <c r="AA13" i="2"/>
  <c r="AB16" i="2"/>
  <c r="AA17" i="2"/>
  <c r="AA18" i="2"/>
  <c r="AB20" i="2"/>
  <c r="AA21" i="2"/>
  <c r="AA24" i="2"/>
  <c r="AA35" i="2"/>
  <c r="AB36" i="2"/>
  <c r="AA39" i="2"/>
  <c r="AA43" i="2"/>
  <c r="AB48" i="2"/>
  <c r="AA49" i="2"/>
  <c r="AB50" i="2"/>
  <c r="AB52" i="2"/>
  <c r="AA54" i="2"/>
  <c r="AB56" i="2"/>
  <c r="AB58" i="2"/>
  <c r="AA61" i="2"/>
  <c r="AB63" i="2"/>
  <c r="AA67" i="2"/>
  <c r="AA69" i="2"/>
  <c r="AA75" i="2"/>
  <c r="AB77" i="2"/>
  <c r="AB83" i="2"/>
  <c r="AA84" i="2"/>
  <c r="AB85" i="2"/>
  <c r="AA87" i="2"/>
  <c r="AA735" i="2"/>
  <c r="AB737" i="2"/>
  <c r="AA748" i="2"/>
  <c r="AA750" i="2"/>
  <c r="AA753" i="2"/>
  <c r="AA755" i="2"/>
  <c r="AA757" i="2"/>
  <c r="AA762" i="2"/>
  <c r="AB767" i="2"/>
  <c r="AA768" i="2"/>
  <c r="AB769" i="2"/>
  <c r="AA771" i="2"/>
  <c r="AA773" i="2"/>
  <c r="AA775" i="2"/>
  <c r="AB779" i="2"/>
  <c r="AA782" i="2"/>
  <c r="AA787" i="2"/>
  <c r="AB793" i="2"/>
  <c r="AA794" i="2"/>
  <c r="AA795" i="2"/>
  <c r="AA799" i="2"/>
  <c r="AB803" i="2"/>
  <c r="AA804" i="2"/>
  <c r="AA807" i="2"/>
  <c r="AB811" i="2"/>
  <c r="AA812" i="2"/>
  <c r="AB815" i="2"/>
  <c r="AB820" i="2"/>
  <c r="AA822" i="2"/>
  <c r="AA6" i="2"/>
  <c r="AB9" i="2"/>
  <c r="AA12" i="2"/>
  <c r="AB13" i="2"/>
  <c r="AB17" i="2"/>
  <c r="AA19" i="2"/>
  <c r="AA23" i="2"/>
  <c r="AB24" i="2"/>
  <c r="AA25" i="2"/>
  <c r="AA26" i="2"/>
  <c r="AA29" i="2"/>
  <c r="AA34" i="2"/>
  <c r="AB39" i="2"/>
  <c r="AA40" i="2"/>
  <c r="AA42" i="2"/>
  <c r="AA47" i="2"/>
  <c r="AA51" i="2"/>
  <c r="AB54" i="2"/>
  <c r="AB57" i="2"/>
  <c r="AA60" i="2"/>
  <c r="AB61" i="2"/>
  <c r="AA62" i="2"/>
  <c r="AA65" i="2"/>
  <c r="AB67" i="2"/>
  <c r="AB69" i="2"/>
  <c r="AA71" i="2"/>
  <c r="AB735" i="2"/>
  <c r="AA736" i="2"/>
  <c r="AA741" i="2"/>
  <c r="AA743" i="2"/>
  <c r="AB747" i="2"/>
  <c r="AA751" i="2"/>
  <c r="AB753" i="2"/>
  <c r="AB755" i="2"/>
  <c r="AA756" i="2"/>
  <c r="AB757" i="2"/>
  <c r="AA759" i="2"/>
  <c r="AA761" i="2"/>
  <c r="AA766" i="2"/>
  <c r="AB771" i="2"/>
  <c r="AA772" i="2"/>
  <c r="AB773" i="2"/>
  <c r="AB775" i="2"/>
  <c r="AA776" i="2"/>
  <c r="AB787" i="2"/>
  <c r="AA789" i="2"/>
  <c r="AA791" i="2"/>
  <c r="AB795" i="2"/>
  <c r="AA796" i="2"/>
  <c r="AB799" i="2"/>
  <c r="AB807" i="2"/>
  <c r="AA809" i="2"/>
  <c r="AA813" i="2"/>
  <c r="AA817" i="2"/>
  <c r="AA818" i="2"/>
  <c r="AA8" i="2"/>
  <c r="AA10" i="2"/>
  <c r="AB12" i="2"/>
  <c r="AA14" i="2"/>
  <c r="AB19" i="2"/>
  <c r="AA22" i="2"/>
  <c r="AB26" i="2"/>
  <c r="AA28" i="2"/>
  <c r="AA30" i="2"/>
  <c r="AA32" i="2"/>
  <c r="AB34" i="2"/>
  <c r="AA38" i="2"/>
  <c r="AB40" i="2"/>
  <c r="AA41" i="2"/>
  <c r="AB42" i="2"/>
  <c r="AA44" i="2"/>
  <c r="AA46" i="2"/>
  <c r="AA59" i="2"/>
  <c r="AA64" i="2"/>
  <c r="AB65" i="2"/>
  <c r="AA66" i="2"/>
  <c r="AA68" i="2"/>
  <c r="AB71" i="2"/>
  <c r="AA73" i="2"/>
  <c r="AA79" i="2"/>
  <c r="AA81" i="2"/>
  <c r="AA86" i="2"/>
  <c r="AB76" i="2"/>
  <c r="AA77" i="2"/>
  <c r="AA78" i="2"/>
  <c r="AB79" i="2"/>
  <c r="AB91" i="2"/>
  <c r="AA92" i="2"/>
  <c r="AB93" i="2"/>
  <c r="AB97" i="2"/>
  <c r="AA101" i="2"/>
  <c r="AB104" i="2"/>
  <c r="AB105" i="2"/>
  <c r="AB109" i="2"/>
  <c r="AA110" i="2"/>
  <c r="AB111" i="2"/>
  <c r="AA113" i="2"/>
  <c r="AA115" i="2"/>
  <c r="AB119" i="2"/>
  <c r="AA122" i="2"/>
  <c r="AB124" i="2"/>
  <c r="AB128" i="2"/>
  <c r="AB132" i="2"/>
  <c r="AB136" i="2"/>
  <c r="AB140" i="2"/>
  <c r="AB144" i="2"/>
  <c r="AB149" i="2"/>
  <c r="AA150" i="2"/>
  <c r="AB153" i="2"/>
  <c r="AB155" i="2"/>
  <c r="AB159" i="2"/>
  <c r="AA160" i="2"/>
  <c r="AA165" i="2"/>
  <c r="AB166" i="2"/>
  <c r="AA173" i="2"/>
  <c r="AB174" i="2"/>
  <c r="AA181" i="2"/>
  <c r="AB182" i="2"/>
  <c r="AA188" i="2"/>
  <c r="AB194" i="2"/>
  <c r="AA195" i="2"/>
  <c r="AB198" i="2"/>
  <c r="AB200" i="2"/>
  <c r="AB201" i="2"/>
  <c r="AA204" i="2"/>
  <c r="AB206" i="2"/>
  <c r="AA208" i="2"/>
  <c r="AB210" i="2"/>
  <c r="AA212" i="2"/>
  <c r="AB214" i="2"/>
  <c r="AB75" i="2"/>
  <c r="AB81" i="2"/>
  <c r="AA82" i="2"/>
  <c r="AA90" i="2"/>
  <c r="AA94" i="2"/>
  <c r="AB101" i="2"/>
  <c r="AA102" i="2"/>
  <c r="AA107" i="2"/>
  <c r="AB113" i="2"/>
  <c r="AA114" i="2"/>
  <c r="AB115" i="2"/>
  <c r="AA117" i="2"/>
  <c r="AB122" i="2"/>
  <c r="AA125" i="2"/>
  <c r="AA126" i="2"/>
  <c r="AA129" i="2"/>
  <c r="AA130" i="2"/>
  <c r="AA133" i="2"/>
  <c r="AA134" i="2"/>
  <c r="AA137" i="2"/>
  <c r="AA138" i="2"/>
  <c r="AA141" i="2"/>
  <c r="AA142" i="2"/>
  <c r="AA145" i="2"/>
  <c r="AA146" i="2"/>
  <c r="AA151" i="2"/>
  <c r="AA156" i="2"/>
  <c r="AA158" i="2"/>
  <c r="AB160" i="2"/>
  <c r="AA161" i="2"/>
  <c r="AA162" i="2"/>
  <c r="AA163" i="2"/>
  <c r="AA168" i="2"/>
  <c r="AA170" i="2"/>
  <c r="AA171" i="2"/>
  <c r="AA176" i="2"/>
  <c r="AA178" i="2"/>
  <c r="AA179" i="2"/>
  <c r="AA184" i="2"/>
  <c r="AA186" i="2"/>
  <c r="AA196" i="2"/>
  <c r="AA202" i="2"/>
  <c r="AA203" i="2"/>
  <c r="AA205" i="2"/>
  <c r="AA209" i="2"/>
  <c r="AA213" i="2"/>
  <c r="AA215" i="2"/>
  <c r="AA216" i="2"/>
  <c r="AA219" i="2"/>
  <c r="AA220" i="2"/>
  <c r="AB225" i="2"/>
  <c r="AB229" i="2"/>
  <c r="AB217" i="2"/>
  <c r="AB221" i="2"/>
  <c r="AA74" i="2"/>
  <c r="AA83" i="2"/>
  <c r="AA85" i="2"/>
  <c r="AA89" i="2"/>
  <c r="AA95" i="2"/>
  <c r="AA96" i="2"/>
  <c r="AA98" i="2"/>
  <c r="AA99" i="2"/>
  <c r="AA103" i="2"/>
  <c r="AA106" i="2"/>
  <c r="AB107" i="2"/>
  <c r="AB108" i="2"/>
  <c r="AA112" i="2"/>
  <c r="AB117" i="2"/>
  <c r="AA121" i="2"/>
  <c r="AA123" i="2"/>
  <c r="AB125" i="2"/>
  <c r="AA127" i="2"/>
  <c r="AB129" i="2"/>
  <c r="AA131" i="2"/>
  <c r="AB133" i="2"/>
  <c r="AA135" i="2"/>
  <c r="AB137" i="2"/>
  <c r="AA139" i="2"/>
  <c r="AB141" i="2"/>
  <c r="AA143" i="2"/>
  <c r="AB145" i="2"/>
  <c r="AA147" i="2"/>
  <c r="AA152" i="2"/>
  <c r="AA154" i="2"/>
  <c r="AB156" i="2"/>
  <c r="AA157" i="2"/>
  <c r="AB161" i="2"/>
  <c r="AB162" i="2"/>
  <c r="AA169" i="2"/>
  <c r="AB170" i="2"/>
  <c r="AA177" i="2"/>
  <c r="AB178" i="2"/>
  <c r="AB186" i="2"/>
  <c r="AA187" i="2"/>
  <c r="AA190" i="2"/>
  <c r="AA191" i="2"/>
  <c r="AA197" i="2"/>
  <c r="AB202" i="2"/>
  <c r="AB205" i="2"/>
  <c r="AB209" i="2"/>
  <c r="AB213" i="2"/>
  <c r="AA226" i="2"/>
  <c r="AA230" i="2"/>
  <c r="AA80" i="2"/>
  <c r="AB87" i="2"/>
  <c r="AA88" i="2"/>
  <c r="AB89" i="2"/>
  <c r="AA91" i="2"/>
  <c r="AA93" i="2"/>
  <c r="AB95" i="2"/>
  <c r="AA97" i="2"/>
  <c r="AB99" i="2"/>
  <c r="AB103" i="2"/>
  <c r="AA105" i="2"/>
  <c r="AA109" i="2"/>
  <c r="AA111" i="2"/>
  <c r="AA116" i="2"/>
  <c r="AA119" i="2"/>
  <c r="AB121" i="2"/>
  <c r="AB123" i="2"/>
  <c r="AA124" i="2"/>
  <c r="AA128" i="2"/>
  <c r="AA132" i="2"/>
  <c r="AA136" i="2"/>
  <c r="AA140" i="2"/>
  <c r="AA144" i="2"/>
  <c r="AA149" i="2"/>
  <c r="AB152" i="2"/>
  <c r="AA153" i="2"/>
  <c r="AB157" i="2"/>
  <c r="AA159" i="2"/>
  <c r="AA164" i="2"/>
  <c r="AA166" i="2"/>
  <c r="AA167" i="2"/>
  <c r="AA172" i="2"/>
  <c r="AA174" i="2"/>
  <c r="AA175" i="2"/>
  <c r="AA180" i="2"/>
  <c r="AA182" i="2"/>
  <c r="AA183" i="2"/>
  <c r="AB190" i="2"/>
  <c r="AA192" i="2"/>
  <c r="AA194" i="2"/>
  <c r="AB197" i="2"/>
  <c r="AA198" i="2"/>
  <c r="AA199" i="2"/>
  <c r="AA206" i="2"/>
  <c r="AA207" i="2"/>
  <c r="AA210" i="2"/>
  <c r="AA211" i="2"/>
  <c r="AA214" i="2"/>
  <c r="AA218" i="2"/>
  <c r="AA222" i="2"/>
  <c r="AB226" i="2"/>
  <c r="AA227" i="2"/>
  <c r="AB230" i="2"/>
  <c r="AA231" i="2"/>
  <c r="AB218" i="2"/>
  <c r="AB222" i="2"/>
  <c r="AA223" i="2"/>
  <c r="AA225" i="2"/>
  <c r="AB231" i="2"/>
  <c r="AB175" i="2"/>
  <c r="AB112" i="2"/>
  <c r="AB187" i="2"/>
  <c r="AB173" i="2"/>
  <c r="AB90" i="2"/>
  <c r="AB179" i="2"/>
  <c r="AB146" i="2"/>
  <c r="AB138" i="2"/>
  <c r="AB130" i="2"/>
  <c r="AB195" i="2"/>
  <c r="AB169" i="2"/>
  <c r="AA118" i="2"/>
  <c r="AB782" i="2"/>
  <c r="AB762" i="2"/>
  <c r="AB33" i="2"/>
  <c r="AB774" i="2"/>
  <c r="AB738" i="2"/>
  <c r="AB750" i="2"/>
  <c r="AB687" i="2"/>
  <c r="AA689" i="2"/>
  <c r="AB639" i="2"/>
  <c r="AB667" i="2"/>
  <c r="AB558" i="2"/>
  <c r="AB511" i="2"/>
  <c r="AB566" i="2"/>
  <c r="AB479" i="2"/>
  <c r="AB475" i="2"/>
  <c r="AB437" i="2"/>
  <c r="AB396" i="2"/>
  <c r="AB483" i="2"/>
  <c r="AB434" i="2"/>
  <c r="AB312" i="2"/>
  <c r="AB277" i="2"/>
  <c r="AB300" i="2"/>
  <c r="AB798" i="2"/>
  <c r="AA814" i="2"/>
  <c r="AA798" i="2"/>
  <c r="AA709" i="2"/>
  <c r="AB715" i="2"/>
  <c r="AB693" i="2"/>
  <c r="AB227" i="2"/>
  <c r="AB211" i="2"/>
  <c r="AB167" i="2"/>
  <c r="AB184" i="2"/>
  <c r="AB168" i="2"/>
  <c r="AB219" i="2"/>
  <c r="AB171" i="2"/>
  <c r="AB223" i="2"/>
  <c r="AB180" i="2"/>
  <c r="AB164" i="2"/>
  <c r="AB116" i="2"/>
  <c r="AB51" i="2"/>
  <c r="AB7" i="2"/>
  <c r="AB11" i="2"/>
  <c r="AB790" i="2"/>
  <c r="AB758" i="2"/>
  <c r="AB27" i="2"/>
  <c r="AB786" i="2"/>
  <c r="AB6" i="2"/>
  <c r="AA788" i="2"/>
  <c r="AB643" i="2"/>
  <c r="AB655" i="2"/>
  <c r="AB570" i="2"/>
  <c r="AB683" i="2"/>
  <c r="AB647" i="2"/>
  <c r="AB574" i="2"/>
  <c r="AB507" i="2"/>
  <c r="AB582" i="2"/>
  <c r="AB515" i="2"/>
  <c r="AB491" i="2"/>
  <c r="AB473" i="2"/>
  <c r="AB388" i="2"/>
  <c r="AB328" i="2"/>
  <c r="AB499" i="2"/>
  <c r="AB445" i="2"/>
  <c r="AB400" i="2"/>
  <c r="AB324" i="2"/>
  <c r="AA326" i="2"/>
  <c r="AB273" i="2"/>
  <c r="AB316" i="2"/>
  <c r="AA264" i="2"/>
  <c r="AA806" i="2"/>
  <c r="AB780" i="2"/>
  <c r="AB822" i="2"/>
  <c r="AB800" i="2"/>
  <c r="AA816" i="2"/>
  <c r="AB810" i="2"/>
  <c r="AA800" i="2"/>
  <c r="AB794" i="2"/>
  <c r="AB806" i="2"/>
  <c r="AB792" i="2"/>
  <c r="AA784" i="2"/>
  <c r="AB772" i="2"/>
  <c r="AB768" i="2"/>
  <c r="AB764" i="2"/>
  <c r="AB760" i="2"/>
  <c r="AB756" i="2"/>
  <c r="AB752" i="2"/>
  <c r="AB748" i="2"/>
  <c r="AB744" i="2"/>
  <c r="AB740" i="2"/>
  <c r="AB736" i="2"/>
  <c r="AB732" i="2"/>
  <c r="AB728" i="2"/>
  <c r="AA189" i="2"/>
  <c r="AB181" i="2"/>
  <c r="AB165" i="2"/>
  <c r="AB94" i="2"/>
  <c r="AB215" i="2"/>
  <c r="AB163" i="2"/>
  <c r="AB142" i="2"/>
  <c r="AB134" i="2"/>
  <c r="AB126" i="2"/>
  <c r="AB177" i="2"/>
  <c r="AB150" i="2"/>
  <c r="AB82" i="2"/>
  <c r="AB23" i="2"/>
  <c r="AB746" i="2"/>
  <c r="AB730" i="2"/>
  <c r="AB43" i="2"/>
  <c r="AB754" i="2"/>
  <c r="AB770" i="2"/>
  <c r="AB14" i="2"/>
  <c r="AB718" i="2"/>
  <c r="AB679" i="2"/>
  <c r="AB659" i="2"/>
  <c r="AB586" i="2"/>
  <c r="AB671" i="2"/>
  <c r="AB722" i="2"/>
  <c r="AB663" i="2"/>
  <c r="AB578" i="2"/>
  <c r="AB598" i="2"/>
  <c r="AB562" i="2"/>
  <c r="AB408" i="2"/>
  <c r="AB392" i="2"/>
  <c r="AB320" i="2"/>
  <c r="AB272" i="2"/>
  <c r="AB266" i="2"/>
  <c r="AB237" i="2"/>
  <c r="AB258" i="2"/>
  <c r="AB233" i="2"/>
  <c r="AB818" i="2"/>
  <c r="AA808" i="2"/>
  <c r="AB802" i="2"/>
  <c r="AB814" i="2"/>
  <c r="AB784" i="2"/>
  <c r="AA820" i="2"/>
  <c r="AB812" i="2"/>
  <c r="AB796" i="2"/>
  <c r="AB808" i="2"/>
  <c r="AB776" i="2"/>
  <c r="AB207" i="2"/>
  <c r="AB183" i="2"/>
  <c r="AB191" i="2"/>
  <c r="AB176" i="2"/>
  <c r="AB188" i="2"/>
  <c r="AB86" i="2"/>
  <c r="AB172" i="2"/>
  <c r="AB47" i="2"/>
  <c r="AB742" i="2"/>
  <c r="AB726" i="2"/>
  <c r="AB66" i="2"/>
  <c r="AB778" i="2"/>
  <c r="AB62" i="2"/>
  <c r="AB10" i="2"/>
  <c r="AB766" i="2"/>
  <c r="AB734" i="2"/>
  <c r="AB675" i="2"/>
  <c r="AB594" i="2"/>
  <c r="AB651" i="2"/>
  <c r="AB590" i="2"/>
  <c r="AB487" i="2"/>
  <c r="AB495" i="2"/>
  <c r="AB503" i="2"/>
  <c r="AB404" i="2"/>
  <c r="AB441" i="2"/>
  <c r="AB262" i="2"/>
  <c r="AB296" i="2"/>
  <c r="AB804" i="2"/>
  <c r="AB816" i="2"/>
  <c r="AB788" i="2"/>
  <c r="AB697" i="2"/>
  <c r="AB691" i="2"/>
  <c r="AA701" i="2"/>
  <c r="AA713" i="2"/>
  <c r="AA691" i="2"/>
  <c r="AB699" i="2"/>
  <c r="AA685" i="2"/>
  <c r="AB673" i="2"/>
  <c r="AB669" i="2"/>
  <c r="AB665" i="2"/>
  <c r="AB661" i="2"/>
  <c r="AB657" i="2"/>
  <c r="AB653" i="2"/>
  <c r="AB649" i="2"/>
  <c r="AB645" i="2"/>
  <c r="AB641" i="2"/>
  <c r="AB637" i="2"/>
  <c r="AA616" i="2"/>
  <c r="AA602" i="2"/>
  <c r="AB632" i="2"/>
  <c r="AB608" i="2"/>
  <c r="AA630" i="2"/>
  <c r="AB622" i="2"/>
  <c r="AB604" i="2"/>
  <c r="AA596" i="2"/>
  <c r="AB602" i="2"/>
  <c r="AB576" i="2"/>
  <c r="AB560" i="2"/>
  <c r="AA547" i="2"/>
  <c r="AB545" i="2"/>
  <c r="AB541" i="2"/>
  <c r="AA541" i="2"/>
  <c r="AA527" i="2"/>
  <c r="AB523" i="2"/>
  <c r="AB505" i="2"/>
  <c r="AB489" i="2"/>
  <c r="AB457" i="2"/>
  <c r="AB453" i="2"/>
  <c r="AA457" i="2"/>
  <c r="AB467" i="2"/>
  <c r="AB426" i="2"/>
  <c r="AB410" i="2"/>
  <c r="AB422" i="2"/>
  <c r="AB418" i="2"/>
  <c r="AB402" i="2"/>
  <c r="AB386" i="2"/>
  <c r="AB380" i="2"/>
  <c r="AA376" i="2"/>
  <c r="AA370" i="2"/>
  <c r="AB358" i="2"/>
  <c r="AB350" i="2"/>
  <c r="AA362" i="2"/>
  <c r="AA359" i="2"/>
  <c r="AA321" i="2"/>
  <c r="AB346" i="2"/>
  <c r="AB338" i="2"/>
  <c r="AA693" i="2"/>
  <c r="AB701" i="2"/>
  <c r="AA618" i="2"/>
  <c r="AB614" i="2"/>
  <c r="AB596" i="2"/>
  <c r="AB624" i="2"/>
  <c r="AB620" i="2"/>
  <c r="AB618" i="2"/>
  <c r="AA600" i="2"/>
  <c r="AB580" i="2"/>
  <c r="AB564" i="2"/>
  <c r="AA533" i="2"/>
  <c r="AB527" i="2"/>
  <c r="AA551" i="2"/>
  <c r="AA543" i="2"/>
  <c r="AB539" i="2"/>
  <c r="AB521" i="2"/>
  <c r="AB535" i="2"/>
  <c r="AA519" i="2"/>
  <c r="AB509" i="2"/>
  <c r="AB493" i="2"/>
  <c r="AB477" i="2"/>
  <c r="AA465" i="2"/>
  <c r="AB449" i="2"/>
  <c r="AB459" i="2"/>
  <c r="AB469" i="2"/>
  <c r="AA459" i="2"/>
  <c r="AB451" i="2"/>
  <c r="AA432" i="2"/>
  <c r="AB390" i="2"/>
  <c r="AB374" i="2"/>
  <c r="AB382" i="2"/>
  <c r="AA380" i="2"/>
  <c r="AA371" i="2"/>
  <c r="AB370" i="2"/>
  <c r="AA330" i="2"/>
  <c r="AA305" i="2"/>
  <c r="AB317" i="2"/>
  <c r="AB309" i="2"/>
  <c r="AA291" i="2"/>
  <c r="AB301" i="2"/>
  <c r="AA279" i="2"/>
  <c r="AB260" i="2"/>
  <c r="AA255" i="2"/>
  <c r="AB253" i="2"/>
  <c r="AB241" i="2"/>
  <c r="AB228" i="2"/>
  <c r="AB212" i="2"/>
  <c r="AB185" i="2"/>
  <c r="AA200" i="2"/>
  <c r="AA232" i="2"/>
  <c r="AB681" i="2"/>
  <c r="AB707" i="2"/>
  <c r="AB703" i="2"/>
  <c r="AB689" i="2"/>
  <c r="AB677" i="2"/>
  <c r="AA626" i="2"/>
  <c r="AB612" i="2"/>
  <c r="AB600" i="2"/>
  <c r="AA608" i="2"/>
  <c r="AB588" i="2"/>
  <c r="AB628" i="2"/>
  <c r="AB616" i="2"/>
  <c r="AB592" i="2"/>
  <c r="AB584" i="2"/>
  <c r="AB568" i="2"/>
  <c r="AA535" i="2"/>
  <c r="AB531" i="2"/>
  <c r="AB525" i="2"/>
  <c r="AB519" i="2"/>
  <c r="AB537" i="2"/>
  <c r="AB533" i="2"/>
  <c r="AB513" i="2"/>
  <c r="AB497" i="2"/>
  <c r="AB481" i="2"/>
  <c r="AA467" i="2"/>
  <c r="AB461" i="2"/>
  <c r="AB455" i="2"/>
  <c r="AB447" i="2"/>
  <c r="AB443" i="2"/>
  <c r="AB439" i="2"/>
  <c r="AB435" i="2"/>
  <c r="AA414" i="2"/>
  <c r="AB430" i="2"/>
  <c r="AA406" i="2"/>
  <c r="AA428" i="2"/>
  <c r="AA422" i="2"/>
  <c r="AA410" i="2"/>
  <c r="AB416" i="2"/>
  <c r="AB394" i="2"/>
  <c r="AB384" i="2"/>
  <c r="AA382" i="2"/>
  <c r="AA354" i="2"/>
  <c r="AB362" i="2"/>
  <c r="AB366" i="2"/>
  <c r="AB724" i="2"/>
  <c r="AB720" i="2"/>
  <c r="AB716" i="2"/>
  <c r="AA699" i="2"/>
  <c r="AB695" i="2"/>
  <c r="AB685" i="2"/>
  <c r="AB705" i="2"/>
  <c r="AB711" i="2"/>
  <c r="AA634" i="2"/>
  <c r="AB610" i="2"/>
  <c r="AA624" i="2"/>
  <c r="AA610" i="2"/>
  <c r="AB606" i="2"/>
  <c r="AB572" i="2"/>
  <c r="AB556" i="2"/>
  <c r="AB529" i="2"/>
  <c r="AB553" i="2"/>
  <c r="AB543" i="2"/>
  <c r="AA525" i="2"/>
  <c r="AB549" i="2"/>
  <c r="AB517" i="2"/>
  <c r="AB501" i="2"/>
  <c r="AB485" i="2"/>
  <c r="AB463" i="2"/>
  <c r="AA453" i="2"/>
  <c r="AB465" i="2"/>
  <c r="AA416" i="2"/>
  <c r="AB412" i="2"/>
  <c r="AB424" i="2"/>
  <c r="AA424" i="2"/>
  <c r="AB420" i="2"/>
  <c r="AB414" i="2"/>
  <c r="AB406" i="2"/>
  <c r="AB398" i="2"/>
  <c r="AB378" i="2"/>
  <c r="AB376" i="2"/>
  <c r="AB367" i="2"/>
  <c r="AB359" i="2"/>
  <c r="AA329" i="2"/>
  <c r="AB297" i="2"/>
  <c r="AA294" i="2"/>
  <c r="AB313" i="2"/>
  <c r="AB291" i="2"/>
  <c r="AA289" i="2"/>
  <c r="AB285" i="2"/>
  <c r="AB287" i="2"/>
  <c r="AA268" i="2"/>
  <c r="AB251" i="2"/>
  <c r="AA243" i="2"/>
  <c r="AA228" i="2"/>
  <c r="AB220" i="2"/>
  <c r="AB204" i="2"/>
  <c r="AB192" i="2"/>
  <c r="AB203" i="2"/>
  <c r="AB193" i="2"/>
  <c r="AA221" i="2"/>
  <c r="AB354" i="2"/>
  <c r="AB325" i="2"/>
  <c r="AB321" i="2"/>
  <c r="AB279" i="2"/>
  <c r="AB247" i="2"/>
  <c r="AA241" i="2"/>
  <c r="AB232" i="2"/>
  <c r="AB224" i="2"/>
  <c r="AB216" i="2"/>
  <c r="AB208" i="2"/>
  <c r="AB189" i="2"/>
  <c r="AA155" i="2"/>
  <c r="AB135" i="2"/>
  <c r="AB120" i="2"/>
  <c r="AA104" i="2"/>
  <c r="AB98" i="2"/>
  <c r="AA325" i="2"/>
  <c r="AA301" i="2"/>
  <c r="AB304" i="2"/>
  <c r="AB268" i="2"/>
  <c r="AB249" i="2"/>
  <c r="AB235" i="2"/>
  <c r="AB199" i="2"/>
  <c r="AA224" i="2"/>
  <c r="AA217" i="2"/>
  <c r="AB148" i="2"/>
  <c r="AB139" i="2"/>
  <c r="AA120" i="2"/>
  <c r="AB100" i="2"/>
  <c r="AB74" i="2"/>
  <c r="AB78" i="2"/>
  <c r="AB70" i="2"/>
  <c r="AB68" i="2"/>
  <c r="AB64" i="2"/>
  <c r="AB60" i="2"/>
  <c r="AB55" i="2"/>
  <c r="AB53" i="2"/>
  <c r="AB49" i="2"/>
  <c r="AB45" i="2"/>
  <c r="AB41" i="2"/>
  <c r="AB29" i="2"/>
  <c r="AB35" i="2"/>
  <c r="AB31" i="2"/>
  <c r="AB25" i="2"/>
  <c r="AA148" i="2"/>
  <c r="AB96" i="2"/>
  <c r="AB92" i="2"/>
  <c r="AB84" i="2"/>
  <c r="AA72" i="2"/>
  <c r="AA70" i="2"/>
  <c r="AA53" i="2"/>
  <c r="AA37" i="2"/>
  <c r="AB21" i="2"/>
  <c r="AB326" i="2"/>
  <c r="AB334" i="2"/>
  <c r="AB281" i="2"/>
  <c r="AB270" i="2"/>
  <c r="AB264" i="2"/>
  <c r="AB243" i="2"/>
  <c r="AB239" i="2"/>
  <c r="AA229" i="2"/>
  <c r="AA201" i="2"/>
  <c r="AB158" i="2"/>
  <c r="AB127" i="2"/>
  <c r="AB88" i="2"/>
  <c r="AB80" i="2"/>
  <c r="AB342" i="2"/>
  <c r="AB322" i="2"/>
  <c r="AA287" i="2"/>
  <c r="AB283" i="2"/>
  <c r="AB289" i="2"/>
  <c r="AB275" i="2"/>
  <c r="AA270" i="2"/>
  <c r="AB256" i="2"/>
  <c r="AB245" i="2"/>
  <c r="AB196" i="2"/>
  <c r="AA193" i="2"/>
  <c r="AA185" i="2"/>
  <c r="AB143" i="2"/>
  <c r="AB151" i="2"/>
  <c r="AB147" i="2"/>
  <c r="AB131" i="2"/>
  <c r="AB118" i="2"/>
  <c r="AB114" i="2"/>
  <c r="AB110" i="2"/>
  <c r="AB102" i="2"/>
  <c r="AB106" i="2"/>
  <c r="AA76" i="2"/>
  <c r="AB18" i="2"/>
  <c r="AB15" i="2"/>
  <c r="AB154" i="2"/>
  <c r="AA100" i="2"/>
  <c r="AA108" i="2"/>
  <c r="AA57" i="2"/>
  <c r="AB37" i="2"/>
  <c r="B20" i="2"/>
  <c r="B18" i="2"/>
  <c r="L22" i="1"/>
  <c r="B51" i="2"/>
  <c r="B54" i="2" s="1"/>
  <c r="AB4" i="2"/>
  <c r="AB5" i="2"/>
  <c r="AA4" i="2"/>
  <c r="AA5" i="2"/>
  <c r="D19" i="2"/>
  <c r="E19" i="2"/>
  <c r="AD238" i="2" l="1"/>
  <c r="AC240" i="2"/>
  <c r="AC244" i="2"/>
  <c r="AD245" i="2"/>
  <c r="AD255" i="2"/>
  <c r="AD257" i="2"/>
  <c r="AD259" i="2"/>
  <c r="AD261" i="2"/>
  <c r="AC266" i="2"/>
  <c r="AD267" i="2"/>
  <c r="AD269" i="2"/>
  <c r="AD274" i="2"/>
  <c r="AD276" i="2"/>
  <c r="AD280" i="2"/>
  <c r="AD282" i="2"/>
  <c r="AC285" i="2"/>
  <c r="AD286" i="2"/>
  <c r="AD288" i="2"/>
  <c r="AD293" i="2"/>
  <c r="AD296" i="2"/>
  <c r="AD299" i="2"/>
  <c r="AC300" i="2"/>
  <c r="AC307" i="2"/>
  <c r="AC308" i="2"/>
  <c r="AD311" i="2"/>
  <c r="AD312" i="2"/>
  <c r="AD319" i="2"/>
  <c r="AC323" i="2"/>
  <c r="AC324" i="2"/>
  <c r="AC327" i="2"/>
  <c r="AC328" i="2"/>
  <c r="AC331" i="2"/>
  <c r="AC332" i="2"/>
  <c r="AC336" i="2"/>
  <c r="AC340" i="2"/>
  <c r="AC344" i="2"/>
  <c r="AC348" i="2"/>
  <c r="AC352" i="2"/>
  <c r="AC353" i="2"/>
  <c r="AD354" i="2"/>
  <c r="AC356" i="2"/>
  <c r="AD358" i="2"/>
  <c r="AD361" i="2"/>
  <c r="AD365" i="2"/>
  <c r="AD373" i="2"/>
  <c r="AD381" i="2"/>
  <c r="AC396" i="2"/>
  <c r="AC397" i="2"/>
  <c r="AD401" i="2"/>
  <c r="AD403" i="2"/>
  <c r="AC412" i="2"/>
  <c r="AD413" i="2"/>
  <c r="AC414" i="2"/>
  <c r="AD417" i="2"/>
  <c r="AC418" i="2"/>
  <c r="AC420" i="2"/>
  <c r="AD421" i="2"/>
  <c r="AC422" i="2"/>
  <c r="AD425" i="2"/>
  <c r="AC429" i="2"/>
  <c r="AD430" i="2"/>
  <c r="AD433" i="2"/>
  <c r="AC435" i="2"/>
  <c r="AC436" i="2"/>
  <c r="AC439" i="2"/>
  <c r="AC440" i="2"/>
  <c r="AD444" i="2"/>
  <c r="AD446" i="2"/>
  <c r="AC452" i="2"/>
  <c r="AC456" i="2"/>
  <c r="AC460" i="2"/>
  <c r="AC461" i="2"/>
  <c r="AC463" i="2"/>
  <c r="AD464" i="2"/>
  <c r="AD466" i="2"/>
  <c r="AD472" i="2"/>
  <c r="AD473" i="2"/>
  <c r="AC480" i="2"/>
  <c r="AD484" i="2"/>
  <c r="AC485" i="2"/>
  <c r="AD486" i="2"/>
  <c r="AC496" i="2"/>
  <c r="AD500" i="2"/>
  <c r="AC501" i="2"/>
  <c r="AD502" i="2"/>
  <c r="AC235" i="2"/>
  <c r="AC236" i="2"/>
  <c r="AD240" i="2"/>
  <c r="AC241" i="2"/>
  <c r="AD244" i="2"/>
  <c r="AC248" i="2"/>
  <c r="AC249" i="2"/>
  <c r="AD250" i="2"/>
  <c r="AC270" i="2"/>
  <c r="AC277" i="2"/>
  <c r="AC278" i="2"/>
  <c r="AC281" i="2"/>
  <c r="AC289" i="2"/>
  <c r="AD300" i="2"/>
  <c r="AC303" i="2"/>
  <c r="AD307" i="2"/>
  <c r="AD308" i="2"/>
  <c r="AC315" i="2"/>
  <c r="AC316" i="2"/>
  <c r="AD321" i="2"/>
  <c r="AD323" i="2"/>
  <c r="AD324" i="2"/>
  <c r="AD327" i="2"/>
  <c r="AD328" i="2"/>
  <c r="AC330" i="2"/>
  <c r="AD331" i="2"/>
  <c r="AC333" i="2"/>
  <c r="AC337" i="2"/>
  <c r="AC341" i="2"/>
  <c r="AC345" i="2"/>
  <c r="AC349" i="2"/>
  <c r="AD353" i="2"/>
  <c r="AC357" i="2"/>
  <c r="AD375" i="2"/>
  <c r="AD377" i="2"/>
  <c r="AC382" i="2"/>
  <c r="AC392" i="2"/>
  <c r="AC393" i="2"/>
  <c r="AD397" i="2"/>
  <c r="AD399" i="2"/>
  <c r="AD407" i="2"/>
  <c r="AC409" i="2"/>
  <c r="AD415" i="2"/>
  <c r="AD423" i="2"/>
  <c r="AD429" i="2"/>
  <c r="AD436" i="2"/>
  <c r="AD438" i="2"/>
  <c r="AD440" i="2"/>
  <c r="AD442" i="2"/>
  <c r="AC451" i="2"/>
  <c r="AD452" i="2"/>
  <c r="AC453" i="2"/>
  <c r="AC455" i="2"/>
  <c r="AD456" i="2"/>
  <c r="AC457" i="2"/>
  <c r="AD460" i="2"/>
  <c r="AC467" i="2"/>
  <c r="AD470" i="2"/>
  <c r="AC476" i="2"/>
  <c r="AD480" i="2"/>
  <c r="AC481" i="2"/>
  <c r="AD482" i="2"/>
  <c r="AC492" i="2"/>
  <c r="AD496" i="2"/>
  <c r="AC497" i="2"/>
  <c r="AD498" i="2"/>
  <c r="AD236" i="2"/>
  <c r="AD242" i="2"/>
  <c r="AD246" i="2"/>
  <c r="AD248" i="2"/>
  <c r="AC251" i="2"/>
  <c r="AC252" i="2"/>
  <c r="AC262" i="2"/>
  <c r="AC263" i="2"/>
  <c r="AD265" i="2"/>
  <c r="AC271" i="2"/>
  <c r="AD278" i="2"/>
  <c r="AD284" i="2"/>
  <c r="AC290" i="2"/>
  <c r="AD292" i="2"/>
  <c r="AC295" i="2"/>
  <c r="AD297" i="2"/>
  <c r="AD303" i="2"/>
  <c r="AD315" i="2"/>
  <c r="AD316" i="2"/>
  <c r="AC320" i="2"/>
  <c r="AD325" i="2"/>
  <c r="AD329" i="2"/>
  <c r="AD333" i="2"/>
  <c r="AD337" i="2"/>
  <c r="AD341" i="2"/>
  <c r="AD345" i="2"/>
  <c r="AD349" i="2"/>
  <c r="AD357" i="2"/>
  <c r="AC364" i="2"/>
  <c r="AD366" i="2"/>
  <c r="AC368" i="2"/>
  <c r="AC369" i="2"/>
  <c r="AD370" i="2"/>
  <c r="AC372" i="2"/>
  <c r="AC379" i="2"/>
  <c r="AC383" i="2"/>
  <c r="AD385" i="2"/>
  <c r="AC387" i="2"/>
  <c r="AC388" i="2"/>
  <c r="AC389" i="2"/>
  <c r="AD393" i="2"/>
  <c r="AD395" i="2"/>
  <c r="AC404" i="2"/>
  <c r="AC405" i="2"/>
  <c r="AC408" i="2"/>
  <c r="AD409" i="2"/>
  <c r="AD411" i="2"/>
  <c r="AC416" i="2"/>
  <c r="AC424" i="2"/>
  <c r="AD427" i="2"/>
  <c r="AD431" i="2"/>
  <c r="AC447" i="2"/>
  <c r="AC448" i="2"/>
  <c r="AD454" i="2"/>
  <c r="AD458" i="2"/>
  <c r="AC468" i="2"/>
  <c r="AC469" i="2"/>
  <c r="AD476" i="2"/>
  <c r="AC477" i="2"/>
  <c r="AD478" i="2"/>
  <c r="AC488" i="2"/>
  <c r="AD492" i="2"/>
  <c r="AC493" i="2"/>
  <c r="AD494" i="2"/>
  <c r="AC504" i="2"/>
  <c r="AD234" i="2"/>
  <c r="AC243" i="2"/>
  <c r="AC247" i="2"/>
  <c r="AD252" i="2"/>
  <c r="AD254" i="2"/>
  <c r="AC258" i="2"/>
  <c r="AC259" i="2"/>
  <c r="AD263" i="2"/>
  <c r="AC267" i="2"/>
  <c r="AC268" i="2"/>
  <c r="AD271" i="2"/>
  <c r="AC273" i="2"/>
  <c r="AC274" i="2"/>
  <c r="AC282" i="2"/>
  <c r="AC283" i="2"/>
  <c r="AC286" i="2"/>
  <c r="AC287" i="2"/>
  <c r="AD290" i="2"/>
  <c r="AD295" i="2"/>
  <c r="AC296" i="2"/>
  <c r="AC299" i="2"/>
  <c r="AD301" i="2"/>
  <c r="AD305" i="2"/>
  <c r="AC311" i="2"/>
  <c r="AC312" i="2"/>
  <c r="AC319" i="2"/>
  <c r="AD320" i="2"/>
  <c r="AC360" i="2"/>
  <c r="AC361" i="2"/>
  <c r="AD362" i="2"/>
  <c r="AC365" i="2"/>
  <c r="AD369" i="2"/>
  <c r="AC373" i="2"/>
  <c r="AD374" i="2"/>
  <c r="AC378" i="2"/>
  <c r="AD379" i="2"/>
  <c r="AC380" i="2"/>
  <c r="AD383" i="2"/>
  <c r="AC384" i="2"/>
  <c r="AC386" i="2"/>
  <c r="AD387" i="2"/>
  <c r="AD389" i="2"/>
  <c r="AD391" i="2"/>
  <c r="AC400" i="2"/>
  <c r="AC401" i="2"/>
  <c r="AD405" i="2"/>
  <c r="AC413" i="2"/>
  <c r="AC417" i="2"/>
  <c r="AD419" i="2"/>
  <c r="AC421" i="2"/>
  <c r="AC425" i="2"/>
  <c r="AC426" i="2"/>
  <c r="AC433" i="2"/>
  <c r="AC443" i="2"/>
  <c r="AC444" i="2"/>
  <c r="AD448" i="2"/>
  <c r="AD450" i="2"/>
  <c r="AC459" i="2"/>
  <c r="AD462" i="2"/>
  <c r="AC464" i="2"/>
  <c r="AC465" i="2"/>
  <c r="AD468" i="2"/>
  <c r="AC471" i="2"/>
  <c r="AC472" i="2"/>
  <c r="AC473" i="2"/>
  <c r="AD474" i="2"/>
  <c r="AC484" i="2"/>
  <c r="AD488" i="2"/>
  <c r="AC489" i="2"/>
  <c r="AD490" i="2"/>
  <c r="AC500" i="2"/>
  <c r="AD504" i="2"/>
  <c r="AC512" i="2"/>
  <c r="AD516" i="2"/>
  <c r="AC517" i="2"/>
  <c r="AD520" i="2"/>
  <c r="AC523" i="2"/>
  <c r="AD524" i="2"/>
  <c r="AC525" i="2"/>
  <c r="AD528" i="2"/>
  <c r="AC529" i="2"/>
  <c r="AC531" i="2"/>
  <c r="AD532" i="2"/>
  <c r="AD534" i="2"/>
  <c r="AD542" i="2"/>
  <c r="AC548" i="2"/>
  <c r="AD549" i="2"/>
  <c r="AD552" i="2"/>
  <c r="AD554" i="2"/>
  <c r="AC555" i="2"/>
  <c r="AD559" i="2"/>
  <c r="AD561" i="2"/>
  <c r="AC570" i="2"/>
  <c r="AC571" i="2"/>
  <c r="AD575" i="2"/>
  <c r="AD577" i="2"/>
  <c r="AC586" i="2"/>
  <c r="AC587" i="2"/>
  <c r="AD595" i="2"/>
  <c r="AD597" i="2"/>
  <c r="AD603" i="2"/>
  <c r="AC606" i="2"/>
  <c r="AD607" i="2"/>
  <c r="AD609" i="2"/>
  <c r="AD617" i="2"/>
  <c r="AD631" i="2"/>
  <c r="AD633" i="2"/>
  <c r="AC638" i="2"/>
  <c r="AD642" i="2"/>
  <c r="AC643" i="2"/>
  <c r="AD644" i="2"/>
  <c r="AC654" i="2"/>
  <c r="AD658" i="2"/>
  <c r="AC659" i="2"/>
  <c r="AD660" i="2"/>
  <c r="AC670" i="2"/>
  <c r="AD674" i="2"/>
  <c r="AC675" i="2"/>
  <c r="AD676" i="2"/>
  <c r="AD682" i="2"/>
  <c r="AC683" i="2"/>
  <c r="AD684" i="2"/>
  <c r="AC686" i="2"/>
  <c r="AD692" i="2"/>
  <c r="AD700" i="2"/>
  <c r="AC714" i="2"/>
  <c r="AC725" i="2"/>
  <c r="AD729" i="2"/>
  <c r="AC730" i="2"/>
  <c r="AD731" i="2"/>
  <c r="AC741" i="2"/>
  <c r="AD745" i="2"/>
  <c r="AC746" i="2"/>
  <c r="AD747" i="2"/>
  <c r="AC508" i="2"/>
  <c r="AD512" i="2"/>
  <c r="AC513" i="2"/>
  <c r="AD514" i="2"/>
  <c r="AD526" i="2"/>
  <c r="AC535" i="2"/>
  <c r="AD538" i="2"/>
  <c r="AC543" i="2"/>
  <c r="AD548" i="2"/>
  <c r="AD555" i="2"/>
  <c r="AD557" i="2"/>
  <c r="AC566" i="2"/>
  <c r="AC567" i="2"/>
  <c r="AD571" i="2"/>
  <c r="AD573" i="2"/>
  <c r="AC582" i="2"/>
  <c r="AC583" i="2"/>
  <c r="AD587" i="2"/>
  <c r="AD589" i="2"/>
  <c r="AD601" i="2"/>
  <c r="AC610" i="2"/>
  <c r="AC618" i="2"/>
  <c r="AD621" i="2"/>
  <c r="AC627" i="2"/>
  <c r="AD628" i="2"/>
  <c r="AD638" i="2"/>
  <c r="AC639" i="2"/>
  <c r="AD640" i="2"/>
  <c r="AC650" i="2"/>
  <c r="AD654" i="2"/>
  <c r="AC655" i="2"/>
  <c r="AD656" i="2"/>
  <c r="AC666" i="2"/>
  <c r="AD670" i="2"/>
  <c r="AC671" i="2"/>
  <c r="AD672" i="2"/>
  <c r="AC678" i="2"/>
  <c r="AD680" i="2"/>
  <c r="AD686" i="2"/>
  <c r="AC687" i="2"/>
  <c r="AD688" i="2"/>
  <c r="AC693" i="2"/>
  <c r="AC701" i="2"/>
  <c r="AD704" i="2"/>
  <c r="AC710" i="2"/>
  <c r="AD711" i="2"/>
  <c r="AD714" i="2"/>
  <c r="AC721" i="2"/>
  <c r="AD725" i="2"/>
  <c r="AC726" i="2"/>
  <c r="AD727" i="2"/>
  <c r="AC737" i="2"/>
  <c r="AD741" i="2"/>
  <c r="AC742" i="2"/>
  <c r="AD743" i="2"/>
  <c r="AD508" i="2"/>
  <c r="AC509" i="2"/>
  <c r="AD510" i="2"/>
  <c r="AD522" i="2"/>
  <c r="AC527" i="2"/>
  <c r="AC536" i="2"/>
  <c r="AC537" i="2"/>
  <c r="AC540" i="2"/>
  <c r="AC544" i="2"/>
  <c r="AD550" i="2"/>
  <c r="AC562" i="2"/>
  <c r="AC563" i="2"/>
  <c r="AD567" i="2"/>
  <c r="AD569" i="2"/>
  <c r="AC578" i="2"/>
  <c r="AC579" i="2"/>
  <c r="AD583" i="2"/>
  <c r="AD585" i="2"/>
  <c r="AC591" i="2"/>
  <c r="AD593" i="2"/>
  <c r="AC598" i="2"/>
  <c r="AC599" i="2"/>
  <c r="AC602" i="2"/>
  <c r="AD605" i="2"/>
  <c r="AC611" i="2"/>
  <c r="AD613" i="2"/>
  <c r="AC615" i="2"/>
  <c r="AC619" i="2"/>
  <c r="AC620" i="2"/>
  <c r="AC623" i="2"/>
  <c r="AC624" i="2"/>
  <c r="AD627" i="2"/>
  <c r="AC635" i="2"/>
  <c r="AD636" i="2"/>
  <c r="AC646" i="2"/>
  <c r="AD650" i="2"/>
  <c r="AC651" i="2"/>
  <c r="AD652" i="2"/>
  <c r="AC662" i="2"/>
  <c r="AD666" i="2"/>
  <c r="AC667" i="2"/>
  <c r="AD668" i="2"/>
  <c r="AD678" i="2"/>
  <c r="AC679" i="2"/>
  <c r="AC690" i="2"/>
  <c r="AC694" i="2"/>
  <c r="AD696" i="2"/>
  <c r="AC698" i="2"/>
  <c r="AC702" i="2"/>
  <c r="AC703" i="2"/>
  <c r="AC706" i="2"/>
  <c r="AD710" i="2"/>
  <c r="AC717" i="2"/>
  <c r="AD721" i="2"/>
  <c r="AC722" i="2"/>
  <c r="AD723" i="2"/>
  <c r="AC733" i="2"/>
  <c r="AD737" i="2"/>
  <c r="AC738" i="2"/>
  <c r="AD739" i="2"/>
  <c r="AC749" i="2"/>
  <c r="AC505" i="2"/>
  <c r="AD506" i="2"/>
  <c r="AC516" i="2"/>
  <c r="AD518" i="2"/>
  <c r="AC520" i="2"/>
  <c r="AC521" i="2"/>
  <c r="AC524" i="2"/>
  <c r="AC528" i="2"/>
  <c r="AD530" i="2"/>
  <c r="AC532" i="2"/>
  <c r="AC533" i="2"/>
  <c r="AD536" i="2"/>
  <c r="AC539" i="2"/>
  <c r="AD540" i="2"/>
  <c r="AC541" i="2"/>
  <c r="AD544" i="2"/>
  <c r="AD546" i="2"/>
  <c r="AC552" i="2"/>
  <c r="AC558" i="2"/>
  <c r="AC559" i="2"/>
  <c r="AD563" i="2"/>
  <c r="AD565" i="2"/>
  <c r="AC574" i="2"/>
  <c r="AC575" i="2"/>
  <c r="AD579" i="2"/>
  <c r="AD581" i="2"/>
  <c r="AC590" i="2"/>
  <c r="AD591" i="2"/>
  <c r="AC594" i="2"/>
  <c r="AC595" i="2"/>
  <c r="AD599" i="2"/>
  <c r="AC603" i="2"/>
  <c r="AC604" i="2"/>
  <c r="AC607" i="2"/>
  <c r="AC608" i="2"/>
  <c r="AD611" i="2"/>
  <c r="AC612" i="2"/>
  <c r="AC614" i="2"/>
  <c r="AD615" i="2"/>
  <c r="AC616" i="2"/>
  <c r="AD619" i="2"/>
  <c r="AC622" i="2"/>
  <c r="AD623" i="2"/>
  <c r="AD625" i="2"/>
  <c r="AD629" i="2"/>
  <c r="AC631" i="2"/>
  <c r="AD635" i="2"/>
  <c r="AC642" i="2"/>
  <c r="AD646" i="2"/>
  <c r="AC647" i="2"/>
  <c r="AD648" i="2"/>
  <c r="AC658" i="2"/>
  <c r="AD662" i="2"/>
  <c r="AC663" i="2"/>
  <c r="AD664" i="2"/>
  <c r="AC674" i="2"/>
  <c r="AC682" i="2"/>
  <c r="AD690" i="2"/>
  <c r="AC691" i="2"/>
  <c r="AD694" i="2"/>
  <c r="AC695" i="2"/>
  <c r="AC697" i="2"/>
  <c r="AD698" i="2"/>
  <c r="AC699" i="2"/>
  <c r="AD702" i="2"/>
  <c r="AC705" i="2"/>
  <c r="AD706" i="2"/>
  <c r="AD708" i="2"/>
  <c r="AD712" i="2"/>
  <c r="AD717" i="2"/>
  <c r="AC718" i="2"/>
  <c r="AD719" i="2"/>
  <c r="AC729" i="2"/>
  <c r="AD733" i="2"/>
  <c r="AC734" i="2"/>
  <c r="AD735" i="2"/>
  <c r="AC745" i="2"/>
  <c r="AD749" i="2"/>
  <c r="AC750" i="2"/>
  <c r="AC753" i="2"/>
  <c r="AD757" i="2"/>
  <c r="AC758" i="2"/>
  <c r="AD759" i="2"/>
  <c r="AC769" i="2"/>
  <c r="AD773" i="2"/>
  <c r="AC774" i="2"/>
  <c r="AD775" i="2"/>
  <c r="AD781" i="2"/>
  <c r="AC782" i="2"/>
  <c r="AD783" i="2"/>
  <c r="AC785" i="2"/>
  <c r="AC793" i="2"/>
  <c r="AD795" i="2"/>
  <c r="AC800" i="2"/>
  <c r="AC809" i="2"/>
  <c r="AC810" i="2"/>
  <c r="AC813" i="2"/>
  <c r="AC817" i="2"/>
  <c r="AD819" i="2"/>
  <c r="AD13" i="2"/>
  <c r="AD17" i="2"/>
  <c r="AD20" i="2"/>
  <c r="AD22" i="2"/>
  <c r="AC35" i="2"/>
  <c r="AC36" i="2"/>
  <c r="AC37" i="2"/>
  <c r="AC39" i="2"/>
  <c r="AC40" i="2"/>
  <c r="AC46" i="2"/>
  <c r="AD50" i="2"/>
  <c r="AC51" i="2"/>
  <c r="AD52" i="2"/>
  <c r="AD56" i="2"/>
  <c r="AD59" i="2"/>
  <c r="AC77" i="2"/>
  <c r="AD81" i="2"/>
  <c r="AC82" i="2"/>
  <c r="AD83" i="2"/>
  <c r="AC93" i="2"/>
  <c r="AD95" i="2"/>
  <c r="AC97" i="2"/>
  <c r="AC100" i="2"/>
  <c r="AD105" i="2"/>
  <c r="AC111" i="2"/>
  <c r="AD115" i="2"/>
  <c r="AC116" i="2"/>
  <c r="AD117" i="2"/>
  <c r="AD123" i="2"/>
  <c r="AC125" i="2"/>
  <c r="AC126" i="2"/>
  <c r="AC133" i="2"/>
  <c r="AC134" i="2"/>
  <c r="AC141" i="2"/>
  <c r="AC142" i="2"/>
  <c r="AD149" i="2"/>
  <c r="AC150" i="2"/>
  <c r="AC156" i="2"/>
  <c r="AC157" i="2"/>
  <c r="AC158" i="2"/>
  <c r="AD163" i="2"/>
  <c r="AD166" i="2"/>
  <c r="AC167" i="2"/>
  <c r="AC170" i="2"/>
  <c r="AD172" i="2"/>
  <c r="AD179" i="2"/>
  <c r="AD182" i="2"/>
  <c r="AC183" i="2"/>
  <c r="AD753" i="2"/>
  <c r="AC754" i="2"/>
  <c r="AD755" i="2"/>
  <c r="AC765" i="2"/>
  <c r="AD769" i="2"/>
  <c r="AC770" i="2"/>
  <c r="AD771" i="2"/>
  <c r="AC777" i="2"/>
  <c r="AD779" i="2"/>
  <c r="AD785" i="2"/>
  <c r="AC786" i="2"/>
  <c r="AD787" i="2"/>
  <c r="AD793" i="2"/>
  <c r="AC794" i="2"/>
  <c r="AC797" i="2"/>
  <c r="AC801" i="2"/>
  <c r="AD803" i="2"/>
  <c r="AC805" i="2"/>
  <c r="AC806" i="2"/>
  <c r="AD809" i="2"/>
  <c r="AC812" i="2"/>
  <c r="AD813" i="2"/>
  <c r="AC814" i="2"/>
  <c r="AD817" i="2"/>
  <c r="AC818" i="2"/>
  <c r="AC821" i="2"/>
  <c r="AC8" i="2"/>
  <c r="AC9" i="2"/>
  <c r="AD10" i="2"/>
  <c r="AC31" i="2"/>
  <c r="AC32" i="2"/>
  <c r="AD36" i="2"/>
  <c r="AD40" i="2"/>
  <c r="AC42" i="2"/>
  <c r="AD46" i="2"/>
  <c r="AC47" i="2"/>
  <c r="AD48" i="2"/>
  <c r="AC53" i="2"/>
  <c r="AC58" i="2"/>
  <c r="AC64" i="2"/>
  <c r="AC65" i="2"/>
  <c r="AC73" i="2"/>
  <c r="AD74" i="2"/>
  <c r="AD77" i="2"/>
  <c r="AD79" i="2"/>
  <c r="AC89" i="2"/>
  <c r="AD93" i="2"/>
  <c r="AC94" i="2"/>
  <c r="AC96" i="2"/>
  <c r="AD97" i="2"/>
  <c r="AC98" i="2"/>
  <c r="AC101" i="2"/>
  <c r="AD103" i="2"/>
  <c r="AD107" i="2"/>
  <c r="AD111" i="2"/>
  <c r="AC112" i="2"/>
  <c r="AD113" i="2"/>
  <c r="AC119" i="2"/>
  <c r="AD125" i="2"/>
  <c r="AD126" i="2"/>
  <c r="AD133" i="2"/>
  <c r="AD134" i="2"/>
  <c r="AD141" i="2"/>
  <c r="AD142" i="2"/>
  <c r="AD147" i="2"/>
  <c r="AD150" i="2"/>
  <c r="AD157" i="2"/>
  <c r="AD158" i="2"/>
  <c r="AC161" i="2"/>
  <c r="AD167" i="2"/>
  <c r="AD170" i="2"/>
  <c r="AC171" i="2"/>
  <c r="AC174" i="2"/>
  <c r="AD176" i="2"/>
  <c r="AD183" i="2"/>
  <c r="AD191" i="2"/>
  <c r="AC194" i="2"/>
  <c r="AC198" i="2"/>
  <c r="AD199" i="2"/>
  <c r="AD206" i="2"/>
  <c r="AD751" i="2"/>
  <c r="AC761" i="2"/>
  <c r="AD765" i="2"/>
  <c r="AC766" i="2"/>
  <c r="AD767" i="2"/>
  <c r="AD777" i="2"/>
  <c r="AC778" i="2"/>
  <c r="AC789" i="2"/>
  <c r="AC796" i="2"/>
  <c r="AD797" i="2"/>
  <c r="AC798" i="2"/>
  <c r="AD801" i="2"/>
  <c r="AC802" i="2"/>
  <c r="AC804" i="2"/>
  <c r="AD805" i="2"/>
  <c r="AD807" i="2"/>
  <c r="AD815" i="2"/>
  <c r="AD821" i="2"/>
  <c r="AD6" i="2"/>
  <c r="AD9" i="2"/>
  <c r="AC12" i="2"/>
  <c r="AC23" i="2"/>
  <c r="AC24" i="2"/>
  <c r="AD26" i="2"/>
  <c r="AC28" i="2"/>
  <c r="AD32" i="2"/>
  <c r="AD34" i="2"/>
  <c r="AD38" i="2"/>
  <c r="AD42" i="2"/>
  <c r="AC43" i="2"/>
  <c r="AD44" i="2"/>
  <c r="AC54" i="2"/>
  <c r="AD55" i="2"/>
  <c r="AD58" i="2"/>
  <c r="AC60" i="2"/>
  <c r="AC61" i="2"/>
  <c r="AD65" i="2"/>
  <c r="AD67" i="2"/>
  <c r="AC69" i="2"/>
  <c r="AC70" i="2"/>
  <c r="AD73" i="2"/>
  <c r="AC85" i="2"/>
  <c r="AD89" i="2"/>
  <c r="AC90" i="2"/>
  <c r="AD91" i="2"/>
  <c r="AD101" i="2"/>
  <c r="AD109" i="2"/>
  <c r="AD119" i="2"/>
  <c r="AC120" i="2"/>
  <c r="AC129" i="2"/>
  <c r="AC130" i="2"/>
  <c r="AC137" i="2"/>
  <c r="AC138" i="2"/>
  <c r="AC145" i="2"/>
  <c r="AC146" i="2"/>
  <c r="AD151" i="2"/>
  <c r="AC153" i="2"/>
  <c r="AD161" i="2"/>
  <c r="AC162" i="2"/>
  <c r="AD164" i="2"/>
  <c r="AD171" i="2"/>
  <c r="AD174" i="2"/>
  <c r="AC175" i="2"/>
  <c r="AC178" i="2"/>
  <c r="AD180" i="2"/>
  <c r="AC757" i="2"/>
  <c r="AD761" i="2"/>
  <c r="AC762" i="2"/>
  <c r="AD763" i="2"/>
  <c r="AC773" i="2"/>
  <c r="AC781" i="2"/>
  <c r="AD789" i="2"/>
  <c r="AC790" i="2"/>
  <c r="AD791" i="2"/>
  <c r="AD799" i="2"/>
  <c r="AC808" i="2"/>
  <c r="AD811" i="2"/>
  <c r="AC816" i="2"/>
  <c r="AC13" i="2"/>
  <c r="AD14" i="2"/>
  <c r="AC16" i="2"/>
  <c r="AC17" i="2"/>
  <c r="AD19" i="2"/>
  <c r="AC20" i="2"/>
  <c r="AD24" i="2"/>
  <c r="AC27" i="2"/>
  <c r="AD28" i="2"/>
  <c r="AD30" i="2"/>
  <c r="AC50" i="2"/>
  <c r="AD54" i="2"/>
  <c r="AD61" i="2"/>
  <c r="AD63" i="2"/>
  <c r="AC68" i="2"/>
  <c r="AD69" i="2"/>
  <c r="AD71" i="2"/>
  <c r="AD75" i="2"/>
  <c r="AC81" i="2"/>
  <c r="AD85" i="2"/>
  <c r="AC86" i="2"/>
  <c r="AD87" i="2"/>
  <c r="AD99" i="2"/>
  <c r="AC105" i="2"/>
  <c r="AD106" i="2"/>
  <c r="AC115" i="2"/>
  <c r="AD121" i="2"/>
  <c r="AC123" i="2"/>
  <c r="AD129" i="2"/>
  <c r="AD130" i="2"/>
  <c r="AD137" i="2"/>
  <c r="AD138" i="2"/>
  <c r="AD145" i="2"/>
  <c r="AD146" i="2"/>
  <c r="AC149" i="2"/>
  <c r="AD153" i="2"/>
  <c r="AD162" i="2"/>
  <c r="AC163" i="2"/>
  <c r="AC166" i="2"/>
  <c r="AD168" i="2"/>
  <c r="AD175" i="2"/>
  <c r="AD178" i="2"/>
  <c r="AC179" i="2"/>
  <c r="AC182" i="2"/>
  <c r="AD184" i="2"/>
  <c r="AD186" i="2"/>
  <c r="AC187" i="2"/>
  <c r="AC190" i="2"/>
  <c r="AD195" i="2"/>
  <c r="AD202" i="2"/>
  <c r="AC186" i="2"/>
  <c r="AD187" i="2"/>
  <c r="AD192" i="2"/>
  <c r="AD196" i="2"/>
  <c r="AC202" i="2"/>
  <c r="AC207" i="2"/>
  <c r="AC214" i="2"/>
  <c r="AC215" i="2"/>
  <c r="AC229" i="2"/>
  <c r="AD231" i="2"/>
  <c r="AD198" i="2"/>
  <c r="AC206" i="2"/>
  <c r="AD207" i="2"/>
  <c r="AD214" i="2"/>
  <c r="AD215" i="2"/>
  <c r="AC218" i="2"/>
  <c r="AC219" i="2"/>
  <c r="AC223" i="2"/>
  <c r="AC227" i="2"/>
  <c r="AC230" i="2"/>
  <c r="AD218" i="2"/>
  <c r="AD188" i="2"/>
  <c r="AC201" i="2"/>
  <c r="AC210" i="2"/>
  <c r="AC211" i="2"/>
  <c r="AD219" i="2"/>
  <c r="AC222" i="2"/>
  <c r="AD223" i="2"/>
  <c r="AC226" i="2"/>
  <c r="AD227" i="2"/>
  <c r="AD230" i="2"/>
  <c r="AD190" i="2"/>
  <c r="AC191" i="2"/>
  <c r="AD194" i="2"/>
  <c r="AC195" i="2"/>
  <c r="AC203" i="2"/>
  <c r="AD210" i="2"/>
  <c r="AD211" i="2"/>
  <c r="AD222" i="2"/>
  <c r="AD226" i="2"/>
  <c r="AD200" i="2"/>
  <c r="AC106" i="2"/>
  <c r="AC104" i="2"/>
  <c r="AC102" i="2"/>
  <c r="AC709" i="2"/>
  <c r="AC549" i="2"/>
  <c r="AC547" i="2"/>
  <c r="AC634" i="2"/>
  <c r="AC245" i="2"/>
  <c r="AC304" i="2"/>
  <c r="AC819" i="2"/>
  <c r="AD804" i="2"/>
  <c r="AD810" i="2"/>
  <c r="AD794" i="2"/>
  <c r="AC792" i="2"/>
  <c r="AC776" i="2"/>
  <c r="AD790" i="2"/>
  <c r="AD774" i="2"/>
  <c r="AD770" i="2"/>
  <c r="AD766" i="2"/>
  <c r="AD762" i="2"/>
  <c r="AD758" i="2"/>
  <c r="AD754" i="2"/>
  <c r="AD750" i="2"/>
  <c r="AD746" i="2"/>
  <c r="AD742" i="2"/>
  <c r="AD738" i="2"/>
  <c r="AD734" i="2"/>
  <c r="AD730" i="2"/>
  <c r="AD726" i="2"/>
  <c r="AD722" i="2"/>
  <c r="AD718" i="2"/>
  <c r="AD681" i="2"/>
  <c r="AD693" i="2"/>
  <c r="AC779" i="2"/>
  <c r="AC689" i="2"/>
  <c r="AC772" i="2"/>
  <c r="AC764" i="2"/>
  <c r="AC756" i="2"/>
  <c r="AC748" i="2"/>
  <c r="AC740" i="2"/>
  <c r="AC732" i="2"/>
  <c r="AC724" i="2"/>
  <c r="AC716" i="2"/>
  <c r="AD677" i="2"/>
  <c r="AD679" i="2"/>
  <c r="AD614" i="2"/>
  <c r="AD596" i="2"/>
  <c r="AD610" i="2"/>
  <c r="AC600" i="2"/>
  <c r="AC684" i="2"/>
  <c r="AC672" i="2"/>
  <c r="AD669" i="2"/>
  <c r="AC664" i="2"/>
  <c r="AD661" i="2"/>
  <c r="AC656" i="2"/>
  <c r="AD653" i="2"/>
  <c r="AC648" i="2"/>
  <c r="AD645" i="2"/>
  <c r="AC640" i="2"/>
  <c r="AD637" i="2"/>
  <c r="AC633" i="2"/>
  <c r="AD604" i="2"/>
  <c r="AD634" i="2"/>
  <c r="AD632" i="2"/>
  <c r="AD592" i="2"/>
  <c r="AC625" i="2"/>
  <c r="AC617" i="2"/>
  <c r="AC609" i="2"/>
  <c r="AC601" i="2"/>
  <c r="AD594" i="2"/>
  <c r="AC585" i="2"/>
  <c r="AD582" i="2"/>
  <c r="AC577" i="2"/>
  <c r="AD574" i="2"/>
  <c r="AC569" i="2"/>
  <c r="AD566" i="2"/>
  <c r="AC561" i="2"/>
  <c r="AD558" i="2"/>
  <c r="AC550" i="2"/>
  <c r="AD519" i="2"/>
  <c r="AD539" i="2"/>
  <c r="AC584" i="2"/>
  <c r="AC576" i="2"/>
  <c r="AC568" i="2"/>
  <c r="AC560" i="2"/>
  <c r="AD553" i="2"/>
  <c r="AD471" i="2"/>
  <c r="AD449" i="2"/>
  <c r="AD451" i="2"/>
  <c r="AD445" i="2"/>
  <c r="AD441" i="2"/>
  <c r="AD437" i="2"/>
  <c r="AD426" i="2"/>
  <c r="AC160" i="2"/>
  <c r="AC18" i="2"/>
  <c r="AC55" i="2"/>
  <c r="AC78" i="2"/>
  <c r="AC632" i="2"/>
  <c r="AC707" i="2"/>
  <c r="AC545" i="2"/>
  <c r="AC628" i="2"/>
  <c r="AC432" i="2"/>
  <c r="AD802" i="2"/>
  <c r="AC780" i="2"/>
  <c r="AD816" i="2"/>
  <c r="AD800" i="2"/>
  <c r="AC784" i="2"/>
  <c r="AD788" i="2"/>
  <c r="AD778" i="2"/>
  <c r="AC712" i="2"/>
  <c r="AD697" i="2"/>
  <c r="AD691" i="2"/>
  <c r="AC685" i="2"/>
  <c r="AC811" i="2"/>
  <c r="AC803" i="2"/>
  <c r="AC795" i="2"/>
  <c r="AC783" i="2"/>
  <c r="AC771" i="2"/>
  <c r="AD768" i="2"/>
  <c r="AC763" i="2"/>
  <c r="AD760" i="2"/>
  <c r="AC755" i="2"/>
  <c r="AD752" i="2"/>
  <c r="AC747" i="2"/>
  <c r="AD744" i="2"/>
  <c r="AC739" i="2"/>
  <c r="AD736" i="2"/>
  <c r="AC731" i="2"/>
  <c r="AD728" i="2"/>
  <c r="AC723" i="2"/>
  <c r="AD720" i="2"/>
  <c r="AD705" i="2"/>
  <c r="AD709" i="2"/>
  <c r="AD707" i="2"/>
  <c r="AD683" i="2"/>
  <c r="AC629" i="2"/>
  <c r="AC704" i="2"/>
  <c r="AC696" i="2"/>
  <c r="AC688" i="2"/>
  <c r="AD620" i="2"/>
  <c r="AD606" i="2"/>
  <c r="AC588" i="2"/>
  <c r="AC673" i="2"/>
  <c r="AC665" i="2"/>
  <c r="AC657" i="2"/>
  <c r="AC649" i="2"/>
  <c r="AC641" i="2"/>
  <c r="AD602" i="2"/>
  <c r="AC597" i="2"/>
  <c r="AD590" i="2"/>
  <c r="AD584" i="2"/>
  <c r="AD580" i="2"/>
  <c r="AD576" i="2"/>
  <c r="AD572" i="2"/>
  <c r="AD568" i="2"/>
  <c r="AD564" i="2"/>
  <c r="AD560" i="2"/>
  <c r="AD556" i="2"/>
  <c r="AD533" i="2"/>
  <c r="AC542" i="2"/>
  <c r="AC534" i="2"/>
  <c r="AC526" i="2"/>
  <c r="AC518" i="2"/>
  <c r="AD515" i="2"/>
  <c r="AC510" i="2"/>
  <c r="AD507" i="2"/>
  <c r="AC502" i="2"/>
  <c r="AD499" i="2"/>
  <c r="AC494" i="2"/>
  <c r="AD491" i="2"/>
  <c r="AC486" i="2"/>
  <c r="AD483" i="2"/>
  <c r="AC478" i="2"/>
  <c r="AD475" i="2"/>
  <c r="AD463" i="2"/>
  <c r="AC515" i="2"/>
  <c r="AC507" i="2"/>
  <c r="AC499" i="2"/>
  <c r="AC491" i="2"/>
  <c r="AC76" i="2"/>
  <c r="AD159" i="2"/>
  <c r="AC822" i="2"/>
  <c r="AC820" i="2"/>
  <c r="AC626" i="2"/>
  <c r="AC630" i="2"/>
  <c r="AC715" i="2"/>
  <c r="AC430" i="2"/>
  <c r="AC428" i="2"/>
  <c r="AD820" i="2"/>
  <c r="AD814" i="2"/>
  <c r="AD798" i="2"/>
  <c r="AD808" i="2"/>
  <c r="AD792" i="2"/>
  <c r="AD776" i="2"/>
  <c r="AD782" i="2"/>
  <c r="AD695" i="2"/>
  <c r="AC681" i="2"/>
  <c r="AD713" i="2"/>
  <c r="AC787" i="2"/>
  <c r="AC708" i="2"/>
  <c r="AD703" i="2"/>
  <c r="AD689" i="2"/>
  <c r="AC768" i="2"/>
  <c r="AC760" i="2"/>
  <c r="AC752" i="2"/>
  <c r="AC744" i="2"/>
  <c r="AC736" i="2"/>
  <c r="AC728" i="2"/>
  <c r="AC720" i="2"/>
  <c r="AD715" i="2"/>
  <c r="AD701" i="2"/>
  <c r="AC677" i="2"/>
  <c r="AD687" i="2"/>
  <c r="AC596" i="2"/>
  <c r="AD624" i="2"/>
  <c r="AD600" i="2"/>
  <c r="AC676" i="2"/>
  <c r="AD673" i="2"/>
  <c r="AC668" i="2"/>
  <c r="AD665" i="2"/>
  <c r="AC660" i="2"/>
  <c r="AD657" i="2"/>
  <c r="AC652" i="2"/>
  <c r="AD649" i="2"/>
  <c r="AC644" i="2"/>
  <c r="AD641" i="2"/>
  <c r="AC636" i="2"/>
  <c r="AD622" i="2"/>
  <c r="AD616" i="2"/>
  <c r="AC592" i="2"/>
  <c r="AC621" i="2"/>
  <c r="AC613" i="2"/>
  <c r="AC605" i="2"/>
  <c r="AC593" i="2"/>
  <c r="AD586" i="2"/>
  <c r="AC581" i="2"/>
  <c r="AD578" i="2"/>
  <c r="AC573" i="2"/>
  <c r="AD570" i="2"/>
  <c r="AC565" i="2"/>
  <c r="AD562" i="2"/>
  <c r="AC557" i="2"/>
  <c r="AD529" i="2"/>
  <c r="AD551" i="2"/>
  <c r="AD541" i="2"/>
  <c r="AD525" i="2"/>
  <c r="AC554" i="2"/>
  <c r="AC546" i="2"/>
  <c r="AD521" i="2"/>
  <c r="AC580" i="2"/>
  <c r="AC572" i="2"/>
  <c r="AC564" i="2"/>
  <c r="AC556" i="2"/>
  <c r="AD535" i="2"/>
  <c r="AD461" i="2"/>
  <c r="AC449" i="2"/>
  <c r="AD459" i="2"/>
  <c r="AD517" i="2"/>
  <c r="AD513" i="2"/>
  <c r="AD509" i="2"/>
  <c r="AD505" i="2"/>
  <c r="AD501" i="2"/>
  <c r="AD497" i="2"/>
  <c r="AD493" i="2"/>
  <c r="AC154" i="2"/>
  <c r="AC108" i="2"/>
  <c r="AC152" i="2"/>
  <c r="AC713" i="2"/>
  <c r="AC553" i="2"/>
  <c r="AC551" i="2"/>
  <c r="AC711" i="2"/>
  <c r="AC302" i="2"/>
  <c r="AC253" i="2"/>
  <c r="AD818" i="2"/>
  <c r="AD780" i="2"/>
  <c r="AD784" i="2"/>
  <c r="AD812" i="2"/>
  <c r="AD796" i="2"/>
  <c r="AC788" i="2"/>
  <c r="AD822" i="2"/>
  <c r="AD806" i="2"/>
  <c r="AD786" i="2"/>
  <c r="AD685" i="2"/>
  <c r="AC815" i="2"/>
  <c r="AC807" i="2"/>
  <c r="AC799" i="2"/>
  <c r="AC791" i="2"/>
  <c r="AC775" i="2"/>
  <c r="AD772" i="2"/>
  <c r="AC767" i="2"/>
  <c r="AD764" i="2"/>
  <c r="AC759" i="2"/>
  <c r="AD756" i="2"/>
  <c r="AC751" i="2"/>
  <c r="AD748" i="2"/>
  <c r="AC743" i="2"/>
  <c r="AD740" i="2"/>
  <c r="AC735" i="2"/>
  <c r="AD732" i="2"/>
  <c r="AC727" i="2"/>
  <c r="AD724" i="2"/>
  <c r="AC719" i="2"/>
  <c r="AD716" i="2"/>
  <c r="AD699" i="2"/>
  <c r="AD675" i="2"/>
  <c r="AD671" i="2"/>
  <c r="AD667" i="2"/>
  <c r="AD663" i="2"/>
  <c r="AD659" i="2"/>
  <c r="AD655" i="2"/>
  <c r="AD651" i="2"/>
  <c r="AD647" i="2"/>
  <c r="AD643" i="2"/>
  <c r="AD639" i="2"/>
  <c r="AD612" i="2"/>
  <c r="AD630" i="2"/>
  <c r="AD608" i="2"/>
  <c r="AC700" i="2"/>
  <c r="AC692" i="2"/>
  <c r="AC680" i="2"/>
  <c r="AD588" i="2"/>
  <c r="AC669" i="2"/>
  <c r="AC661" i="2"/>
  <c r="AC653" i="2"/>
  <c r="AC645" i="2"/>
  <c r="AC637" i="2"/>
  <c r="AD626" i="2"/>
  <c r="AD618" i="2"/>
  <c r="AD598" i="2"/>
  <c r="AC589" i="2"/>
  <c r="AD531" i="2"/>
  <c r="AD543" i="2"/>
  <c r="AD527" i="2"/>
  <c r="AC519" i="2"/>
  <c r="AD537" i="2"/>
  <c r="AD523" i="2"/>
  <c r="AD547" i="2"/>
  <c r="AD545" i="2"/>
  <c r="AC538" i="2"/>
  <c r="AC530" i="2"/>
  <c r="AC522" i="2"/>
  <c r="AC514" i="2"/>
  <c r="AD511" i="2"/>
  <c r="AC506" i="2"/>
  <c r="AD503" i="2"/>
  <c r="AC498" i="2"/>
  <c r="AD495" i="2"/>
  <c r="AC490" i="2"/>
  <c r="AD487" i="2"/>
  <c r="AC482" i="2"/>
  <c r="AD479" i="2"/>
  <c r="AC474" i="2"/>
  <c r="AC511" i="2"/>
  <c r="AC503" i="2"/>
  <c r="AC495" i="2"/>
  <c r="AC487" i="2"/>
  <c r="AD467" i="2"/>
  <c r="AD410" i="2"/>
  <c r="AD434" i="2"/>
  <c r="AC470" i="2"/>
  <c r="AC462" i="2"/>
  <c r="AD447" i="2"/>
  <c r="AC442" i="2"/>
  <c r="AD439" i="2"/>
  <c r="AD418" i="2"/>
  <c r="AD416" i="2"/>
  <c r="AC423" i="2"/>
  <c r="AC415" i="2"/>
  <c r="AC403" i="2"/>
  <c r="AD400" i="2"/>
  <c r="AC395" i="2"/>
  <c r="AD392" i="2"/>
  <c r="AD384" i="2"/>
  <c r="AD402" i="2"/>
  <c r="AD398" i="2"/>
  <c r="AD394" i="2"/>
  <c r="AD390" i="2"/>
  <c r="AC371" i="2"/>
  <c r="AC359" i="2"/>
  <c r="AC366" i="2"/>
  <c r="AD363" i="2"/>
  <c r="AC342" i="2"/>
  <c r="AD335" i="2"/>
  <c r="AD364" i="2"/>
  <c r="AC347" i="2"/>
  <c r="AD344" i="2"/>
  <c r="AC339" i="2"/>
  <c r="AD336" i="2"/>
  <c r="AD342" i="2"/>
  <c r="AD318" i="2"/>
  <c r="AC313" i="2"/>
  <c r="AD310" i="2"/>
  <c r="AD304" i="2"/>
  <c r="AD302" i="2"/>
  <c r="AC301" i="2"/>
  <c r="AD285" i="2"/>
  <c r="AD287" i="2"/>
  <c r="AD264" i="2"/>
  <c r="AD262" i="2"/>
  <c r="AC246" i="2"/>
  <c r="AC192" i="2"/>
  <c r="AD185" i="2"/>
  <c r="AC184" i="2"/>
  <c r="AC176" i="2"/>
  <c r="AC168" i="2"/>
  <c r="AD156" i="2"/>
  <c r="AC173" i="2"/>
  <c r="AD160" i="2"/>
  <c r="AC128" i="2"/>
  <c r="AD100" i="2"/>
  <c r="AC72" i="2"/>
  <c r="AD62" i="2"/>
  <c r="AD53" i="2"/>
  <c r="AC63" i="2"/>
  <c r="AC57" i="2"/>
  <c r="AD37" i="2"/>
  <c r="AD49" i="2"/>
  <c r="AD41" i="2"/>
  <c r="AC29" i="2"/>
  <c r="AC10" i="2"/>
  <c r="AC483" i="2"/>
  <c r="AC475" i="2"/>
  <c r="AD469" i="2"/>
  <c r="AD465" i="2"/>
  <c r="AC445" i="2"/>
  <c r="AC437" i="2"/>
  <c r="AC450" i="2"/>
  <c r="AC438" i="2"/>
  <c r="AD435" i="2"/>
  <c r="AC431" i="2"/>
  <c r="AD420" i="2"/>
  <c r="AC406" i="2"/>
  <c r="AD408" i="2"/>
  <c r="AC376" i="2"/>
  <c r="AD378" i="2"/>
  <c r="AC398" i="2"/>
  <c r="AC390" i="2"/>
  <c r="AC358" i="2"/>
  <c r="AD355" i="2"/>
  <c r="AD350" i="2"/>
  <c r="AC350" i="2"/>
  <c r="AC381" i="2"/>
  <c r="AC367" i="2"/>
  <c r="AC354" i="2"/>
  <c r="AD347" i="2"/>
  <c r="AC338" i="2"/>
  <c r="AC322" i="2"/>
  <c r="AD368" i="2"/>
  <c r="AD352" i="2"/>
  <c r="AC325" i="2"/>
  <c r="AD346" i="2"/>
  <c r="AC326" i="2"/>
  <c r="AC321" i="2"/>
  <c r="AD306" i="2"/>
  <c r="AC318" i="2"/>
  <c r="AD309" i="2"/>
  <c r="AD281" i="2"/>
  <c r="AD289" i="2"/>
  <c r="AD277" i="2"/>
  <c r="AC272" i="2"/>
  <c r="AC275" i="2"/>
  <c r="AC265" i="2"/>
  <c r="AC255" i="2"/>
  <c r="AC256" i="2"/>
  <c r="AD251" i="2"/>
  <c r="AD243" i="2"/>
  <c r="AD239" i="2"/>
  <c r="AC234" i="2"/>
  <c r="AC217" i="2"/>
  <c r="AD203" i="2"/>
  <c r="AD216" i="2"/>
  <c r="AD201" i="2"/>
  <c r="AD232" i="2"/>
  <c r="AD228" i="2"/>
  <c r="AC228" i="2"/>
  <c r="AD225" i="2"/>
  <c r="AC220" i="2"/>
  <c r="AD217" i="2"/>
  <c r="AC212" i="2"/>
  <c r="AD209" i="2"/>
  <c r="AC204" i="2"/>
  <c r="AD148" i="2"/>
  <c r="AC188" i="2"/>
  <c r="AD154" i="2"/>
  <c r="AC143" i="2"/>
  <c r="AC177" i="2"/>
  <c r="AC159" i="2"/>
  <c r="AD155" i="2"/>
  <c r="AC147" i="2"/>
  <c r="AC144" i="2"/>
  <c r="AC132" i="2"/>
  <c r="AD120" i="2"/>
  <c r="AD135" i="2"/>
  <c r="AC118" i="2"/>
  <c r="AC139" i="2"/>
  <c r="AD136" i="2"/>
  <c r="AC131" i="2"/>
  <c r="AD128" i="2"/>
  <c r="AC122" i="2"/>
  <c r="AC117" i="2"/>
  <c r="AD114" i="2"/>
  <c r="AC109" i="2"/>
  <c r="AD98" i="2"/>
  <c r="AC88" i="2"/>
  <c r="AC80" i="2"/>
  <c r="AC75" i="2"/>
  <c r="AC95" i="2"/>
  <c r="AD92" i="2"/>
  <c r="AC87" i="2"/>
  <c r="AD84" i="2"/>
  <c r="AC71" i="2"/>
  <c r="AC56" i="2"/>
  <c r="AD51" i="2"/>
  <c r="AD47" i="2"/>
  <c r="AD43" i="2"/>
  <c r="AD39" i="2"/>
  <c r="AD29" i="2"/>
  <c r="AD35" i="2"/>
  <c r="AC30" i="2"/>
  <c r="AC26" i="2"/>
  <c r="AC21" i="2"/>
  <c r="AC15" i="2"/>
  <c r="AC11" i="2"/>
  <c r="AC7" i="2"/>
  <c r="AC291" i="2"/>
  <c r="AD298" i="2"/>
  <c r="AD313" i="2"/>
  <c r="AC293" i="2"/>
  <c r="AC288" i="2"/>
  <c r="AC264" i="2"/>
  <c r="AC261" i="2"/>
  <c r="AD247" i="2"/>
  <c r="AC250" i="2"/>
  <c r="AD233" i="2"/>
  <c r="AC242" i="2"/>
  <c r="AC205" i="2"/>
  <c r="AC200" i="2"/>
  <c r="AC185" i="2"/>
  <c r="AC189" i="2"/>
  <c r="AC180" i="2"/>
  <c r="AC172" i="2"/>
  <c r="AC164" i="2"/>
  <c r="AC181" i="2"/>
  <c r="AC165" i="2"/>
  <c r="AC136" i="2"/>
  <c r="AC121" i="2"/>
  <c r="AD96" i="2"/>
  <c r="AC110" i="2"/>
  <c r="AD72" i="2"/>
  <c r="AC74" i="2"/>
  <c r="AC66" i="2"/>
  <c r="AD64" i="2"/>
  <c r="AC59" i="2"/>
  <c r="AC41" i="2"/>
  <c r="AC48" i="2"/>
  <c r="AD33" i="2"/>
  <c r="AC38" i="2"/>
  <c r="AD21" i="2"/>
  <c r="AD11" i="2"/>
  <c r="AD457" i="2"/>
  <c r="AD453" i="2"/>
  <c r="AD489" i="2"/>
  <c r="AD485" i="2"/>
  <c r="AD481" i="2"/>
  <c r="AD477" i="2"/>
  <c r="AC410" i="2"/>
  <c r="AD422" i="2"/>
  <c r="AC466" i="2"/>
  <c r="AC458" i="2"/>
  <c r="AC446" i="2"/>
  <c r="AD443" i="2"/>
  <c r="AC427" i="2"/>
  <c r="AC419" i="2"/>
  <c r="AC411" i="2"/>
  <c r="AD404" i="2"/>
  <c r="AC399" i="2"/>
  <c r="AD396" i="2"/>
  <c r="AC391" i="2"/>
  <c r="AD388" i="2"/>
  <c r="AC374" i="2"/>
  <c r="AD382" i="2"/>
  <c r="AC375" i="2"/>
  <c r="AD371" i="2"/>
  <c r="AC362" i="2"/>
  <c r="AD359" i="2"/>
  <c r="AC363" i="2"/>
  <c r="AD351" i="2"/>
  <c r="AD343" i="2"/>
  <c r="AC334" i="2"/>
  <c r="AD372" i="2"/>
  <c r="AD356" i="2"/>
  <c r="AD348" i="2"/>
  <c r="AC343" i="2"/>
  <c r="AD340" i="2"/>
  <c r="AC335" i="2"/>
  <c r="AD332" i="2"/>
  <c r="AD334" i="2"/>
  <c r="AC317" i="2"/>
  <c r="AD314" i="2"/>
  <c r="AC309" i="2"/>
  <c r="AC306" i="2"/>
  <c r="AD294" i="2"/>
  <c r="AC305" i="2"/>
  <c r="AC279" i="2"/>
  <c r="AC280" i="2"/>
  <c r="AD258" i="2"/>
  <c r="AC254" i="2"/>
  <c r="AD241" i="2"/>
  <c r="AD237" i="2"/>
  <c r="AC221" i="2"/>
  <c r="AC197" i="2"/>
  <c r="AD193" i="2"/>
  <c r="AD204" i="2"/>
  <c r="AC196" i="2"/>
  <c r="AD177" i="2"/>
  <c r="AD169" i="2"/>
  <c r="AD139" i="2"/>
  <c r="AD108" i="2"/>
  <c r="AD57" i="2"/>
  <c r="AC67" i="2"/>
  <c r="AC49" i="2"/>
  <c r="AD45" i="2"/>
  <c r="AC25" i="2"/>
  <c r="AC22" i="2"/>
  <c r="AC479" i="2"/>
  <c r="AD455" i="2"/>
  <c r="AD412" i="2"/>
  <c r="AC441" i="2"/>
  <c r="AD428" i="2"/>
  <c r="AD424" i="2"/>
  <c r="AC454" i="2"/>
  <c r="AC434" i="2"/>
  <c r="AD432" i="2"/>
  <c r="AD414" i="2"/>
  <c r="AD406" i="2"/>
  <c r="AC407" i="2"/>
  <c r="AD386" i="2"/>
  <c r="AD380" i="2"/>
  <c r="AD376" i="2"/>
  <c r="AC402" i="2"/>
  <c r="AC394" i="2"/>
  <c r="AC355" i="2"/>
  <c r="AC385" i="2"/>
  <c r="AC377" i="2"/>
  <c r="AC370" i="2"/>
  <c r="AD367" i="2"/>
  <c r="AC346" i="2"/>
  <c r="AD339" i="2"/>
  <c r="AD330" i="2"/>
  <c r="AD322" i="2"/>
  <c r="AD360" i="2"/>
  <c r="AC351" i="2"/>
  <c r="AD338" i="2"/>
  <c r="AC329" i="2"/>
  <c r="AD326" i="2"/>
  <c r="AC297" i="2"/>
  <c r="AC310" i="2"/>
  <c r="AD317" i="2"/>
  <c r="AC292" i="2"/>
  <c r="AD283" i="2"/>
  <c r="AC276" i="2"/>
  <c r="AD273" i="2"/>
  <c r="AD268" i="2"/>
  <c r="AD275" i="2"/>
  <c r="AD266" i="2"/>
  <c r="AC257" i="2"/>
  <c r="AD260" i="2"/>
  <c r="AD256" i="2"/>
  <c r="AC260" i="2"/>
  <c r="AD253" i="2"/>
  <c r="AC237" i="2"/>
  <c r="AC238" i="2"/>
  <c r="AD235" i="2"/>
  <c r="AC239" i="2"/>
  <c r="AC225" i="2"/>
  <c r="AC209" i="2"/>
  <c r="AD220" i="2"/>
  <c r="AD208" i="2"/>
  <c r="AC231" i="2"/>
  <c r="AD224" i="2"/>
  <c r="AC232" i="2"/>
  <c r="AD229" i="2"/>
  <c r="AC224" i="2"/>
  <c r="AD221" i="2"/>
  <c r="AC216" i="2"/>
  <c r="AD213" i="2"/>
  <c r="AC208" i="2"/>
  <c r="AD205" i="2"/>
  <c r="AC199" i="2"/>
  <c r="AC155" i="2"/>
  <c r="AD143" i="2"/>
  <c r="AC169" i="2"/>
  <c r="AC140" i="2"/>
  <c r="AC124" i="2"/>
  <c r="AD127" i="2"/>
  <c r="AD118" i="2"/>
  <c r="AD144" i="2"/>
  <c r="AD140" i="2"/>
  <c r="AC135" i="2"/>
  <c r="AD132" i="2"/>
  <c r="AC127" i="2"/>
  <c r="AD124" i="2"/>
  <c r="AD116" i="2"/>
  <c r="AD112" i="2"/>
  <c r="AC107" i="2"/>
  <c r="AC113" i="2"/>
  <c r="AD110" i="2"/>
  <c r="AC103" i="2"/>
  <c r="AD104" i="2"/>
  <c r="AD102" i="2"/>
  <c r="AC92" i="2"/>
  <c r="AC84" i="2"/>
  <c r="AD78" i="2"/>
  <c r="AD94" i="2"/>
  <c r="AD90" i="2"/>
  <c r="AD86" i="2"/>
  <c r="AD82" i="2"/>
  <c r="AD76" i="2"/>
  <c r="AD70" i="2"/>
  <c r="AC99" i="2"/>
  <c r="AC91" i="2"/>
  <c r="AD88" i="2"/>
  <c r="AC83" i="2"/>
  <c r="AD80" i="2"/>
  <c r="AC33" i="2"/>
  <c r="AC34" i="2"/>
  <c r="AD31" i="2"/>
  <c r="AD27" i="2"/>
  <c r="AC19" i="2"/>
  <c r="AD18" i="2"/>
  <c r="AD15" i="2"/>
  <c r="AC14" i="2"/>
  <c r="AD7" i="2"/>
  <c r="AD16" i="2"/>
  <c r="AD12" i="2"/>
  <c r="AD8" i="2"/>
  <c r="AC314" i="2"/>
  <c r="AC298" i="2"/>
  <c r="AC294" i="2"/>
  <c r="AD291" i="2"/>
  <c r="AD279" i="2"/>
  <c r="AC284" i="2"/>
  <c r="AD270" i="2"/>
  <c r="AD272" i="2"/>
  <c r="AC269" i="2"/>
  <c r="AD249" i="2"/>
  <c r="AC233" i="2"/>
  <c r="AC213" i="2"/>
  <c r="AD197" i="2"/>
  <c r="AC193" i="2"/>
  <c r="AD212" i="2"/>
  <c r="AD189" i="2"/>
  <c r="AC148" i="2"/>
  <c r="AD181" i="2"/>
  <c r="AD173" i="2"/>
  <c r="AD165" i="2"/>
  <c r="AC151" i="2"/>
  <c r="AD152" i="2"/>
  <c r="AD122" i="2"/>
  <c r="AD131" i="2"/>
  <c r="AC114" i="2"/>
  <c r="AC79" i="2"/>
  <c r="AD66" i="2"/>
  <c r="AC62" i="2"/>
  <c r="AD68" i="2"/>
  <c r="AD60" i="2"/>
  <c r="AC45" i="2"/>
  <c r="AC52" i="2"/>
  <c r="AC44" i="2"/>
  <c r="AD25" i="2"/>
  <c r="AD23" i="2"/>
  <c r="AC6" i="2"/>
  <c r="Z240" i="2"/>
  <c r="Z242" i="2"/>
  <c r="Y244" i="2"/>
  <c r="Z248" i="2"/>
  <c r="Z252" i="2"/>
  <c r="Z254" i="2"/>
  <c r="Z257" i="2"/>
  <c r="Y259" i="2"/>
  <c r="Z261" i="2"/>
  <c r="Z263" i="2"/>
  <c r="Y267" i="2"/>
  <c r="AE267" i="2" s="1"/>
  <c r="AR267" i="2" s="1"/>
  <c r="Y271" i="2"/>
  <c r="Y273" i="2"/>
  <c r="Y277" i="2"/>
  <c r="Z280" i="2"/>
  <c r="Y283" i="2"/>
  <c r="Y285" i="2"/>
  <c r="Z288" i="2"/>
  <c r="Y295" i="2"/>
  <c r="Y296" i="2"/>
  <c r="Y299" i="2"/>
  <c r="Y303" i="2"/>
  <c r="AE303" i="2" s="1"/>
  <c r="AR303" i="2" s="1"/>
  <c r="Z304" i="2"/>
  <c r="Y308" i="2"/>
  <c r="Y311" i="2"/>
  <c r="Y312" i="2"/>
  <c r="Y236" i="2"/>
  <c r="Z244" i="2"/>
  <c r="AF244" i="2" s="1"/>
  <c r="AS244" i="2" s="1"/>
  <c r="Y247" i="2"/>
  <c r="AE247" i="2" s="1"/>
  <c r="AR247" i="2" s="1"/>
  <c r="Y262" i="2"/>
  <c r="Y266" i="2"/>
  <c r="Z267" i="2"/>
  <c r="Y290" i="2"/>
  <c r="Z295" i="2"/>
  <c r="Z299" i="2"/>
  <c r="AF299" i="2" s="1"/>
  <c r="AS299" i="2" s="1"/>
  <c r="Z303" i="2"/>
  <c r="Y307" i="2"/>
  <c r="Z308" i="2"/>
  <c r="Z236" i="2"/>
  <c r="Y241" i="2"/>
  <c r="AE241" i="2" s="1"/>
  <c r="AR241" i="2" s="1"/>
  <c r="Z250" i="2"/>
  <c r="Y251" i="2"/>
  <c r="Y258" i="2"/>
  <c r="Z269" i="2"/>
  <c r="Y274" i="2"/>
  <c r="Y278" i="2"/>
  <c r="Y281" i="2"/>
  <c r="AE281" i="2" s="1"/>
  <c r="AR281" i="2" s="1"/>
  <c r="Y282" i="2"/>
  <c r="AE282" i="2" s="1"/>
  <c r="AR282" i="2" s="1"/>
  <c r="Y286" i="2"/>
  <c r="Z290" i="2"/>
  <c r="Z292" i="2"/>
  <c r="AF292" i="2" s="1"/>
  <c r="AS292" i="2" s="1"/>
  <c r="Y293" i="2"/>
  <c r="Z297" i="2"/>
  <c r="AF297" i="2" s="1"/>
  <c r="AS297" i="2" s="1"/>
  <c r="Y300" i="2"/>
  <c r="Z312" i="2"/>
  <c r="Y315" i="2"/>
  <c r="Y320" i="2"/>
  <c r="AE320" i="2" s="1"/>
  <c r="AR320" i="2" s="1"/>
  <c r="Z324" i="2"/>
  <c r="Z327" i="2"/>
  <c r="Z234" i="2"/>
  <c r="Y235" i="2"/>
  <c r="Y240" i="2"/>
  <c r="Z246" i="2"/>
  <c r="Y263" i="2"/>
  <c r="Z265" i="2"/>
  <c r="Z271" i="2"/>
  <c r="Z274" i="2"/>
  <c r="Z278" i="2"/>
  <c r="AF278" i="2" s="1"/>
  <c r="AS278" i="2" s="1"/>
  <c r="Z282" i="2"/>
  <c r="Z286" i="2"/>
  <c r="Z300" i="2"/>
  <c r="Z238" i="2"/>
  <c r="AF238" i="2" s="1"/>
  <c r="AS238" i="2" s="1"/>
  <c r="Y243" i="2"/>
  <c r="Y245" i="2"/>
  <c r="Y248" i="2"/>
  <c r="Y249" i="2"/>
  <c r="Y252" i="2"/>
  <c r="Y255" i="2"/>
  <c r="Z259" i="2"/>
  <c r="Z276" i="2"/>
  <c r="Z284" i="2"/>
  <c r="AF284" i="2" s="1"/>
  <c r="AS284" i="2" s="1"/>
  <c r="Z296" i="2"/>
  <c r="AF296" i="2" s="1"/>
  <c r="AS296" i="2" s="1"/>
  <c r="Y316" i="2"/>
  <c r="Y319" i="2"/>
  <c r="Z323" i="2"/>
  <c r="Z328" i="2"/>
  <c r="Z320" i="2"/>
  <c r="Y323" i="2"/>
  <c r="Z311" i="2"/>
  <c r="Z315" i="2"/>
  <c r="Z316" i="2"/>
  <c r="Z319" i="2"/>
  <c r="Z331" i="2"/>
  <c r="AF331" i="2" s="1"/>
  <c r="AS331" i="2" s="1"/>
  <c r="Z333" i="2"/>
  <c r="Y337" i="2"/>
  <c r="Y340" i="2"/>
  <c r="Z349" i="2"/>
  <c r="Z353" i="2"/>
  <c r="Y356" i="2"/>
  <c r="Y360" i="2"/>
  <c r="Y361" i="2"/>
  <c r="Z365" i="2"/>
  <c r="Z369" i="2"/>
  <c r="Z373" i="2"/>
  <c r="Y374" i="2"/>
  <c r="Z377" i="2"/>
  <c r="Z381" i="2"/>
  <c r="Y386" i="2"/>
  <c r="Z389" i="2"/>
  <c r="AF389" i="2" s="1"/>
  <c r="AS389" i="2" s="1"/>
  <c r="Y393" i="2"/>
  <c r="Z395" i="2"/>
  <c r="AF395" i="2" s="1"/>
  <c r="AS395" i="2" s="1"/>
  <c r="Y400" i="2"/>
  <c r="Y324" i="2"/>
  <c r="Y328" i="2"/>
  <c r="Y330" i="2"/>
  <c r="Y332" i="2"/>
  <c r="Z341" i="2"/>
  <c r="Y345" i="2"/>
  <c r="Y348" i="2"/>
  <c r="AE348" i="2" s="1"/>
  <c r="AR348" i="2" s="1"/>
  <c r="Z354" i="2"/>
  <c r="Z357" i="2"/>
  <c r="AF357" i="2" s="1"/>
  <c r="AS357" i="2" s="1"/>
  <c r="Y364" i="2"/>
  <c r="AE364" i="2" s="1"/>
  <c r="AR364" i="2" s="1"/>
  <c r="Z370" i="2"/>
  <c r="Y372" i="2"/>
  <c r="Z379" i="2"/>
  <c r="Z383" i="2"/>
  <c r="Y384" i="2"/>
  <c r="Y387" i="2"/>
  <c r="Y392" i="2"/>
  <c r="Z397" i="2"/>
  <c r="Y401" i="2"/>
  <c r="AE401" i="2" s="1"/>
  <c r="AR401" i="2" s="1"/>
  <c r="Z403" i="2"/>
  <c r="Y333" i="2"/>
  <c r="Y341" i="2"/>
  <c r="Y349" i="2"/>
  <c r="Y353" i="2"/>
  <c r="Z366" i="2"/>
  <c r="Z387" i="2"/>
  <c r="Y388" i="2"/>
  <c r="Y389" i="2"/>
  <c r="Z391" i="2"/>
  <c r="AF391" i="2" s="1"/>
  <c r="AS391" i="2" s="1"/>
  <c r="Z405" i="2"/>
  <c r="Y408" i="2"/>
  <c r="Z411" i="2"/>
  <c r="AF411" i="2" s="1"/>
  <c r="AS411" i="2" s="1"/>
  <c r="Z415" i="2"/>
  <c r="Y421" i="2"/>
  <c r="Z423" i="2"/>
  <c r="AF423" i="2" s="1"/>
  <c r="AS423" i="2" s="1"/>
  <c r="Y425" i="2"/>
  <c r="Z427" i="2"/>
  <c r="Y429" i="2"/>
  <c r="Y430" i="2"/>
  <c r="AE430" i="2" s="1"/>
  <c r="AR430" i="2" s="1"/>
  <c r="Z431" i="2"/>
  <c r="AF431" i="2" s="1"/>
  <c r="AS431" i="2" s="1"/>
  <c r="Z433" i="2"/>
  <c r="Y444" i="2"/>
  <c r="Z446" i="2"/>
  <c r="Y331" i="2"/>
  <c r="Z361" i="2"/>
  <c r="AF361" i="2" s="1"/>
  <c r="AS361" i="2" s="1"/>
  <c r="Y365" i="2"/>
  <c r="Y369" i="2"/>
  <c r="Y383" i="2"/>
  <c r="Y404" i="2"/>
  <c r="AE404" i="2" s="1"/>
  <c r="AR404" i="2" s="1"/>
  <c r="Y409" i="2"/>
  <c r="Y413" i="2"/>
  <c r="Y417" i="2"/>
  <c r="Z421" i="2"/>
  <c r="Z425" i="2"/>
  <c r="Z429" i="2"/>
  <c r="Y436" i="2"/>
  <c r="Z438" i="2"/>
  <c r="Y440" i="2"/>
  <c r="Z442" i="2"/>
  <c r="Z444" i="2"/>
  <c r="Y448" i="2"/>
  <c r="Z450" i="2"/>
  <c r="Y452" i="2"/>
  <c r="AE452" i="2" s="1"/>
  <c r="AR452" i="2" s="1"/>
  <c r="Z454" i="2"/>
  <c r="Z456" i="2"/>
  <c r="Z460" i="2"/>
  <c r="Y463" i="2"/>
  <c r="Z466" i="2"/>
  <c r="Y468" i="2"/>
  <c r="Y473" i="2"/>
  <c r="Z482" i="2"/>
  <c r="Z484" i="2"/>
  <c r="Y488" i="2"/>
  <c r="Y489" i="2"/>
  <c r="Z498" i="2"/>
  <c r="Z500" i="2"/>
  <c r="Y327" i="2"/>
  <c r="AE327" i="2" s="1"/>
  <c r="AR327" i="2" s="1"/>
  <c r="Y336" i="2"/>
  <c r="Z337" i="2"/>
  <c r="Y344" i="2"/>
  <c r="Z345" i="2"/>
  <c r="Y352" i="2"/>
  <c r="Y373" i="2"/>
  <c r="Z401" i="2"/>
  <c r="Z409" i="2"/>
  <c r="Z413" i="2"/>
  <c r="AF413" i="2" s="1"/>
  <c r="AS413" i="2" s="1"/>
  <c r="Z417" i="2"/>
  <c r="Y418" i="2"/>
  <c r="Y428" i="2"/>
  <c r="Z436" i="2"/>
  <c r="Z440" i="2"/>
  <c r="AF440" i="2" s="1"/>
  <c r="AS440" i="2" s="1"/>
  <c r="Y443" i="2"/>
  <c r="AE443" i="2" s="1"/>
  <c r="AR443" i="2" s="1"/>
  <c r="Y357" i="2"/>
  <c r="AE357" i="2" s="1"/>
  <c r="AR357" i="2" s="1"/>
  <c r="Y368" i="2"/>
  <c r="Y379" i="2"/>
  <c r="Z385" i="2"/>
  <c r="Z393" i="2"/>
  <c r="Y396" i="2"/>
  <c r="Y397" i="2"/>
  <c r="Z399" i="2"/>
  <c r="Y405" i="2"/>
  <c r="AE405" i="2" s="1"/>
  <c r="AR405" i="2" s="1"/>
  <c r="Z407" i="2"/>
  <c r="Z419" i="2"/>
  <c r="AF419" i="2" s="1"/>
  <c r="AS419" i="2" s="1"/>
  <c r="Y422" i="2"/>
  <c r="AE422" i="2" s="1"/>
  <c r="AR422" i="2" s="1"/>
  <c r="Y424" i="2"/>
  <c r="Y433" i="2"/>
  <c r="Y435" i="2"/>
  <c r="Y439" i="2"/>
  <c r="Y447" i="2"/>
  <c r="AE447" i="2" s="1"/>
  <c r="AR447" i="2" s="1"/>
  <c r="Y457" i="2"/>
  <c r="AE457" i="2" s="1"/>
  <c r="AR457" i="2" s="1"/>
  <c r="Y459" i="2"/>
  <c r="Y461" i="2"/>
  <c r="Z464" i="2"/>
  <c r="Z472" i="2"/>
  <c r="Z474" i="2"/>
  <c r="Z476" i="2"/>
  <c r="Y480" i="2"/>
  <c r="Y481" i="2"/>
  <c r="Z490" i="2"/>
  <c r="Z492" i="2"/>
  <c r="Y496" i="2"/>
  <c r="Y497" i="2"/>
  <c r="Y456" i="2"/>
  <c r="Z458" i="2"/>
  <c r="AF458" i="2" s="1"/>
  <c r="AS458" i="2" s="1"/>
  <c r="Y464" i="2"/>
  <c r="Z468" i="2"/>
  <c r="Y472" i="2"/>
  <c r="Y476" i="2"/>
  <c r="Y485" i="2"/>
  <c r="Z486" i="2"/>
  <c r="Z496" i="2"/>
  <c r="AF496" i="2" s="1"/>
  <c r="AS496" i="2" s="1"/>
  <c r="Y504" i="2"/>
  <c r="Y505" i="2"/>
  <c r="AE505" i="2" s="1"/>
  <c r="AR505" i="2" s="1"/>
  <c r="Z514" i="2"/>
  <c r="Z516" i="2"/>
  <c r="Z518" i="2"/>
  <c r="AF518" i="2" s="1"/>
  <c r="AS518" i="2" s="1"/>
  <c r="Y520" i="2"/>
  <c r="Y524" i="2"/>
  <c r="Y528" i="2"/>
  <c r="Y532" i="2"/>
  <c r="Z536" i="2"/>
  <c r="AF536" i="2" s="1"/>
  <c r="AS536" i="2" s="1"/>
  <c r="Z540" i="2"/>
  <c r="AF540" i="2" s="1"/>
  <c r="AS540" i="2" s="1"/>
  <c r="Z544" i="2"/>
  <c r="Y548" i="2"/>
  <c r="Y549" i="2"/>
  <c r="AE549" i="2" s="1"/>
  <c r="AR549" i="2" s="1"/>
  <c r="Z550" i="2"/>
  <c r="Z552" i="2"/>
  <c r="Z559" i="2"/>
  <c r="Y563" i="2"/>
  <c r="Z565" i="2"/>
  <c r="AF565" i="2" s="1"/>
  <c r="AS565" i="2" s="1"/>
  <c r="Y570" i="2"/>
  <c r="AE570" i="2" s="1"/>
  <c r="AR570" i="2" s="1"/>
  <c r="Z452" i="2"/>
  <c r="Y453" i="2"/>
  <c r="Y460" i="2"/>
  <c r="Z462" i="2"/>
  <c r="Z473" i="2"/>
  <c r="Y477" i="2"/>
  <c r="Z478" i="2"/>
  <c r="Z488" i="2"/>
  <c r="Y500" i="2"/>
  <c r="Z502" i="2"/>
  <c r="Z504" i="2"/>
  <c r="Y508" i="2"/>
  <c r="Y509" i="2"/>
  <c r="Z520" i="2"/>
  <c r="Z524" i="2"/>
  <c r="Z528" i="2"/>
  <c r="Y529" i="2"/>
  <c r="Z532" i="2"/>
  <c r="AF532" i="2" s="1"/>
  <c r="AS532" i="2" s="1"/>
  <c r="Z548" i="2"/>
  <c r="Y558" i="2"/>
  <c r="AE558" i="2" s="1"/>
  <c r="AR558" i="2" s="1"/>
  <c r="Z563" i="2"/>
  <c r="Y567" i="2"/>
  <c r="AE567" i="2" s="1"/>
  <c r="AR567" i="2" s="1"/>
  <c r="Z569" i="2"/>
  <c r="Y574" i="2"/>
  <c r="Z579" i="2"/>
  <c r="Y583" i="2"/>
  <c r="Z585" i="2"/>
  <c r="Y590" i="2"/>
  <c r="Z595" i="2"/>
  <c r="Y598" i="2"/>
  <c r="Y603" i="2"/>
  <c r="Y611" i="2"/>
  <c r="Y616" i="2"/>
  <c r="Y618" i="2"/>
  <c r="Y620" i="2"/>
  <c r="Y622" i="2"/>
  <c r="Z625" i="2"/>
  <c r="Y627" i="2"/>
  <c r="AE627" i="2" s="1"/>
  <c r="AR627" i="2" s="1"/>
  <c r="Y628" i="2"/>
  <c r="Z470" i="2"/>
  <c r="Y471" i="2"/>
  <c r="Z480" i="2"/>
  <c r="Y492" i="2"/>
  <c r="AE492" i="2" s="1"/>
  <c r="AR492" i="2" s="1"/>
  <c r="Z506" i="2"/>
  <c r="Z508" i="2"/>
  <c r="AF508" i="2" s="1"/>
  <c r="AS508" i="2" s="1"/>
  <c r="Y512" i="2"/>
  <c r="Y513" i="2"/>
  <c r="Z530" i="2"/>
  <c r="Y533" i="2"/>
  <c r="Y535" i="2"/>
  <c r="Z538" i="2"/>
  <c r="Z542" i="2"/>
  <c r="AF542" i="2" s="1"/>
  <c r="AS542" i="2" s="1"/>
  <c r="Y547" i="2"/>
  <c r="Y555" i="2"/>
  <c r="Z557" i="2"/>
  <c r="Y562" i="2"/>
  <c r="Z448" i="2"/>
  <c r="Y465" i="2"/>
  <c r="Y467" i="2"/>
  <c r="Y484" i="2"/>
  <c r="Y493" i="2"/>
  <c r="AE493" i="2" s="1"/>
  <c r="AR493" i="2" s="1"/>
  <c r="Z494" i="2"/>
  <c r="AF494" i="2" s="1"/>
  <c r="AS494" i="2" s="1"/>
  <c r="Y501" i="2"/>
  <c r="AE501" i="2" s="1"/>
  <c r="AR501" i="2" s="1"/>
  <c r="Z510" i="2"/>
  <c r="Z512" i="2"/>
  <c r="Y516" i="2"/>
  <c r="Y517" i="2"/>
  <c r="Z522" i="2"/>
  <c r="Z526" i="2"/>
  <c r="Y531" i="2"/>
  <c r="AE531" i="2" s="1"/>
  <c r="AR531" i="2" s="1"/>
  <c r="Z534" i="2"/>
  <c r="AF534" i="2" s="1"/>
  <c r="AS534" i="2" s="1"/>
  <c r="Y536" i="2"/>
  <c r="Y540" i="2"/>
  <c r="Y544" i="2"/>
  <c r="Y552" i="2"/>
  <c r="AE552" i="2" s="1"/>
  <c r="AR552" i="2" s="1"/>
  <c r="Z555" i="2"/>
  <c r="Y559" i="2"/>
  <c r="AE559" i="2" s="1"/>
  <c r="AR559" i="2" s="1"/>
  <c r="Z561" i="2"/>
  <c r="Y566" i="2"/>
  <c r="Z571" i="2"/>
  <c r="Y575" i="2"/>
  <c r="AE575" i="2" s="1"/>
  <c r="AR575" i="2" s="1"/>
  <c r="Z577" i="2"/>
  <c r="Y582" i="2"/>
  <c r="Z587" i="2"/>
  <c r="Z591" i="2"/>
  <c r="AF591" i="2" s="1"/>
  <c r="AS591" i="2" s="1"/>
  <c r="Z597" i="2"/>
  <c r="Y599" i="2"/>
  <c r="Z601" i="2"/>
  <c r="Z607" i="2"/>
  <c r="Z615" i="2"/>
  <c r="Z619" i="2"/>
  <c r="Z621" i="2"/>
  <c r="AF621" i="2" s="1"/>
  <c r="AS621" i="2" s="1"/>
  <c r="Y623" i="2"/>
  <c r="Y626" i="2"/>
  <c r="AE626" i="2" s="1"/>
  <c r="AR626" i="2" s="1"/>
  <c r="Y631" i="2"/>
  <c r="Z583" i="2"/>
  <c r="Y586" i="2"/>
  <c r="Y587" i="2"/>
  <c r="AE587" i="2" s="1"/>
  <c r="AR587" i="2" s="1"/>
  <c r="Z589" i="2"/>
  <c r="Y602" i="2"/>
  <c r="Y604" i="2"/>
  <c r="Z611" i="2"/>
  <c r="AF611" i="2" s="1"/>
  <c r="AS611" i="2" s="1"/>
  <c r="Y615" i="2"/>
  <c r="AE615" i="2" s="1"/>
  <c r="AR615" i="2" s="1"/>
  <c r="Z617" i="2"/>
  <c r="AF617" i="2" s="1"/>
  <c r="AS617" i="2" s="1"/>
  <c r="Z623" i="2"/>
  <c r="Z627" i="2"/>
  <c r="Z631" i="2"/>
  <c r="Y634" i="2"/>
  <c r="AE634" i="2" s="1"/>
  <c r="AR634" i="2" s="1"/>
  <c r="Y638" i="2"/>
  <c r="Y639" i="2"/>
  <c r="Z648" i="2"/>
  <c r="Z650" i="2"/>
  <c r="AF650" i="2" s="1"/>
  <c r="AS650" i="2" s="1"/>
  <c r="Y654" i="2"/>
  <c r="Y655" i="2"/>
  <c r="Z664" i="2"/>
  <c r="Z666" i="2"/>
  <c r="AF666" i="2" s="1"/>
  <c r="AS666" i="2" s="1"/>
  <c r="Y670" i="2"/>
  <c r="Y671" i="2"/>
  <c r="Y678" i="2"/>
  <c r="Y682" i="2"/>
  <c r="Y686" i="2"/>
  <c r="Z690" i="2"/>
  <c r="Z694" i="2"/>
  <c r="Z696" i="2"/>
  <c r="Y698" i="2"/>
  <c r="Z700" i="2"/>
  <c r="Y702" i="2"/>
  <c r="Y714" i="2"/>
  <c r="Z723" i="2"/>
  <c r="Z725" i="2"/>
  <c r="Y729" i="2"/>
  <c r="Y730" i="2"/>
  <c r="AE730" i="2" s="1"/>
  <c r="AR730" i="2" s="1"/>
  <c r="Z575" i="2"/>
  <c r="Y578" i="2"/>
  <c r="Y579" i="2"/>
  <c r="Z581" i="2"/>
  <c r="Y591" i="2"/>
  <c r="Z599" i="2"/>
  <c r="Z603" i="2"/>
  <c r="Z609" i="2"/>
  <c r="Y619" i="2"/>
  <c r="Z636" i="2"/>
  <c r="AF636" i="2" s="1"/>
  <c r="AS636" i="2" s="1"/>
  <c r="Z638" i="2"/>
  <c r="AF638" i="2" s="1"/>
  <c r="AS638" i="2" s="1"/>
  <c r="Y642" i="2"/>
  <c r="Y643" i="2"/>
  <c r="AE643" i="2" s="1"/>
  <c r="AR643" i="2" s="1"/>
  <c r="Z652" i="2"/>
  <c r="AF652" i="2" s="1"/>
  <c r="AS652" i="2" s="1"/>
  <c r="Z654" i="2"/>
  <c r="AF654" i="2" s="1"/>
  <c r="AS654" i="2" s="1"/>
  <c r="Y658" i="2"/>
  <c r="Y659" i="2"/>
  <c r="AE659" i="2" s="1"/>
  <c r="AR659" i="2" s="1"/>
  <c r="Z668" i="2"/>
  <c r="AF668" i="2" s="1"/>
  <c r="AS668" i="2" s="1"/>
  <c r="Z670" i="2"/>
  <c r="AF670" i="2" s="1"/>
  <c r="AS670" i="2" s="1"/>
  <c r="Y674" i="2"/>
  <c r="Y675" i="2"/>
  <c r="Z678" i="2"/>
  <c r="Y679" i="2"/>
  <c r="Z682" i="2"/>
  <c r="Z684" i="2"/>
  <c r="Z686" i="2"/>
  <c r="Y687" i="2"/>
  <c r="Z698" i="2"/>
  <c r="Z702" i="2"/>
  <c r="Z704" i="2"/>
  <c r="AF704" i="2" s="1"/>
  <c r="AS704" i="2" s="1"/>
  <c r="Y706" i="2"/>
  <c r="Z708" i="2"/>
  <c r="Y710" i="2"/>
  <c r="Y711" i="2"/>
  <c r="Z712" i="2"/>
  <c r="Z714" i="2"/>
  <c r="AF714" i="2" s="1"/>
  <c r="AS714" i="2" s="1"/>
  <c r="Y717" i="2"/>
  <c r="AE717" i="2" s="1"/>
  <c r="AR717" i="2" s="1"/>
  <c r="Y718" i="2"/>
  <c r="Z567" i="2"/>
  <c r="Y571" i="2"/>
  <c r="Z573" i="2"/>
  <c r="Y607" i="2"/>
  <c r="Z633" i="2"/>
  <c r="Y635" i="2"/>
  <c r="Z640" i="2"/>
  <c r="AF640" i="2" s="1"/>
  <c r="AS640" i="2" s="1"/>
  <c r="Z642" i="2"/>
  <c r="Y646" i="2"/>
  <c r="Y647" i="2"/>
  <c r="Z656" i="2"/>
  <c r="AF656" i="2" s="1"/>
  <c r="AS656" i="2" s="1"/>
  <c r="Z658" i="2"/>
  <c r="Y662" i="2"/>
  <c r="AE662" i="2" s="1"/>
  <c r="AR662" i="2" s="1"/>
  <c r="Y663" i="2"/>
  <c r="Z672" i="2"/>
  <c r="AF672" i="2" s="1"/>
  <c r="AS672" i="2" s="1"/>
  <c r="Z674" i="2"/>
  <c r="Z680" i="2"/>
  <c r="AF680" i="2" s="1"/>
  <c r="AS680" i="2" s="1"/>
  <c r="Z692" i="2"/>
  <c r="Z706" i="2"/>
  <c r="Z710" i="2"/>
  <c r="Z717" i="2"/>
  <c r="Y721" i="2"/>
  <c r="Y722" i="2"/>
  <c r="Z593" i="2"/>
  <c r="Y594" i="2"/>
  <c r="Y595" i="2"/>
  <c r="Z605" i="2"/>
  <c r="Y606" i="2"/>
  <c r="Z613" i="2"/>
  <c r="Z635" i="2"/>
  <c r="AF635" i="2" s="1"/>
  <c r="AS635" i="2" s="1"/>
  <c r="Z644" i="2"/>
  <c r="Z646" i="2"/>
  <c r="AF646" i="2" s="1"/>
  <c r="AS646" i="2" s="1"/>
  <c r="Y650" i="2"/>
  <c r="Y651" i="2"/>
  <c r="Z660" i="2"/>
  <c r="Z662" i="2"/>
  <c r="AF662" i="2" s="1"/>
  <c r="AS662" i="2" s="1"/>
  <c r="Y666" i="2"/>
  <c r="Y667" i="2"/>
  <c r="Z676" i="2"/>
  <c r="Y683" i="2"/>
  <c r="Z688" i="2"/>
  <c r="Y690" i="2"/>
  <c r="Y694" i="2"/>
  <c r="Y699" i="2"/>
  <c r="Y701" i="2"/>
  <c r="Y703" i="2"/>
  <c r="Y705" i="2"/>
  <c r="Y709" i="2"/>
  <c r="Z719" i="2"/>
  <c r="Z721" i="2"/>
  <c r="Y725" i="2"/>
  <c r="Y726" i="2"/>
  <c r="Z735" i="2"/>
  <c r="Z737" i="2"/>
  <c r="Y741" i="2"/>
  <c r="Y742" i="2"/>
  <c r="Z751" i="2"/>
  <c r="Z753" i="2"/>
  <c r="Z733" i="2"/>
  <c r="Y734" i="2"/>
  <c r="Y737" i="2"/>
  <c r="Y746" i="2"/>
  <c r="AE746" i="2" s="1"/>
  <c r="AR746" i="2" s="1"/>
  <c r="Z749" i="2"/>
  <c r="Y754" i="2"/>
  <c r="Y757" i="2"/>
  <c r="Y758" i="2"/>
  <c r="Z767" i="2"/>
  <c r="Z769" i="2"/>
  <c r="Y773" i="2"/>
  <c r="Z779" i="2"/>
  <c r="Y790" i="2"/>
  <c r="Z793" i="2"/>
  <c r="Z803" i="2"/>
  <c r="Y806" i="2"/>
  <c r="Y808" i="2"/>
  <c r="Z811" i="2"/>
  <c r="AF811" i="2" s="1"/>
  <c r="AS811" i="2" s="1"/>
  <c r="Z815" i="2"/>
  <c r="Z9" i="2"/>
  <c r="Z13" i="2"/>
  <c r="Z17" i="2"/>
  <c r="Z24" i="2"/>
  <c r="Y35" i="2"/>
  <c r="Y37" i="2"/>
  <c r="Y39" i="2"/>
  <c r="Y40" i="2"/>
  <c r="Y42" i="2"/>
  <c r="Y43" i="2"/>
  <c r="Z54" i="2"/>
  <c r="Z61" i="2"/>
  <c r="Y65" i="2"/>
  <c r="Z67" i="2"/>
  <c r="Z69" i="2"/>
  <c r="AF69" i="2" s="1"/>
  <c r="AS69" i="2" s="1"/>
  <c r="Z731" i="2"/>
  <c r="Y750" i="2"/>
  <c r="AE750" i="2" s="1"/>
  <c r="AR750" i="2" s="1"/>
  <c r="Y753" i="2"/>
  <c r="AE753" i="2" s="1"/>
  <c r="AR753" i="2" s="1"/>
  <c r="Z755" i="2"/>
  <c r="Z757" i="2"/>
  <c r="Y761" i="2"/>
  <c r="Y762" i="2"/>
  <c r="Z771" i="2"/>
  <c r="Z773" i="2"/>
  <c r="Z775" i="2"/>
  <c r="AF775" i="2" s="1"/>
  <c r="AS775" i="2" s="1"/>
  <c r="Y782" i="2"/>
  <c r="Z787" i="2"/>
  <c r="Y789" i="2"/>
  <c r="Z795" i="2"/>
  <c r="Z799" i="2"/>
  <c r="Y804" i="2"/>
  <c r="AE804" i="2" s="1"/>
  <c r="AR804" i="2" s="1"/>
  <c r="Z807" i="2"/>
  <c r="Y809" i="2"/>
  <c r="Y813" i="2"/>
  <c r="Y817" i="2"/>
  <c r="Y12" i="2"/>
  <c r="Y23" i="2"/>
  <c r="Z26" i="2"/>
  <c r="Y28" i="2"/>
  <c r="Y32" i="2"/>
  <c r="AE32" i="2" s="1"/>
  <c r="AR32" i="2" s="1"/>
  <c r="Z34" i="2"/>
  <c r="Z40" i="2"/>
  <c r="AF40" i="2" s="1"/>
  <c r="AS40" i="2" s="1"/>
  <c r="Z42" i="2"/>
  <c r="Y46" i="2"/>
  <c r="Y47" i="2"/>
  <c r="AE47" i="2" s="1"/>
  <c r="AR47" i="2" s="1"/>
  <c r="Y51" i="2"/>
  <c r="Y60" i="2"/>
  <c r="Z65" i="2"/>
  <c r="Z71" i="2"/>
  <c r="Y73" i="2"/>
  <c r="Y74" i="2"/>
  <c r="Y81" i="2"/>
  <c r="Y82" i="2"/>
  <c r="Z741" i="2"/>
  <c r="Z743" i="2"/>
  <c r="Y745" i="2"/>
  <c r="Z747" i="2"/>
  <c r="Z759" i="2"/>
  <c r="Z761" i="2"/>
  <c r="Y765" i="2"/>
  <c r="Y766" i="2"/>
  <c r="AE766" i="2" s="1"/>
  <c r="AR766" i="2" s="1"/>
  <c r="Y777" i="2"/>
  <c r="Y781" i="2"/>
  <c r="Y785" i="2"/>
  <c r="Z789" i="2"/>
  <c r="Z791" i="2"/>
  <c r="Y797" i="2"/>
  <c r="Y801" i="2"/>
  <c r="Y805" i="2"/>
  <c r="Z809" i="2"/>
  <c r="Z813" i="2"/>
  <c r="Z817" i="2"/>
  <c r="Y818" i="2"/>
  <c r="AE818" i="2" s="1"/>
  <c r="AR818" i="2" s="1"/>
  <c r="Y821" i="2"/>
  <c r="Y8" i="2"/>
  <c r="Z10" i="2"/>
  <c r="Z14" i="2"/>
  <c r="AF14" i="2" s="1"/>
  <c r="AS14" i="2" s="1"/>
  <c r="Y20" i="2"/>
  <c r="Z22" i="2"/>
  <c r="Z28" i="2"/>
  <c r="AF28" i="2" s="1"/>
  <c r="AS28" i="2" s="1"/>
  <c r="Z30" i="2"/>
  <c r="AF30" i="2" s="1"/>
  <c r="AS30" i="2" s="1"/>
  <c r="Z32" i="2"/>
  <c r="Y36" i="2"/>
  <c r="Z38" i="2"/>
  <c r="Z44" i="2"/>
  <c r="Z46" i="2"/>
  <c r="Y50" i="2"/>
  <c r="Y53" i="2"/>
  <c r="Y58" i="2"/>
  <c r="Z59" i="2"/>
  <c r="Y64" i="2"/>
  <c r="Y68" i="2"/>
  <c r="Z727" i="2"/>
  <c r="Z729" i="2"/>
  <c r="Y733" i="2"/>
  <c r="AE733" i="2" s="1"/>
  <c r="AR733" i="2" s="1"/>
  <c r="Y738" i="2"/>
  <c r="AE738" i="2" s="1"/>
  <c r="AR738" i="2" s="1"/>
  <c r="Z739" i="2"/>
  <c r="Z745" i="2"/>
  <c r="Y749" i="2"/>
  <c r="Z763" i="2"/>
  <c r="Z765" i="2"/>
  <c r="Y769" i="2"/>
  <c r="AE769" i="2" s="1"/>
  <c r="AR769" i="2" s="1"/>
  <c r="Y770" i="2"/>
  <c r="Y774" i="2"/>
  <c r="AE774" i="2" s="1"/>
  <c r="AR774" i="2" s="1"/>
  <c r="Z777" i="2"/>
  <c r="Y778" i="2"/>
  <c r="Z781" i="2"/>
  <c r="AF781" i="2" s="1"/>
  <c r="AS781" i="2" s="1"/>
  <c r="Z783" i="2"/>
  <c r="AF783" i="2" s="1"/>
  <c r="AS783" i="2" s="1"/>
  <c r="Z785" i="2"/>
  <c r="Y786" i="2"/>
  <c r="Y793" i="2"/>
  <c r="AE793" i="2" s="1"/>
  <c r="AR793" i="2" s="1"/>
  <c r="Z797" i="2"/>
  <c r="Z801" i="2"/>
  <c r="AF801" i="2" s="1"/>
  <c r="AS801" i="2" s="1"/>
  <c r="Y802" i="2"/>
  <c r="AE802" i="2" s="1"/>
  <c r="AR802" i="2" s="1"/>
  <c r="Z805" i="2"/>
  <c r="Z819" i="2"/>
  <c r="Z821" i="2"/>
  <c r="Y9" i="2"/>
  <c r="Y13" i="2"/>
  <c r="Y16" i="2"/>
  <c r="Y17" i="2"/>
  <c r="Z20" i="2"/>
  <c r="Y24" i="2"/>
  <c r="Y27" i="2"/>
  <c r="Y31" i="2"/>
  <c r="Z36" i="2"/>
  <c r="Z48" i="2"/>
  <c r="AF48" i="2" s="1"/>
  <c r="AS48" i="2" s="1"/>
  <c r="Z50" i="2"/>
  <c r="AF50" i="2" s="1"/>
  <c r="AS50" i="2" s="1"/>
  <c r="Z52" i="2"/>
  <c r="Y54" i="2"/>
  <c r="Y55" i="2"/>
  <c r="Z56" i="2"/>
  <c r="Z58" i="2"/>
  <c r="Y61" i="2"/>
  <c r="Z63" i="2"/>
  <c r="Y69" i="2"/>
  <c r="Y72" i="2"/>
  <c r="Z77" i="2"/>
  <c r="Z83" i="2"/>
  <c r="Z85" i="2"/>
  <c r="Z81" i="2"/>
  <c r="Y89" i="2"/>
  <c r="Y90" i="2"/>
  <c r="Y94" i="2"/>
  <c r="Y100" i="2"/>
  <c r="Z117" i="2"/>
  <c r="Y123" i="2"/>
  <c r="Z125" i="2"/>
  <c r="Z126" i="2"/>
  <c r="AF126" i="2" s="1"/>
  <c r="AS126" i="2" s="1"/>
  <c r="Z129" i="2"/>
  <c r="Z130" i="2"/>
  <c r="Z133" i="2"/>
  <c r="Z134" i="2"/>
  <c r="Z137" i="2"/>
  <c r="AF137" i="2" s="1"/>
  <c r="AS137" i="2" s="1"/>
  <c r="Z138" i="2"/>
  <c r="AF138" i="2" s="1"/>
  <c r="AS138" i="2" s="1"/>
  <c r="Z141" i="2"/>
  <c r="AF141" i="2" s="1"/>
  <c r="AS141" i="2" s="1"/>
  <c r="Z142" i="2"/>
  <c r="AF142" i="2" s="1"/>
  <c r="AS142" i="2" s="1"/>
  <c r="Z145" i="2"/>
  <c r="Z146" i="2"/>
  <c r="Z151" i="2"/>
  <c r="Y156" i="2"/>
  <c r="Y157" i="2"/>
  <c r="Z158" i="2"/>
  <c r="Z161" i="2"/>
  <c r="Z162" i="2"/>
  <c r="Z163" i="2"/>
  <c r="Z168" i="2"/>
  <c r="Z170" i="2"/>
  <c r="Z171" i="2"/>
  <c r="Z176" i="2"/>
  <c r="Z178" i="2"/>
  <c r="Z179" i="2"/>
  <c r="Z184" i="2"/>
  <c r="Z186" i="2"/>
  <c r="Y187" i="2"/>
  <c r="Y190" i="2"/>
  <c r="Y191" i="2"/>
  <c r="Z196" i="2"/>
  <c r="Z202" i="2"/>
  <c r="Z215" i="2"/>
  <c r="AF215" i="2" s="1"/>
  <c r="AS215" i="2" s="1"/>
  <c r="Z219" i="2"/>
  <c r="Y226" i="2"/>
  <c r="Y230" i="2"/>
  <c r="Y85" i="2"/>
  <c r="Z89" i="2"/>
  <c r="Y93" i="2"/>
  <c r="Z95" i="2"/>
  <c r="AF95" i="2" s="1"/>
  <c r="AS95" i="2" s="1"/>
  <c r="Y97" i="2"/>
  <c r="Y98" i="2"/>
  <c r="Z99" i="2"/>
  <c r="AF99" i="2" s="1"/>
  <c r="AS99" i="2" s="1"/>
  <c r="Z103" i="2"/>
  <c r="AF103" i="2" s="1"/>
  <c r="AS103" i="2" s="1"/>
  <c r="Y105" i="2"/>
  <c r="Y106" i="2"/>
  <c r="Y111" i="2"/>
  <c r="Y112" i="2"/>
  <c r="Y119" i="2"/>
  <c r="Z121" i="2"/>
  <c r="Z123" i="2"/>
  <c r="Y149" i="2"/>
  <c r="AE149" i="2" s="1"/>
  <c r="AR149" i="2" s="1"/>
  <c r="Y153" i="2"/>
  <c r="Z154" i="2"/>
  <c r="Z157" i="2"/>
  <c r="Y166" i="2"/>
  <c r="AE166" i="2" s="1"/>
  <c r="AR166" i="2" s="1"/>
  <c r="Y167" i="2"/>
  <c r="Y174" i="2"/>
  <c r="Y175" i="2"/>
  <c r="Y182" i="2"/>
  <c r="AE182" i="2" s="1"/>
  <c r="AR182" i="2" s="1"/>
  <c r="Y183" i="2"/>
  <c r="Z187" i="2"/>
  <c r="Z190" i="2"/>
  <c r="Z191" i="2"/>
  <c r="Y194" i="2"/>
  <c r="Y198" i="2"/>
  <c r="Y199" i="2"/>
  <c r="Y206" i="2"/>
  <c r="Y207" i="2"/>
  <c r="Y210" i="2"/>
  <c r="Y211" i="2"/>
  <c r="Y214" i="2"/>
  <c r="Y218" i="2"/>
  <c r="Y222" i="2"/>
  <c r="Z226" i="2"/>
  <c r="Y227" i="2"/>
  <c r="Z230" i="2"/>
  <c r="AF230" i="2" s="1"/>
  <c r="AS230" i="2" s="1"/>
  <c r="Z214" i="2"/>
  <c r="Y223" i="2"/>
  <c r="Z227" i="2"/>
  <c r="AF227" i="2" s="1"/>
  <c r="AS227" i="2" s="1"/>
  <c r="Z231" i="2"/>
  <c r="Y86" i="2"/>
  <c r="Z87" i="2"/>
  <c r="Z91" i="2"/>
  <c r="AF91" i="2" s="1"/>
  <c r="AS91" i="2" s="1"/>
  <c r="Z93" i="2"/>
  <c r="AF93" i="2" s="1"/>
  <c r="AS93" i="2" s="1"/>
  <c r="Z97" i="2"/>
  <c r="Y101" i="2"/>
  <c r="Z105" i="2"/>
  <c r="Z109" i="2"/>
  <c r="AF109" i="2" s="1"/>
  <c r="AS109" i="2" s="1"/>
  <c r="Z111" i="2"/>
  <c r="Y115" i="2"/>
  <c r="Y116" i="2"/>
  <c r="Z119" i="2"/>
  <c r="Z149" i="2"/>
  <c r="AF149" i="2" s="1"/>
  <c r="AS149" i="2" s="1"/>
  <c r="Y150" i="2"/>
  <c r="AE150" i="2" s="1"/>
  <c r="AR150" i="2" s="1"/>
  <c r="Z153" i="2"/>
  <c r="Z159" i="2"/>
  <c r="Z164" i="2"/>
  <c r="Z166" i="2"/>
  <c r="Z167" i="2"/>
  <c r="Z172" i="2"/>
  <c r="Z174" i="2"/>
  <c r="Z175" i="2"/>
  <c r="Z180" i="2"/>
  <c r="AF180" i="2" s="1"/>
  <c r="AS180" i="2" s="1"/>
  <c r="Z182" i="2"/>
  <c r="AF182" i="2" s="1"/>
  <c r="AS182" i="2" s="1"/>
  <c r="Z183" i="2"/>
  <c r="Z192" i="2"/>
  <c r="Z194" i="2"/>
  <c r="AF194" i="2" s="1"/>
  <c r="AS194" i="2" s="1"/>
  <c r="Y195" i="2"/>
  <c r="AE195" i="2" s="1"/>
  <c r="AR195" i="2" s="1"/>
  <c r="Z198" i="2"/>
  <c r="Z199" i="2"/>
  <c r="Z206" i="2"/>
  <c r="Z207" i="2"/>
  <c r="Z210" i="2"/>
  <c r="Z211" i="2"/>
  <c r="Z218" i="2"/>
  <c r="Z222" i="2"/>
  <c r="Z73" i="2"/>
  <c r="Y77" i="2"/>
  <c r="Z79" i="2"/>
  <c r="Z101" i="2"/>
  <c r="Y104" i="2"/>
  <c r="Z113" i="2"/>
  <c r="Z115" i="2"/>
  <c r="AF115" i="2" s="1"/>
  <c r="AS115" i="2" s="1"/>
  <c r="Y122" i="2"/>
  <c r="Y125" i="2"/>
  <c r="Y126" i="2"/>
  <c r="Y129" i="2"/>
  <c r="Y130" i="2"/>
  <c r="Y133" i="2"/>
  <c r="AE133" i="2" s="1"/>
  <c r="AR133" i="2" s="1"/>
  <c r="Y134" i="2"/>
  <c r="AE134" i="2" s="1"/>
  <c r="AR134" i="2" s="1"/>
  <c r="Y137" i="2"/>
  <c r="Y138" i="2"/>
  <c r="Y141" i="2"/>
  <c r="Y142" i="2"/>
  <c r="Y145" i="2"/>
  <c r="AE145" i="2" s="1"/>
  <c r="AR145" i="2" s="1"/>
  <c r="Y146" i="2"/>
  <c r="AE146" i="2" s="1"/>
  <c r="AR146" i="2" s="1"/>
  <c r="Z150" i="2"/>
  <c r="Y158" i="2"/>
  <c r="Y161" i="2"/>
  <c r="AE161" i="2" s="1"/>
  <c r="AR161" i="2" s="1"/>
  <c r="Y162" i="2"/>
  <c r="AE162" i="2" s="1"/>
  <c r="AR162" i="2" s="1"/>
  <c r="Y163" i="2"/>
  <c r="Y170" i="2"/>
  <c r="Y171" i="2"/>
  <c r="Y178" i="2"/>
  <c r="Y179" i="2"/>
  <c r="Y186" i="2"/>
  <c r="AE186" i="2" s="1"/>
  <c r="AR186" i="2" s="1"/>
  <c r="Z188" i="2"/>
  <c r="Z195" i="2"/>
  <c r="AF195" i="2" s="1"/>
  <c r="AS195" i="2" s="1"/>
  <c r="Y202" i="2"/>
  <c r="Y215" i="2"/>
  <c r="Y219" i="2"/>
  <c r="AE219" i="2" s="1"/>
  <c r="AR219" i="2" s="1"/>
  <c r="Z223" i="2"/>
  <c r="Y229" i="2"/>
  <c r="AE229" i="2" s="1"/>
  <c r="AR229" i="2" s="1"/>
  <c r="Z213" i="2"/>
  <c r="Z205" i="2"/>
  <c r="Y228" i="2"/>
  <c r="Y110" i="2"/>
  <c r="Y113" i="2"/>
  <c r="Y139" i="2"/>
  <c r="Y131" i="2"/>
  <c r="Y91" i="2"/>
  <c r="Z60" i="2"/>
  <c r="Y34" i="2"/>
  <c r="Z12" i="2"/>
  <c r="Y740" i="2"/>
  <c r="Y67" i="2"/>
  <c r="AE67" i="2" s="1"/>
  <c r="AR67" i="2" s="1"/>
  <c r="Y803" i="2"/>
  <c r="Y760" i="2"/>
  <c r="Y728" i="2"/>
  <c r="Y63" i="2"/>
  <c r="Z31" i="2"/>
  <c r="Y796" i="2"/>
  <c r="Y756" i="2"/>
  <c r="Y59" i="2"/>
  <c r="Y22" i="2"/>
  <c r="Z8" i="2"/>
  <c r="Y791" i="2"/>
  <c r="Y759" i="2"/>
  <c r="AE759" i="2" s="1"/>
  <c r="AR759" i="2" s="1"/>
  <c r="Y727" i="2"/>
  <c r="Y668" i="2"/>
  <c r="Y645" i="2"/>
  <c r="Y617" i="2"/>
  <c r="Y723" i="2"/>
  <c r="Y657" i="2"/>
  <c r="Y593" i="2"/>
  <c r="Y688" i="2"/>
  <c r="Y644" i="2"/>
  <c r="Y731" i="2"/>
  <c r="Y672" i="2"/>
  <c r="AE672" i="2" s="1"/>
  <c r="AR672" i="2" s="1"/>
  <c r="Y649" i="2"/>
  <c r="Y609" i="2"/>
  <c r="AE609" i="2" s="1"/>
  <c r="AR609" i="2" s="1"/>
  <c r="Y568" i="2"/>
  <c r="Y585" i="2"/>
  <c r="AE585" i="2" s="1"/>
  <c r="AR585" i="2" s="1"/>
  <c r="Y486" i="2"/>
  <c r="Z546" i="2"/>
  <c r="AF546" i="2" s="1"/>
  <c r="AS546" i="2" s="1"/>
  <c r="Y514" i="2"/>
  <c r="AE514" i="2" s="1"/>
  <c r="AR514" i="2" s="1"/>
  <c r="Y494" i="2"/>
  <c r="Y621" i="2"/>
  <c r="Y597" i="2"/>
  <c r="AE597" i="2" s="1"/>
  <c r="AR597" i="2" s="1"/>
  <c r="Y537" i="2"/>
  <c r="AE537" i="2" s="1"/>
  <c r="AR537" i="2" s="1"/>
  <c r="Y522" i="2"/>
  <c r="Z501" i="2"/>
  <c r="Y557" i="2"/>
  <c r="Y498" i="2"/>
  <c r="AE498" i="2" s="1"/>
  <c r="AR498" i="2" s="1"/>
  <c r="Y442" i="2"/>
  <c r="Y391" i="2"/>
  <c r="Y335" i="2"/>
  <c r="Y415" i="2"/>
  <c r="Z329" i="2"/>
  <c r="Z447" i="2"/>
  <c r="Z352" i="2"/>
  <c r="Z336" i="2"/>
  <c r="Z356" i="2"/>
  <c r="Z321" i="2"/>
  <c r="Z307" i="2"/>
  <c r="Y378" i="2"/>
  <c r="Y347" i="2"/>
  <c r="Z317" i="2"/>
  <c r="Y260" i="2"/>
  <c r="AE260" i="2" s="1"/>
  <c r="AR260" i="2" s="1"/>
  <c r="Y318" i="2"/>
  <c r="Y246" i="2"/>
  <c r="Z293" i="2"/>
  <c r="Y239" i="2"/>
  <c r="Y269" i="2"/>
  <c r="Z255" i="2"/>
  <c r="AF255" i="2" s="1"/>
  <c r="AS255" i="2" s="1"/>
  <c r="Y780" i="2"/>
  <c r="AE780" i="2" s="1"/>
  <c r="AR780" i="2" s="1"/>
  <c r="Z780" i="2"/>
  <c r="Z820" i="2"/>
  <c r="Z800" i="2"/>
  <c r="Z810" i="2"/>
  <c r="AF810" i="2" s="1"/>
  <c r="AS810" i="2" s="1"/>
  <c r="Z794" i="2"/>
  <c r="AF794" i="2" s="1"/>
  <c r="AS794" i="2" s="1"/>
  <c r="Y822" i="2"/>
  <c r="AE822" i="2" s="1"/>
  <c r="AR822" i="2" s="1"/>
  <c r="Z806" i="2"/>
  <c r="Y792" i="2"/>
  <c r="Z792" i="2"/>
  <c r="AF792" i="2" s="1"/>
  <c r="AS792" i="2" s="1"/>
  <c r="Z782" i="2"/>
  <c r="Y203" i="2"/>
  <c r="Y99" i="2"/>
  <c r="Y224" i="2"/>
  <c r="Y204" i="2"/>
  <c r="Z80" i="2"/>
  <c r="Z144" i="2"/>
  <c r="Z136" i="2"/>
  <c r="Z128" i="2"/>
  <c r="Z88" i="2"/>
  <c r="Z84" i="2"/>
  <c r="Y26" i="2"/>
  <c r="Y799" i="2"/>
  <c r="Y775" i="2"/>
  <c r="Y755" i="2"/>
  <c r="Y732" i="2"/>
  <c r="AE732" i="2" s="1"/>
  <c r="AR732" i="2" s="1"/>
  <c r="Z45" i="2"/>
  <c r="AF45" i="2" s="1"/>
  <c r="AS45" i="2" s="1"/>
  <c r="Y83" i="2"/>
  <c r="AE83" i="2" s="1"/>
  <c r="AR83" i="2" s="1"/>
  <c r="Y52" i="2"/>
  <c r="Y772" i="2"/>
  <c r="AE772" i="2" s="1"/>
  <c r="AR772" i="2" s="1"/>
  <c r="Y751" i="2"/>
  <c r="AE751" i="2" s="1"/>
  <c r="AR751" i="2" s="1"/>
  <c r="Z68" i="2"/>
  <c r="Y44" i="2"/>
  <c r="Z19" i="2"/>
  <c r="Y747" i="2"/>
  <c r="Y743" i="2"/>
  <c r="Y720" i="2"/>
  <c r="Y684" i="2"/>
  <c r="Y661" i="2"/>
  <c r="Y589" i="2"/>
  <c r="Y716" i="2"/>
  <c r="Y673" i="2"/>
  <c r="Y613" i="2"/>
  <c r="Y660" i="2"/>
  <c r="Y637" i="2"/>
  <c r="Y724" i="2"/>
  <c r="Y665" i="2"/>
  <c r="Y581" i="2"/>
  <c r="Y625" i="2"/>
  <c r="Y556" i="2"/>
  <c r="Z509" i="2"/>
  <c r="Z485" i="2"/>
  <c r="Y539" i="2"/>
  <c r="Z493" i="2"/>
  <c r="Y564" i="2"/>
  <c r="Y534" i="2"/>
  <c r="Z517" i="2"/>
  <c r="Y470" i="2"/>
  <c r="Y542" i="2"/>
  <c r="Y478" i="2"/>
  <c r="Y455" i="2"/>
  <c r="AE455" i="2" s="1"/>
  <c r="AR455" i="2" s="1"/>
  <c r="Y438" i="2"/>
  <c r="Y427" i="2"/>
  <c r="Y411" i="2"/>
  <c r="Y394" i="2"/>
  <c r="Z481" i="2"/>
  <c r="Y419" i="2"/>
  <c r="Z346" i="2"/>
  <c r="AF346" i="2" s="1"/>
  <c r="AS346" i="2" s="1"/>
  <c r="Y451" i="2"/>
  <c r="Y381" i="2"/>
  <c r="Z342" i="2"/>
  <c r="Y403" i="2"/>
  <c r="Z372" i="2"/>
  <c r="Z334" i="2"/>
  <c r="AF334" i="2" s="1"/>
  <c r="AS334" i="2" s="1"/>
  <c r="Y306" i="2"/>
  <c r="AE306" i="2" s="1"/>
  <c r="AR306" i="2" s="1"/>
  <c r="Y280" i="2"/>
  <c r="Y257" i="2"/>
  <c r="Y275" i="2"/>
  <c r="Y238" i="2"/>
  <c r="Y261" i="2"/>
  <c r="Z235" i="2"/>
  <c r="Y234" i="2"/>
  <c r="Z818" i="2"/>
  <c r="Z802" i="2"/>
  <c r="AF802" i="2" s="1"/>
  <c r="AS802" i="2" s="1"/>
  <c r="Z814" i="2"/>
  <c r="Y784" i="2"/>
  <c r="Z784" i="2"/>
  <c r="Z812" i="2"/>
  <c r="Z796" i="2"/>
  <c r="Y816" i="2"/>
  <c r="AE816" i="2" s="1"/>
  <c r="AR816" i="2" s="1"/>
  <c r="Z808" i="2"/>
  <c r="AF808" i="2" s="1"/>
  <c r="AS808" i="2" s="1"/>
  <c r="Y776" i="2"/>
  <c r="AE776" i="2" s="1"/>
  <c r="AR776" i="2" s="1"/>
  <c r="Z776" i="2"/>
  <c r="Z778" i="2"/>
  <c r="Y220" i="2"/>
  <c r="Z209" i="2"/>
  <c r="Y95" i="2"/>
  <c r="Y212" i="2"/>
  <c r="Y201" i="2"/>
  <c r="Z229" i="2"/>
  <c r="Y87" i="2"/>
  <c r="Z221" i="2"/>
  <c r="Y135" i="2"/>
  <c r="Y127" i="2"/>
  <c r="Y109" i="2"/>
  <c r="Z49" i="2"/>
  <c r="AF49" i="2" s="1"/>
  <c r="AS49" i="2" s="1"/>
  <c r="Y810" i="2"/>
  <c r="AE810" i="2" s="1"/>
  <c r="AR810" i="2" s="1"/>
  <c r="Y795" i="2"/>
  <c r="Y771" i="2"/>
  <c r="Y815" i="2"/>
  <c r="Y779" i="2"/>
  <c r="Y48" i="2"/>
  <c r="Z16" i="2"/>
  <c r="Y783" i="2"/>
  <c r="AE783" i="2" s="1"/>
  <c r="AR783" i="2" s="1"/>
  <c r="Y748" i="2"/>
  <c r="Z64" i="2"/>
  <c r="Y38" i="2"/>
  <c r="Y812" i="2"/>
  <c r="AE812" i="2" s="1"/>
  <c r="AR812" i="2" s="1"/>
  <c r="Y768" i="2"/>
  <c r="Y735" i="2"/>
  <c r="Y736" i="2"/>
  <c r="Y636" i="2"/>
  <c r="Y700" i="2"/>
  <c r="AE700" i="2" s="1"/>
  <c r="AR700" i="2" s="1"/>
  <c r="Y648" i="2"/>
  <c r="Y605" i="2"/>
  <c r="Y565" i="2"/>
  <c r="Y676" i="2"/>
  <c r="Y653" i="2"/>
  <c r="Y692" i="2"/>
  <c r="Y640" i="2"/>
  <c r="Y572" i="2"/>
  <c r="Y502" i="2"/>
  <c r="AE502" i="2" s="1"/>
  <c r="AR502" i="2" s="1"/>
  <c r="Y521" i="2"/>
  <c r="Z505" i="2"/>
  <c r="AF505" i="2" s="1"/>
  <c r="AS505" i="2" s="1"/>
  <c r="Y580" i="2"/>
  <c r="Y561" i="2"/>
  <c r="Y510" i="2"/>
  <c r="Y538" i="2"/>
  <c r="Z513" i="2"/>
  <c r="Z477" i="2"/>
  <c r="Z489" i="2"/>
  <c r="Y469" i="2"/>
  <c r="Y454" i="2"/>
  <c r="Y351" i="2"/>
  <c r="Y446" i="2"/>
  <c r="Y423" i="2"/>
  <c r="Y385" i="2"/>
  <c r="Z497" i="2"/>
  <c r="AF497" i="2" s="1"/>
  <c r="AS497" i="2" s="1"/>
  <c r="Y474" i="2"/>
  <c r="Z439" i="2"/>
  <c r="Y407" i="2"/>
  <c r="Z344" i="2"/>
  <c r="Y398" i="2"/>
  <c r="Y377" i="2"/>
  <c r="Z340" i="2"/>
  <c r="AF340" i="2" s="1"/>
  <c r="AS340" i="2" s="1"/>
  <c r="Z364" i="2"/>
  <c r="Z332" i="2"/>
  <c r="AF332" i="2" s="1"/>
  <c r="AS332" i="2" s="1"/>
  <c r="Z305" i="2"/>
  <c r="Y250" i="2"/>
  <c r="AE250" i="2" s="1"/>
  <c r="AR250" i="2" s="1"/>
  <c r="Y310" i="2"/>
  <c r="Y265" i="2"/>
  <c r="Y314" i="2"/>
  <c r="Y284" i="2"/>
  <c r="AE284" i="2" s="1"/>
  <c r="AR284" i="2" s="1"/>
  <c r="Y819" i="2"/>
  <c r="Z804" i="2"/>
  <c r="Z816" i="2"/>
  <c r="Y788" i="2"/>
  <c r="Z788" i="2"/>
  <c r="Y820" i="2"/>
  <c r="Y798" i="2"/>
  <c r="Z790" i="2"/>
  <c r="AF790" i="2" s="1"/>
  <c r="AS790" i="2" s="1"/>
  <c r="Z774" i="2"/>
  <c r="Z770" i="2"/>
  <c r="Z766" i="2"/>
  <c r="Z762" i="2"/>
  <c r="Z758" i="2"/>
  <c r="Z754" i="2"/>
  <c r="Z750" i="2"/>
  <c r="Z746" i="2"/>
  <c r="AF746" i="2" s="1"/>
  <c r="AS746" i="2" s="1"/>
  <c r="Z742" i="2"/>
  <c r="Z738" i="2"/>
  <c r="Y216" i="2"/>
  <c r="AE216" i="2" s="1"/>
  <c r="AR216" i="2" s="1"/>
  <c r="Y114" i="2"/>
  <c r="Y232" i="2"/>
  <c r="Y208" i="2"/>
  <c r="Y117" i="2"/>
  <c r="Z92" i="2"/>
  <c r="Z225" i="2"/>
  <c r="Z140" i="2"/>
  <c r="Z132" i="2"/>
  <c r="Z124" i="2"/>
  <c r="Z217" i="2"/>
  <c r="Y71" i="2"/>
  <c r="Y21" i="2"/>
  <c r="AE21" i="2" s="1"/>
  <c r="AR21" i="2" s="1"/>
  <c r="Y807" i="2"/>
  <c r="Y787" i="2"/>
  <c r="AE787" i="2" s="1"/>
  <c r="AR787" i="2" s="1"/>
  <c r="Y764" i="2"/>
  <c r="Z35" i="2"/>
  <c r="Y811" i="2"/>
  <c r="Y767" i="2"/>
  <c r="Y739" i="2"/>
  <c r="Z41" i="2"/>
  <c r="Y763" i="2"/>
  <c r="AE763" i="2" s="1"/>
  <c r="AR763" i="2" s="1"/>
  <c r="Y744" i="2"/>
  <c r="Y30" i="2"/>
  <c r="Y794" i="2"/>
  <c r="AE794" i="2" s="1"/>
  <c r="AR794" i="2" s="1"/>
  <c r="Y752" i="2"/>
  <c r="Y704" i="2"/>
  <c r="Y652" i="2"/>
  <c r="Y584" i="2"/>
  <c r="Y696" i="2"/>
  <c r="AE696" i="2" s="1"/>
  <c r="AR696" i="2" s="1"/>
  <c r="Y664" i="2"/>
  <c r="Y641" i="2"/>
  <c r="Y719" i="2"/>
  <c r="Y669" i="2"/>
  <c r="Y573" i="2"/>
  <c r="Y680" i="2"/>
  <c r="Y656" i="2"/>
  <c r="Y576" i="2"/>
  <c r="Y569" i="2"/>
  <c r="AE569" i="2" s="1"/>
  <c r="AR569" i="2" s="1"/>
  <c r="Y523" i="2"/>
  <c r="Y458" i="2"/>
  <c r="Y518" i="2"/>
  <c r="Y601" i="2"/>
  <c r="Y577" i="2"/>
  <c r="Z554" i="2"/>
  <c r="Y526" i="2"/>
  <c r="Y560" i="2"/>
  <c r="Y530" i="2"/>
  <c r="Y506" i="2"/>
  <c r="Y462" i="2"/>
  <c r="Y482" i="2"/>
  <c r="Y466" i="2"/>
  <c r="AE466" i="2" s="1"/>
  <c r="AR466" i="2" s="1"/>
  <c r="Y450" i="2"/>
  <c r="Y343" i="2"/>
  <c r="AE343" i="2" s="1"/>
  <c r="AR343" i="2" s="1"/>
  <c r="Y420" i="2"/>
  <c r="Y399" i="2"/>
  <c r="Z368" i="2"/>
  <c r="Y490" i="2"/>
  <c r="Z435" i="2"/>
  <c r="Y402" i="2"/>
  <c r="Z338" i="2"/>
  <c r="Z443" i="2"/>
  <c r="Y395" i="2"/>
  <c r="Z360" i="2"/>
  <c r="Y339" i="2"/>
  <c r="Y390" i="2"/>
  <c r="AE390" i="2" s="1"/>
  <c r="AR390" i="2" s="1"/>
  <c r="Z348" i="2"/>
  <c r="Z313" i="2"/>
  <c r="Y288" i="2"/>
  <c r="AE288" i="2" s="1"/>
  <c r="AR288" i="2" s="1"/>
  <c r="Y256" i="2"/>
  <c r="Z309" i="2"/>
  <c r="Y242" i="2"/>
  <c r="Y276" i="2"/>
  <c r="AE276" i="2" s="1"/>
  <c r="AR276" i="2" s="1"/>
  <c r="Z798" i="2"/>
  <c r="Z822" i="2"/>
  <c r="Y814" i="2"/>
  <c r="Y800" i="2"/>
  <c r="Z786" i="2"/>
  <c r="AF786" i="2" s="1"/>
  <c r="AS786" i="2" s="1"/>
  <c r="Y712" i="2"/>
  <c r="Z713" i="2"/>
  <c r="Z693" i="2"/>
  <c r="Z726" i="2"/>
  <c r="AF726" i="2" s="1"/>
  <c r="AS726" i="2" s="1"/>
  <c r="Z722" i="2"/>
  <c r="Z718" i="2"/>
  <c r="Z697" i="2"/>
  <c r="Z768" i="2"/>
  <c r="Z760" i="2"/>
  <c r="Z752" i="2"/>
  <c r="Z744" i="2"/>
  <c r="Z736" i="2"/>
  <c r="Z728" i="2"/>
  <c r="Z720" i="2"/>
  <c r="Y697" i="2"/>
  <c r="Y715" i="2"/>
  <c r="Z701" i="2"/>
  <c r="Y693" i="2"/>
  <c r="Z679" i="2"/>
  <c r="AF679" i="2" s="1"/>
  <c r="AS679" i="2" s="1"/>
  <c r="Z614" i="2"/>
  <c r="AF614" i="2" s="1"/>
  <c r="AS614" i="2" s="1"/>
  <c r="Y596" i="2"/>
  <c r="Z596" i="2"/>
  <c r="Z624" i="2"/>
  <c r="Z620" i="2"/>
  <c r="AF620" i="2" s="1"/>
  <c r="AS620" i="2" s="1"/>
  <c r="Y612" i="2"/>
  <c r="Z618" i="2"/>
  <c r="AF618" i="2" s="1"/>
  <c r="AS618" i="2" s="1"/>
  <c r="Y610" i="2"/>
  <c r="AE610" i="2" s="1"/>
  <c r="AR610" i="2" s="1"/>
  <c r="Z598" i="2"/>
  <c r="Z594" i="2"/>
  <c r="Z590" i="2"/>
  <c r="Z586" i="2"/>
  <c r="Z570" i="2"/>
  <c r="Z527" i="2"/>
  <c r="Z572" i="2"/>
  <c r="Z556" i="2"/>
  <c r="Y546" i="2"/>
  <c r="AE546" i="2" s="1"/>
  <c r="AR546" i="2" s="1"/>
  <c r="Z539" i="2"/>
  <c r="Z521" i="2"/>
  <c r="Y553" i="2"/>
  <c r="AE553" i="2" s="1"/>
  <c r="AR553" i="2" s="1"/>
  <c r="Z535" i="2"/>
  <c r="AF535" i="2" s="1"/>
  <c r="AS535" i="2" s="1"/>
  <c r="Z515" i="2"/>
  <c r="Z499" i="2"/>
  <c r="Z483" i="2"/>
  <c r="Y449" i="2"/>
  <c r="Z449" i="2"/>
  <c r="Z459" i="2"/>
  <c r="Z469" i="2"/>
  <c r="Z451" i="2"/>
  <c r="AF451" i="2" s="1"/>
  <c r="AS451" i="2" s="1"/>
  <c r="Y426" i="2"/>
  <c r="Z396" i="2"/>
  <c r="Z382" i="2"/>
  <c r="AF382" i="2" s="1"/>
  <c r="AS382" i="2" s="1"/>
  <c r="Z390" i="2"/>
  <c r="Y376" i="2"/>
  <c r="Y355" i="2"/>
  <c r="Z355" i="2"/>
  <c r="Y370" i="2"/>
  <c r="AE370" i="2" s="1"/>
  <c r="AR370" i="2" s="1"/>
  <c r="Z347" i="2"/>
  <c r="Y346" i="2"/>
  <c r="Z330" i="2"/>
  <c r="Z730" i="2"/>
  <c r="Z711" i="2"/>
  <c r="Y681" i="2"/>
  <c r="Z681" i="2"/>
  <c r="Z715" i="2"/>
  <c r="Z707" i="2"/>
  <c r="Z703" i="2"/>
  <c r="Y689" i="2"/>
  <c r="Z689" i="2"/>
  <c r="Y677" i="2"/>
  <c r="Z677" i="2"/>
  <c r="AF677" i="2" s="1"/>
  <c r="AS677" i="2" s="1"/>
  <c r="Z675" i="2"/>
  <c r="AF675" i="2" s="1"/>
  <c r="AS675" i="2" s="1"/>
  <c r="Z671" i="2"/>
  <c r="AF671" i="2" s="1"/>
  <c r="AS671" i="2" s="1"/>
  <c r="Z667" i="2"/>
  <c r="Z663" i="2"/>
  <c r="Z659" i="2"/>
  <c r="AF659" i="2" s="1"/>
  <c r="AS659" i="2" s="1"/>
  <c r="Z655" i="2"/>
  <c r="AF655" i="2" s="1"/>
  <c r="AS655" i="2" s="1"/>
  <c r="Z651" i="2"/>
  <c r="AF651" i="2" s="1"/>
  <c r="AS651" i="2" s="1"/>
  <c r="Z647" i="2"/>
  <c r="AF647" i="2" s="1"/>
  <c r="AS647" i="2" s="1"/>
  <c r="Z643" i="2"/>
  <c r="Z639" i="2"/>
  <c r="Y629" i="2"/>
  <c r="Z612" i="2"/>
  <c r="Y600" i="2"/>
  <c r="Z600" i="2"/>
  <c r="AF600" i="2" s="1"/>
  <c r="AS600" i="2" s="1"/>
  <c r="Z669" i="2"/>
  <c r="Z661" i="2"/>
  <c r="Z653" i="2"/>
  <c r="AF653" i="2" s="1"/>
  <c r="AS653" i="2" s="1"/>
  <c r="Z645" i="2"/>
  <c r="AF645" i="2" s="1"/>
  <c r="AS645" i="2" s="1"/>
  <c r="Z637" i="2"/>
  <c r="AF637" i="2" s="1"/>
  <c r="AS637" i="2" s="1"/>
  <c r="Z632" i="2"/>
  <c r="AF632" i="2" s="1"/>
  <c r="AS632" i="2" s="1"/>
  <c r="Y588" i="2"/>
  <c r="Z588" i="2"/>
  <c r="Y630" i="2"/>
  <c r="Z626" i="2"/>
  <c r="Z616" i="2"/>
  <c r="AF616" i="2" s="1"/>
  <c r="AS616" i="2" s="1"/>
  <c r="Y592" i="2"/>
  <c r="AE592" i="2" s="1"/>
  <c r="AR592" i="2" s="1"/>
  <c r="Z592" i="2"/>
  <c r="Z574" i="2"/>
  <c r="Z558" i="2"/>
  <c r="Z549" i="2"/>
  <c r="Z531" i="2"/>
  <c r="AF531" i="2" s="1"/>
  <c r="AS531" i="2" s="1"/>
  <c r="Z525" i="2"/>
  <c r="Y519" i="2"/>
  <c r="Z576" i="2"/>
  <c r="AF576" i="2" s="1"/>
  <c r="AS576" i="2" s="1"/>
  <c r="Z560" i="2"/>
  <c r="Y554" i="2"/>
  <c r="Z537" i="2"/>
  <c r="Y543" i="2"/>
  <c r="Z533" i="2"/>
  <c r="Z503" i="2"/>
  <c r="Z487" i="2"/>
  <c r="Z461" i="2"/>
  <c r="Y515" i="2"/>
  <c r="Y511" i="2"/>
  <c r="Y507" i="2"/>
  <c r="Y503" i="2"/>
  <c r="Y499" i="2"/>
  <c r="Y495" i="2"/>
  <c r="Y491" i="2"/>
  <c r="Y487" i="2"/>
  <c r="AE487" i="2" s="1"/>
  <c r="AR487" i="2" s="1"/>
  <c r="Y483" i="2"/>
  <c r="Y479" i="2"/>
  <c r="Y475" i="2"/>
  <c r="Z455" i="2"/>
  <c r="Y432" i="2"/>
  <c r="Z428" i="2"/>
  <c r="Y416" i="2"/>
  <c r="AE416" i="2" s="1"/>
  <c r="AR416" i="2" s="1"/>
  <c r="Y431" i="2"/>
  <c r="Y412" i="2"/>
  <c r="Z416" i="2"/>
  <c r="Z400" i="2"/>
  <c r="Z384" i="2"/>
  <c r="AF384" i="2" s="1"/>
  <c r="AS384" i="2" s="1"/>
  <c r="Z394" i="2"/>
  <c r="Y380" i="2"/>
  <c r="Y362" i="2"/>
  <c r="Y366" i="2"/>
  <c r="AE366" i="2" s="1"/>
  <c r="AR366" i="2" s="1"/>
  <c r="Y367" i="2"/>
  <c r="Z367" i="2"/>
  <c r="Z362" i="2"/>
  <c r="Y354" i="2"/>
  <c r="Z343" i="2"/>
  <c r="Y342" i="2"/>
  <c r="Z325" i="2"/>
  <c r="Z310" i="2"/>
  <c r="AF310" i="2" s="1"/>
  <c r="AS310" i="2" s="1"/>
  <c r="Y309" i="2"/>
  <c r="Y304" i="2"/>
  <c r="Z301" i="2"/>
  <c r="Z302" i="2"/>
  <c r="Y294" i="2"/>
  <c r="AE294" i="2" s="1"/>
  <c r="AR294" i="2" s="1"/>
  <c r="Z294" i="2"/>
  <c r="Y305" i="2"/>
  <c r="Y292" i="2"/>
  <c r="Y289" i="2"/>
  <c r="AE289" i="2" s="1"/>
  <c r="AR289" i="2" s="1"/>
  <c r="Z279" i="2"/>
  <c r="Z289" i="2"/>
  <c r="Z273" i="2"/>
  <c r="AF273" i="2" s="1"/>
  <c r="AS273" i="2" s="1"/>
  <c r="Z272" i="2"/>
  <c r="Y264" i="2"/>
  <c r="Z264" i="2"/>
  <c r="Z260" i="2"/>
  <c r="Z253" i="2"/>
  <c r="Z243" i="2"/>
  <c r="Y237" i="2"/>
  <c r="Y225" i="2"/>
  <c r="Y209" i="2"/>
  <c r="Y197" i="2"/>
  <c r="Z197" i="2"/>
  <c r="AF197" i="2" s="1"/>
  <c r="AS197" i="2" s="1"/>
  <c r="Y200" i="2"/>
  <c r="AE200" i="2" s="1"/>
  <c r="AR200" i="2" s="1"/>
  <c r="Y231" i="2"/>
  <c r="Z204" i="2"/>
  <c r="Y189" i="2"/>
  <c r="Z189" i="2"/>
  <c r="Z734" i="2"/>
  <c r="Z695" i="2"/>
  <c r="AF695" i="2" s="1"/>
  <c r="AS695" i="2" s="1"/>
  <c r="Y685" i="2"/>
  <c r="Z685" i="2"/>
  <c r="Z772" i="2"/>
  <c r="Z764" i="2"/>
  <c r="Z756" i="2"/>
  <c r="AF756" i="2" s="1"/>
  <c r="AS756" i="2" s="1"/>
  <c r="Z748" i="2"/>
  <c r="Z740" i="2"/>
  <c r="Z732" i="2"/>
  <c r="Z724" i="2"/>
  <c r="AF724" i="2" s="1"/>
  <c r="AS724" i="2" s="1"/>
  <c r="Z716" i="2"/>
  <c r="Z705" i="2"/>
  <c r="AF705" i="2" s="1"/>
  <c r="AS705" i="2" s="1"/>
  <c r="Y695" i="2"/>
  <c r="Y713" i="2"/>
  <c r="Z709" i="2"/>
  <c r="AF709" i="2" s="1"/>
  <c r="AS709" i="2" s="1"/>
  <c r="Y707" i="2"/>
  <c r="AE707" i="2" s="1"/>
  <c r="AR707" i="2" s="1"/>
  <c r="Y691" i="2"/>
  <c r="Z687" i="2"/>
  <c r="AF687" i="2" s="1"/>
  <c r="AS687" i="2" s="1"/>
  <c r="Z610" i="2"/>
  <c r="Y614" i="2"/>
  <c r="Z606" i="2"/>
  <c r="Y608" i="2"/>
  <c r="Z578" i="2"/>
  <c r="AF578" i="2" s="1"/>
  <c r="AS578" i="2" s="1"/>
  <c r="Z562" i="2"/>
  <c r="Z529" i="2"/>
  <c r="Z551" i="2"/>
  <c r="Z543" i="2"/>
  <c r="AF543" i="2" s="1"/>
  <c r="AS543" i="2" s="1"/>
  <c r="Z580" i="2"/>
  <c r="Z564" i="2"/>
  <c r="Z553" i="2"/>
  <c r="Z545" i="2"/>
  <c r="Y551" i="2"/>
  <c r="Z547" i="2"/>
  <c r="Y545" i="2"/>
  <c r="AE545" i="2" s="1"/>
  <c r="AR545" i="2" s="1"/>
  <c r="Y525" i="2"/>
  <c r="AE525" i="2" s="1"/>
  <c r="AR525" i="2" s="1"/>
  <c r="Z507" i="2"/>
  <c r="Z491" i="2"/>
  <c r="Z475" i="2"/>
  <c r="Z471" i="2"/>
  <c r="Z463" i="2"/>
  <c r="AF463" i="2" s="1"/>
  <c r="AS463" i="2" s="1"/>
  <c r="Z465" i="2"/>
  <c r="AF465" i="2" s="1"/>
  <c r="AS465" i="2" s="1"/>
  <c r="Z434" i="2"/>
  <c r="Z412" i="2"/>
  <c r="Y445" i="2"/>
  <c r="Y441" i="2"/>
  <c r="AE441" i="2" s="1"/>
  <c r="AR441" i="2" s="1"/>
  <c r="Y437" i="2"/>
  <c r="Z424" i="2"/>
  <c r="AF424" i="2" s="1"/>
  <c r="AS424" i="2" s="1"/>
  <c r="Z420" i="2"/>
  <c r="Z414" i="2"/>
  <c r="Y406" i="2"/>
  <c r="Z406" i="2"/>
  <c r="Z408" i="2"/>
  <c r="Z404" i="2"/>
  <c r="Z388" i="2"/>
  <c r="Z376" i="2"/>
  <c r="Z398" i="2"/>
  <c r="AF398" i="2" s="1"/>
  <c r="AS398" i="2" s="1"/>
  <c r="Z378" i="2"/>
  <c r="Y375" i="2"/>
  <c r="Y371" i="2"/>
  <c r="AE371" i="2" s="1"/>
  <c r="AR371" i="2" s="1"/>
  <c r="Z371" i="2"/>
  <c r="Y359" i="2"/>
  <c r="Z359" i="2"/>
  <c r="Z375" i="2"/>
  <c r="Y363" i="2"/>
  <c r="Z363" i="2"/>
  <c r="Z691" i="2"/>
  <c r="Y708" i="2"/>
  <c r="AE708" i="2" s="1"/>
  <c r="AR708" i="2" s="1"/>
  <c r="Z699" i="2"/>
  <c r="Z683" i="2"/>
  <c r="Z628" i="2"/>
  <c r="Z630" i="2"/>
  <c r="AF630" i="2" s="1"/>
  <c r="AS630" i="2" s="1"/>
  <c r="Z608" i="2"/>
  <c r="Z673" i="2"/>
  <c r="Z665" i="2"/>
  <c r="Z657" i="2"/>
  <c r="AF657" i="2" s="1"/>
  <c r="AS657" i="2" s="1"/>
  <c r="Z649" i="2"/>
  <c r="AF649" i="2" s="1"/>
  <c r="AS649" i="2" s="1"/>
  <c r="Z641" i="2"/>
  <c r="Y633" i="2"/>
  <c r="Z629" i="2"/>
  <c r="Z622" i="2"/>
  <c r="AF622" i="2" s="1"/>
  <c r="AS622" i="2" s="1"/>
  <c r="Z604" i="2"/>
  <c r="Z634" i="2"/>
  <c r="Y632" i="2"/>
  <c r="Y624" i="2"/>
  <c r="Z602" i="2"/>
  <c r="Z582" i="2"/>
  <c r="AF582" i="2" s="1"/>
  <c r="AS582" i="2" s="1"/>
  <c r="Z566" i="2"/>
  <c r="AF566" i="2" s="1"/>
  <c r="AS566" i="2" s="1"/>
  <c r="Y550" i="2"/>
  <c r="AE550" i="2" s="1"/>
  <c r="AR550" i="2" s="1"/>
  <c r="Z541" i="2"/>
  <c r="Z519" i="2"/>
  <c r="AF519" i="2" s="1"/>
  <c r="AS519" i="2" s="1"/>
  <c r="Z584" i="2"/>
  <c r="Z568" i="2"/>
  <c r="Z523" i="2"/>
  <c r="Y541" i="2"/>
  <c r="Y527" i="2"/>
  <c r="Z511" i="2"/>
  <c r="AF511" i="2" s="1"/>
  <c r="AS511" i="2" s="1"/>
  <c r="Z495" i="2"/>
  <c r="Z479" i="2"/>
  <c r="Z457" i="2"/>
  <c r="Z453" i="2"/>
  <c r="Z467" i="2"/>
  <c r="Z445" i="2"/>
  <c r="Z441" i="2"/>
  <c r="Z437" i="2"/>
  <c r="AF437" i="2" s="1"/>
  <c r="AS437" i="2" s="1"/>
  <c r="Z426" i="2"/>
  <c r="Y410" i="2"/>
  <c r="Z410" i="2"/>
  <c r="AF410" i="2" s="1"/>
  <c r="AS410" i="2" s="1"/>
  <c r="Y434" i="2"/>
  <c r="Z422" i="2"/>
  <c r="Y414" i="2"/>
  <c r="Z430" i="2"/>
  <c r="Z418" i="2"/>
  <c r="Z432" i="2"/>
  <c r="Z392" i="2"/>
  <c r="Z386" i="2"/>
  <c r="Z374" i="2"/>
  <c r="Z380" i="2"/>
  <c r="Z402" i="2"/>
  <c r="Y382" i="2"/>
  <c r="AE382" i="2" s="1"/>
  <c r="AR382" i="2" s="1"/>
  <c r="Y358" i="2"/>
  <c r="Z350" i="2"/>
  <c r="AF350" i="2" s="1"/>
  <c r="AS350" i="2" s="1"/>
  <c r="Y350" i="2"/>
  <c r="AE350" i="2" s="1"/>
  <c r="AR350" i="2" s="1"/>
  <c r="Z358" i="2"/>
  <c r="AF358" i="2" s="1"/>
  <c r="AS358" i="2" s="1"/>
  <c r="Z351" i="2"/>
  <c r="Z335" i="2"/>
  <c r="Y334" i="2"/>
  <c r="Y325" i="2"/>
  <c r="Y321" i="2"/>
  <c r="Z314" i="2"/>
  <c r="Y313" i="2"/>
  <c r="Y302" i="2"/>
  <c r="Z283" i="2"/>
  <c r="Y287" i="2"/>
  <c r="Z281" i="2"/>
  <c r="Z268" i="2"/>
  <c r="Z275" i="2"/>
  <c r="Y268" i="2"/>
  <c r="AE268" i="2" s="1"/>
  <c r="AR268" i="2" s="1"/>
  <c r="Z247" i="2"/>
  <c r="Y254" i="2"/>
  <c r="Z249" i="2"/>
  <c r="Z237" i="2"/>
  <c r="Z233" i="2"/>
  <c r="Y233" i="2"/>
  <c r="Z239" i="2"/>
  <c r="Y217" i="2"/>
  <c r="Z212" i="2"/>
  <c r="Z306" i="2"/>
  <c r="AF306" i="2" s="1"/>
  <c r="AS306" i="2" s="1"/>
  <c r="Z270" i="2"/>
  <c r="AF270" i="2" s="1"/>
  <c r="AS270" i="2" s="1"/>
  <c r="Z251" i="2"/>
  <c r="Y221" i="2"/>
  <c r="Y213" i="2"/>
  <c r="Y205" i="2"/>
  <c r="Z228" i="2"/>
  <c r="Y184" i="2"/>
  <c r="Z169" i="2"/>
  <c r="AF169" i="2" s="1"/>
  <c r="AS169" i="2" s="1"/>
  <c r="Y168" i="2"/>
  <c r="Y154" i="2"/>
  <c r="Z147" i="2"/>
  <c r="Y120" i="2"/>
  <c r="Y103" i="2"/>
  <c r="Z72" i="2"/>
  <c r="Z70" i="2"/>
  <c r="Z75" i="2"/>
  <c r="Z53" i="2"/>
  <c r="Y25" i="2"/>
  <c r="Z23" i="2"/>
  <c r="Z7" i="2"/>
  <c r="AF7" i="2" s="1"/>
  <c r="AS7" i="2" s="1"/>
  <c r="Y322" i="2"/>
  <c r="Z322" i="2"/>
  <c r="Y298" i="2"/>
  <c r="Z298" i="2"/>
  <c r="AF298" i="2" s="1"/>
  <c r="AS298" i="2" s="1"/>
  <c r="Y279" i="2"/>
  <c r="Z277" i="2"/>
  <c r="Y270" i="2"/>
  <c r="Z256" i="2"/>
  <c r="Y253" i="2"/>
  <c r="Y193" i="2"/>
  <c r="Z193" i="2"/>
  <c r="Y185" i="2"/>
  <c r="AE185" i="2" s="1"/>
  <c r="AR185" i="2" s="1"/>
  <c r="Z185" i="2"/>
  <c r="Z200" i="2"/>
  <c r="Z173" i="2"/>
  <c r="Y172" i="2"/>
  <c r="AE172" i="2" s="1"/>
  <c r="AR172" i="2" s="1"/>
  <c r="Z156" i="2"/>
  <c r="Y181" i="2"/>
  <c r="Y173" i="2"/>
  <c r="Y165" i="2"/>
  <c r="AE165" i="2" s="1"/>
  <c r="AR165" i="2" s="1"/>
  <c r="Z155" i="2"/>
  <c r="Y136" i="2"/>
  <c r="Z131" i="2"/>
  <c r="Z106" i="2"/>
  <c r="Z96" i="2"/>
  <c r="AF96" i="2" s="1"/>
  <c r="AS96" i="2" s="1"/>
  <c r="Z108" i="2"/>
  <c r="Y96" i="2"/>
  <c r="AE96" i="2" s="1"/>
  <c r="AR96" i="2" s="1"/>
  <c r="Y108" i="2"/>
  <c r="AE108" i="2" s="1"/>
  <c r="AR108" i="2" s="1"/>
  <c r="Y75" i="2"/>
  <c r="Y66" i="2"/>
  <c r="Y62" i="2"/>
  <c r="Y56" i="2"/>
  <c r="Z21" i="2"/>
  <c r="Y18" i="2"/>
  <c r="Y196" i="2"/>
  <c r="Y144" i="2"/>
  <c r="AE144" i="2" s="1"/>
  <c r="AR144" i="2" s="1"/>
  <c r="Y124" i="2"/>
  <c r="Z127" i="2"/>
  <c r="Z118" i="2"/>
  <c r="Y121" i="2"/>
  <c r="Z110" i="2"/>
  <c r="AF110" i="2" s="1"/>
  <c r="AS110" i="2" s="1"/>
  <c r="Z104" i="2"/>
  <c r="Y92" i="2"/>
  <c r="Y84" i="2"/>
  <c r="AE84" i="2" s="1"/>
  <c r="AR84" i="2" s="1"/>
  <c r="Y78" i="2"/>
  <c r="Z66" i="2"/>
  <c r="Z47" i="2"/>
  <c r="Y19" i="2"/>
  <c r="Y15" i="2"/>
  <c r="Z6" i="2"/>
  <c r="Y7" i="2"/>
  <c r="Z339" i="2"/>
  <c r="AF339" i="2" s="1"/>
  <c r="AS339" i="2" s="1"/>
  <c r="Y338" i="2"/>
  <c r="Z318" i="2"/>
  <c r="Y317" i="2"/>
  <c r="Y291" i="2"/>
  <c r="Z291" i="2"/>
  <c r="Z285" i="2"/>
  <c r="Z287" i="2"/>
  <c r="Z266" i="2"/>
  <c r="AF266" i="2" s="1"/>
  <c r="AS266" i="2" s="1"/>
  <c r="Z262" i="2"/>
  <c r="Y192" i="2"/>
  <c r="Z224" i="2"/>
  <c r="Z220" i="2"/>
  <c r="AF220" i="2" s="1"/>
  <c r="AS220" i="2" s="1"/>
  <c r="Z216" i="2"/>
  <c r="AF216" i="2" s="1"/>
  <c r="AS216" i="2" s="1"/>
  <c r="Z232" i="2"/>
  <c r="Y155" i="2"/>
  <c r="Z148" i="2"/>
  <c r="Y188" i="2"/>
  <c r="AE188" i="2" s="1"/>
  <c r="AR188" i="2" s="1"/>
  <c r="Z177" i="2"/>
  <c r="Y176" i="2"/>
  <c r="Y152" i="2"/>
  <c r="Y143" i="2"/>
  <c r="Z143" i="2"/>
  <c r="Y159" i="2"/>
  <c r="Y140" i="2"/>
  <c r="AE140" i="2" s="1"/>
  <c r="AR140" i="2" s="1"/>
  <c r="Y118" i="2"/>
  <c r="Z107" i="2"/>
  <c r="Z102" i="2"/>
  <c r="Y102" i="2"/>
  <c r="Y88" i="2"/>
  <c r="Y80" i="2"/>
  <c r="Y70" i="2"/>
  <c r="Y79" i="2"/>
  <c r="AE79" i="2" s="1"/>
  <c r="AR79" i="2" s="1"/>
  <c r="Z57" i="2"/>
  <c r="Z62" i="2"/>
  <c r="Z51" i="2"/>
  <c r="Z43" i="2"/>
  <c r="Z33" i="2"/>
  <c r="Z15" i="2"/>
  <c r="Y14" i="2"/>
  <c r="Y329" i="2"/>
  <c r="Y326" i="2"/>
  <c r="Z326" i="2"/>
  <c r="Y297" i="2"/>
  <c r="Y301" i="2"/>
  <c r="Y272" i="2"/>
  <c r="Z258" i="2"/>
  <c r="Z241" i="2"/>
  <c r="Z245" i="2"/>
  <c r="Z208" i="2"/>
  <c r="Z201" i="2"/>
  <c r="AF201" i="2" s="1"/>
  <c r="AS201" i="2" s="1"/>
  <c r="Z203" i="2"/>
  <c r="Y148" i="2"/>
  <c r="Z181" i="2"/>
  <c r="Y180" i="2"/>
  <c r="Z165" i="2"/>
  <c r="Y164" i="2"/>
  <c r="Y160" i="2"/>
  <c r="Y177" i="2"/>
  <c r="Y169" i="2"/>
  <c r="Y151" i="2"/>
  <c r="AE151" i="2" s="1"/>
  <c r="AR151" i="2" s="1"/>
  <c r="Z160" i="2"/>
  <c r="Z152" i="2"/>
  <c r="Y147" i="2"/>
  <c r="AE147" i="2" s="1"/>
  <c r="AR147" i="2" s="1"/>
  <c r="Y128" i="2"/>
  <c r="AE128" i="2" s="1"/>
  <c r="AR128" i="2" s="1"/>
  <c r="Z122" i="2"/>
  <c r="Z120" i="2"/>
  <c r="Z139" i="2"/>
  <c r="Y107" i="2"/>
  <c r="Z98" i="2"/>
  <c r="AF98" i="2" s="1"/>
  <c r="AS98" i="2" s="1"/>
  <c r="Z94" i="2"/>
  <c r="Z90" i="2"/>
  <c r="Z86" i="2"/>
  <c r="Z82" i="2"/>
  <c r="Z74" i="2"/>
  <c r="Y57" i="2"/>
  <c r="Z55" i="2"/>
  <c r="AF55" i="2" s="1"/>
  <c r="AS55" i="2" s="1"/>
  <c r="Y49" i="2"/>
  <c r="Y45" i="2"/>
  <c r="Y41" i="2"/>
  <c r="Z37" i="2"/>
  <c r="AF37" i="2" s="1"/>
  <c r="AS37" i="2" s="1"/>
  <c r="Z39" i="2"/>
  <c r="Y33" i="2"/>
  <c r="Y29" i="2"/>
  <c r="Z18" i="2"/>
  <c r="Z11" i="2"/>
  <c r="Y10" i="2"/>
  <c r="AE10" i="2" s="1"/>
  <c r="AR10" i="2" s="1"/>
  <c r="Y11" i="2"/>
  <c r="Y132" i="2"/>
  <c r="Z135" i="2"/>
  <c r="Z116" i="2"/>
  <c r="Z112" i="2"/>
  <c r="Z114" i="2"/>
  <c r="AF114" i="2" s="1"/>
  <c r="AS114" i="2" s="1"/>
  <c r="Z100" i="2"/>
  <c r="Y76" i="2"/>
  <c r="Z76" i="2"/>
  <c r="Z78" i="2"/>
  <c r="AF78" i="2" s="1"/>
  <c r="AS78" i="2" s="1"/>
  <c r="Z29" i="2"/>
  <c r="Z25" i="2"/>
  <c r="Z27" i="2"/>
  <c r="Y6" i="2"/>
  <c r="AE6" i="2" s="1"/>
  <c r="AR6" i="2" s="1"/>
  <c r="B55" i="2"/>
  <c r="B56" i="2"/>
  <c r="Y5" i="2"/>
  <c r="Z5" i="2"/>
  <c r="D18" i="2"/>
  <c r="Y4" i="2"/>
  <c r="Z4" i="2"/>
  <c r="E18" i="2"/>
  <c r="AD4" i="2"/>
  <c r="AC4" i="2"/>
  <c r="D20" i="2"/>
  <c r="E20" i="2"/>
  <c r="AD5" i="2"/>
  <c r="AC5" i="2"/>
  <c r="AE19" i="2" l="1"/>
  <c r="AR19" i="2" s="1"/>
  <c r="AF390" i="2"/>
  <c r="AS390" i="2" s="1"/>
  <c r="AE462" i="2"/>
  <c r="AR462" i="2" s="1"/>
  <c r="AF281" i="2"/>
  <c r="AS281" i="2" s="1"/>
  <c r="AF628" i="2"/>
  <c r="AS628" i="2" s="1"/>
  <c r="AF816" i="2"/>
  <c r="AS816" i="2" s="1"/>
  <c r="AE520" i="2"/>
  <c r="AR520" i="2" s="1"/>
  <c r="AE52" i="2"/>
  <c r="AR52" i="2" s="1"/>
  <c r="AF302" i="2"/>
  <c r="AS302" i="2" s="1"/>
  <c r="AF689" i="2"/>
  <c r="AS689" i="2" s="1"/>
  <c r="AE580" i="2"/>
  <c r="AR580" i="2" s="1"/>
  <c r="AE646" i="2"/>
  <c r="AR646" i="2" s="1"/>
  <c r="AE706" i="2"/>
  <c r="AR706" i="2" s="1"/>
  <c r="AF377" i="2"/>
  <c r="AS377" i="2" s="1"/>
  <c r="AE463" i="2"/>
  <c r="AR463" i="2" s="1"/>
  <c r="AE699" i="2"/>
  <c r="AR699" i="2" s="1"/>
  <c r="AE555" i="2"/>
  <c r="AR555" i="2" s="1"/>
  <c r="AE76" i="2"/>
  <c r="AR76" i="2" s="1"/>
  <c r="AF727" i="2"/>
  <c r="AS727" i="2" s="1"/>
  <c r="AE811" i="2"/>
  <c r="AR811" i="2" s="1"/>
  <c r="AF693" i="2"/>
  <c r="AS693" i="2" s="1"/>
  <c r="AF433" i="2"/>
  <c r="AS433" i="2" s="1"/>
  <c r="AE211" i="2"/>
  <c r="AR211" i="2" s="1"/>
  <c r="AE164" i="2"/>
  <c r="AR164" i="2" s="1"/>
  <c r="AE632" i="2"/>
  <c r="AR632" i="2" s="1"/>
  <c r="AE526" i="2"/>
  <c r="AR526" i="2" s="1"/>
  <c r="AE201" i="2"/>
  <c r="AR201" i="2" s="1"/>
  <c r="AF681" i="2"/>
  <c r="AS681" i="2" s="1"/>
  <c r="AE50" i="2"/>
  <c r="AR50" i="2" s="1"/>
  <c r="AE468" i="2"/>
  <c r="AR468" i="2" s="1"/>
  <c r="AE226" i="2"/>
  <c r="AR226" i="2" s="1"/>
  <c r="AF767" i="2"/>
  <c r="AS767" i="2" s="1"/>
  <c r="AE293" i="2"/>
  <c r="AR293" i="2" s="1"/>
  <c r="AF239" i="2"/>
  <c r="AS239" i="2" s="1"/>
  <c r="AF420" i="2"/>
  <c r="AS420" i="2" s="1"/>
  <c r="AF430" i="2"/>
  <c r="AS430" i="2" s="1"/>
  <c r="AF455" i="2"/>
  <c r="AS455" i="2" s="1"/>
  <c r="AF588" i="2"/>
  <c r="AS588" i="2" s="1"/>
  <c r="AF598" i="2"/>
  <c r="AS598" i="2" s="1"/>
  <c r="AF124" i="2"/>
  <c r="AS124" i="2" s="1"/>
  <c r="AE676" i="2"/>
  <c r="AR676" i="2" s="1"/>
  <c r="AE220" i="2"/>
  <c r="AR220" i="2" s="1"/>
  <c r="AE130" i="2"/>
  <c r="AR130" i="2" s="1"/>
  <c r="AF125" i="2"/>
  <c r="AS125" i="2" s="1"/>
  <c r="AF504" i="2"/>
  <c r="AS504" i="2" s="1"/>
  <c r="AF549" i="2"/>
  <c r="AS549" i="2" s="1"/>
  <c r="AF793" i="2"/>
  <c r="AS793" i="2" s="1"/>
  <c r="AF200" i="2"/>
  <c r="AS200" i="2" s="1"/>
  <c r="AF602" i="2"/>
  <c r="AS602" i="2" s="1"/>
  <c r="AE530" i="2"/>
  <c r="AR530" i="2" s="1"/>
  <c r="AE790" i="2"/>
  <c r="AR790" i="2" s="1"/>
  <c r="AF374" i="2"/>
  <c r="AS374" i="2" s="1"/>
  <c r="AE210" i="2"/>
  <c r="AR210" i="2" s="1"/>
  <c r="AF386" i="2"/>
  <c r="AS386" i="2" s="1"/>
  <c r="AF610" i="2"/>
  <c r="AS610" i="2" s="1"/>
  <c r="AE431" i="2"/>
  <c r="AR431" i="2" s="1"/>
  <c r="AF715" i="2"/>
  <c r="AS715" i="2" s="1"/>
  <c r="AE807" i="2"/>
  <c r="AR807" i="2" s="1"/>
  <c r="AE429" i="2"/>
  <c r="AR429" i="2" s="1"/>
  <c r="AE314" i="2"/>
  <c r="AR314" i="2" s="1"/>
  <c r="AF167" i="2"/>
  <c r="AS167" i="2" s="1"/>
  <c r="AF769" i="2"/>
  <c r="AS769" i="2" s="1"/>
  <c r="AF323" i="2"/>
  <c r="AS323" i="2" s="1"/>
  <c r="AE180" i="2"/>
  <c r="AR180" i="2" s="1"/>
  <c r="AE319" i="2"/>
  <c r="AR319" i="2" s="1"/>
  <c r="AF11" i="2"/>
  <c r="AS11" i="2" s="1"/>
  <c r="AF164" i="2"/>
  <c r="AS164" i="2" s="1"/>
  <c r="AF18" i="2"/>
  <c r="AS18" i="2" s="1"/>
  <c r="AE148" i="2"/>
  <c r="AR148" i="2" s="1"/>
  <c r="AE121" i="2"/>
  <c r="AR121" i="2" s="1"/>
  <c r="AF256" i="2"/>
  <c r="AS256" i="2" s="1"/>
  <c r="AF629" i="2"/>
  <c r="AS629" i="2" s="1"/>
  <c r="AF730" i="2"/>
  <c r="AS730" i="2" s="1"/>
  <c r="AE270" i="2"/>
  <c r="AR270" i="2" s="1"/>
  <c r="AE414" i="2"/>
  <c r="AR414" i="2" s="1"/>
  <c r="AE633" i="2"/>
  <c r="AR633" i="2" s="1"/>
  <c r="AF330" i="2"/>
  <c r="AS330" i="2" s="1"/>
  <c r="AE458" i="2"/>
  <c r="AR458" i="2" s="1"/>
  <c r="AF305" i="2"/>
  <c r="AS305" i="2" s="1"/>
  <c r="AF778" i="2"/>
  <c r="AS778" i="2" s="1"/>
  <c r="AE129" i="2"/>
  <c r="AR129" i="2" s="1"/>
  <c r="AF153" i="2"/>
  <c r="AS153" i="2" s="1"/>
  <c r="AE123" i="2"/>
  <c r="AR123" i="2" s="1"/>
  <c r="AE36" i="2"/>
  <c r="AR36" i="2" s="1"/>
  <c r="AE754" i="2"/>
  <c r="AR754" i="2" s="1"/>
  <c r="AE544" i="2"/>
  <c r="AR544" i="2" s="1"/>
  <c r="AF456" i="2"/>
  <c r="AS456" i="2" s="1"/>
  <c r="AE187" i="2"/>
  <c r="AR187" i="2" s="1"/>
  <c r="AE606" i="2"/>
  <c r="AR606" i="2" s="1"/>
  <c r="AE477" i="2"/>
  <c r="AR477" i="2" s="1"/>
  <c r="AE669" i="2"/>
  <c r="AR669" i="2" s="1"/>
  <c r="AF784" i="2"/>
  <c r="AS784" i="2" s="1"/>
  <c r="AE600" i="2"/>
  <c r="AR600" i="2" s="1"/>
  <c r="AE395" i="2"/>
  <c r="AR395" i="2" s="1"/>
  <c r="AE72" i="2"/>
  <c r="AR72" i="2" s="1"/>
  <c r="AF457" i="2"/>
  <c r="AS457" i="2" s="1"/>
  <c r="AE715" i="2"/>
  <c r="AR715" i="2" s="1"/>
  <c r="AF128" i="2"/>
  <c r="AS128" i="2" s="1"/>
  <c r="AF222" i="2"/>
  <c r="AS222" i="2" s="1"/>
  <c r="AE69" i="2"/>
  <c r="AR69" i="2" s="1"/>
  <c r="AE631" i="2"/>
  <c r="AR631" i="2" s="1"/>
  <c r="AF643" i="2"/>
  <c r="AS643" i="2" s="1"/>
  <c r="AE556" i="2"/>
  <c r="AR556" i="2" s="1"/>
  <c r="AF188" i="2"/>
  <c r="AS188" i="2" s="1"/>
  <c r="AF168" i="2"/>
  <c r="AS168" i="2" s="1"/>
  <c r="AF813" i="2"/>
  <c r="AS813" i="2" s="1"/>
  <c r="AE598" i="2"/>
  <c r="AR598" i="2" s="1"/>
  <c r="AF282" i="2"/>
  <c r="AS282" i="2" s="1"/>
  <c r="AF163" i="2"/>
  <c r="AS163" i="2" s="1"/>
  <c r="AF403" i="2"/>
  <c r="AS403" i="2" s="1"/>
  <c r="AF533" i="2"/>
  <c r="AS533" i="2" s="1"/>
  <c r="AE261" i="2"/>
  <c r="AR261" i="2" s="1"/>
  <c r="AE791" i="2"/>
  <c r="AR791" i="2" s="1"/>
  <c r="AF106" i="2"/>
  <c r="AS106" i="2" s="1"/>
  <c r="AF545" i="2"/>
  <c r="AS545" i="2" s="1"/>
  <c r="AE354" i="2"/>
  <c r="AR354" i="2" s="1"/>
  <c r="AE449" i="2"/>
  <c r="AR449" i="2" s="1"/>
  <c r="AE490" i="2"/>
  <c r="AR490" i="2" s="1"/>
  <c r="AE752" i="2"/>
  <c r="AR752" i="2" s="1"/>
  <c r="AF762" i="2"/>
  <c r="AS762" i="2" s="1"/>
  <c r="AE779" i="2"/>
  <c r="AR779" i="2" s="1"/>
  <c r="AF472" i="2"/>
  <c r="AS472" i="2" s="1"/>
  <c r="AF397" i="2"/>
  <c r="AS397" i="2" s="1"/>
  <c r="AF148" i="2"/>
  <c r="AS148" i="2" s="1"/>
  <c r="AE398" i="2"/>
  <c r="AR398" i="2" s="1"/>
  <c r="AE322" i="2"/>
  <c r="AR322" i="2" s="1"/>
  <c r="AF61" i="2"/>
  <c r="AS61" i="2" s="1"/>
  <c r="AE251" i="2"/>
  <c r="AR251" i="2" s="1"/>
  <c r="AE507" i="2"/>
  <c r="AR507" i="2" s="1"/>
  <c r="AF79" i="2"/>
  <c r="AS79" i="2" s="1"/>
  <c r="AF54" i="2"/>
  <c r="AS54" i="2" s="1"/>
  <c r="AF725" i="2"/>
  <c r="AS725" i="2" s="1"/>
  <c r="AE616" i="2"/>
  <c r="AR616" i="2" s="1"/>
  <c r="AF701" i="2"/>
  <c r="AS701" i="2" s="1"/>
  <c r="AF639" i="2"/>
  <c r="AS639" i="2" s="1"/>
  <c r="AF818" i="2"/>
  <c r="AS818" i="2" s="1"/>
  <c r="AF717" i="2"/>
  <c r="AS717" i="2" s="1"/>
  <c r="AF365" i="2"/>
  <c r="AS365" i="2" s="1"/>
  <c r="AF691" i="2"/>
  <c r="AS691" i="2" s="1"/>
  <c r="AE28" i="2"/>
  <c r="AR28" i="2" s="1"/>
  <c r="AF285" i="2"/>
  <c r="AS285" i="2" s="1"/>
  <c r="AF123" i="2"/>
  <c r="AS123" i="2" s="1"/>
  <c r="AF684" i="2"/>
  <c r="AS684" i="2" s="1"/>
  <c r="AE48" i="2"/>
  <c r="AR48" i="2" s="1"/>
  <c r="AF329" i="2"/>
  <c r="AS329" i="2" s="1"/>
  <c r="AE356" i="2"/>
  <c r="AR356" i="2" s="1"/>
  <c r="AE291" i="2"/>
  <c r="AR291" i="2" s="1"/>
  <c r="AE527" i="2"/>
  <c r="AR527" i="2" s="1"/>
  <c r="AF147" i="2"/>
  <c r="AS147" i="2" s="1"/>
  <c r="AF744" i="2"/>
  <c r="AS744" i="2" s="1"/>
  <c r="AE275" i="2"/>
  <c r="AR275" i="2" s="1"/>
  <c r="AE749" i="2"/>
  <c r="AR749" i="2" s="1"/>
  <c r="AF17" i="2"/>
  <c r="AS17" i="2" s="1"/>
  <c r="AE583" i="2"/>
  <c r="AR583" i="2" s="1"/>
  <c r="AF464" i="2"/>
  <c r="AS464" i="2" s="1"/>
  <c r="AE392" i="2"/>
  <c r="AR392" i="2" s="1"/>
  <c r="AF349" i="2"/>
  <c r="AS349" i="2" s="1"/>
  <c r="AE644" i="2"/>
  <c r="AR644" i="2" s="1"/>
  <c r="AE680" i="2"/>
  <c r="AR680" i="2" s="1"/>
  <c r="AF113" i="2"/>
  <c r="AS113" i="2" s="1"/>
  <c r="AF625" i="2"/>
  <c r="AS625" i="2" s="1"/>
  <c r="AE799" i="2"/>
  <c r="AR799" i="2" s="1"/>
  <c r="AF263" i="2"/>
  <c r="AS263" i="2" s="1"/>
  <c r="AF42" i="2"/>
  <c r="AS42" i="2" s="1"/>
  <c r="AE474" i="2"/>
  <c r="AR474" i="2" s="1"/>
  <c r="AF262" i="2"/>
  <c r="AS262" i="2" s="1"/>
  <c r="AF485" i="2"/>
  <c r="AS485" i="2" s="1"/>
  <c r="AF698" i="2"/>
  <c r="AS698" i="2" s="1"/>
  <c r="AF86" i="2"/>
  <c r="AS86" i="2" s="1"/>
  <c r="AF170" i="2"/>
  <c r="AS170" i="2" s="1"/>
  <c r="AE685" i="2"/>
  <c r="AR685" i="2" s="1"/>
  <c r="AF218" i="2"/>
  <c r="AS218" i="2" s="1"/>
  <c r="AE770" i="2"/>
  <c r="AR770" i="2" s="1"/>
  <c r="AE307" i="2"/>
  <c r="AR307" i="2" s="1"/>
  <c r="AE402" i="2"/>
  <c r="AR402" i="2" s="1"/>
  <c r="AE373" i="2"/>
  <c r="AR373" i="2" s="1"/>
  <c r="AE107" i="2"/>
  <c r="AR107" i="2" s="1"/>
  <c r="AE325" i="2"/>
  <c r="AR325" i="2" s="1"/>
  <c r="AE543" i="2"/>
  <c r="AR543" i="2" s="1"/>
  <c r="AF51" i="2"/>
  <c r="AS51" i="2" s="1"/>
  <c r="AF120" i="2"/>
  <c r="AS120" i="2" s="1"/>
  <c r="AF62" i="2"/>
  <c r="AS62" i="2" s="1"/>
  <c r="AF523" i="2"/>
  <c r="AS523" i="2" s="1"/>
  <c r="AF564" i="2"/>
  <c r="AS564" i="2" s="1"/>
  <c r="AF663" i="2"/>
  <c r="AS663" i="2" s="1"/>
  <c r="AF499" i="2"/>
  <c r="AS499" i="2" s="1"/>
  <c r="AE399" i="2"/>
  <c r="AR399" i="2" s="1"/>
  <c r="AE99" i="2"/>
  <c r="AR99" i="2" s="1"/>
  <c r="AE111" i="2"/>
  <c r="AR111" i="2" s="1"/>
  <c r="AF13" i="2"/>
  <c r="AS13" i="2" s="1"/>
  <c r="AE675" i="2"/>
  <c r="AR675" i="2" s="1"/>
  <c r="AE548" i="2"/>
  <c r="AR548" i="2" s="1"/>
  <c r="AF267" i="2"/>
  <c r="AS267" i="2" s="1"/>
  <c r="AE278" i="2"/>
  <c r="AR278" i="2" s="1"/>
  <c r="AF669" i="2"/>
  <c r="AS669" i="2" s="1"/>
  <c r="AE56" i="2"/>
  <c r="AR56" i="2" s="1"/>
  <c r="AE503" i="2"/>
  <c r="AR503" i="2" s="1"/>
  <c r="AE167" i="2"/>
  <c r="AR167" i="2" s="1"/>
  <c r="AF301" i="2"/>
  <c r="AS301" i="2" s="1"/>
  <c r="AE496" i="2"/>
  <c r="AR496" i="2" s="1"/>
  <c r="AF356" i="2"/>
  <c r="AS356" i="2" s="1"/>
  <c r="AE329" i="2"/>
  <c r="AR329" i="2" s="1"/>
  <c r="AE302" i="2"/>
  <c r="AR302" i="2" s="1"/>
  <c r="AF287" i="2"/>
  <c r="AS287" i="2" s="1"/>
  <c r="AF487" i="2"/>
  <c r="AS487" i="2" s="1"/>
  <c r="AF338" i="2"/>
  <c r="AS338" i="2" s="1"/>
  <c r="AF352" i="2"/>
  <c r="AS352" i="2" s="1"/>
  <c r="AE480" i="2"/>
  <c r="AR480" i="2" s="1"/>
  <c r="AF734" i="2"/>
  <c r="AS734" i="2" s="1"/>
  <c r="AF449" i="2"/>
  <c r="AS449" i="2" s="1"/>
  <c r="AE590" i="2"/>
  <c r="AR590" i="2" s="1"/>
  <c r="AE120" i="2"/>
  <c r="AR120" i="2" s="1"/>
  <c r="AF375" i="2"/>
  <c r="AS375" i="2" s="1"/>
  <c r="AF139" i="2"/>
  <c r="AS139" i="2" s="1"/>
  <c r="AE334" i="2"/>
  <c r="AR334" i="2" s="1"/>
  <c r="AF359" i="2"/>
  <c r="AS359" i="2" s="1"/>
  <c r="AF362" i="2"/>
  <c r="AS362" i="2" s="1"/>
  <c r="AF122" i="2"/>
  <c r="AS122" i="2" s="1"/>
  <c r="AF57" i="2"/>
  <c r="AS57" i="2" s="1"/>
  <c r="AF351" i="2"/>
  <c r="AS351" i="2" s="1"/>
  <c r="AF568" i="2"/>
  <c r="AS568" i="2" s="1"/>
  <c r="AF371" i="2"/>
  <c r="AS371" i="2" s="1"/>
  <c r="AF580" i="2"/>
  <c r="AS580" i="2" s="1"/>
  <c r="AE231" i="2"/>
  <c r="AR231" i="2" s="1"/>
  <c r="AE367" i="2"/>
  <c r="AR367" i="2" s="1"/>
  <c r="AF667" i="2"/>
  <c r="AS667" i="2" s="1"/>
  <c r="AE203" i="2"/>
  <c r="AR203" i="2" s="1"/>
  <c r="AE442" i="2"/>
  <c r="AR442" i="2" s="1"/>
  <c r="AE163" i="2"/>
  <c r="AR163" i="2" s="1"/>
  <c r="AF739" i="2"/>
  <c r="AS739" i="2" s="1"/>
  <c r="AF789" i="2"/>
  <c r="AS789" i="2" s="1"/>
  <c r="AE809" i="2"/>
  <c r="AR809" i="2" s="1"/>
  <c r="AF9" i="2"/>
  <c r="AS9" i="2" s="1"/>
  <c r="AE574" i="2"/>
  <c r="AR574" i="2" s="1"/>
  <c r="AE337" i="2"/>
  <c r="AR337" i="2" s="1"/>
  <c r="AE266" i="2"/>
  <c r="AR266" i="2" s="1"/>
  <c r="AE709" i="2"/>
  <c r="AR709" i="2" s="1"/>
  <c r="AF27" i="2"/>
  <c r="AS27" i="2" s="1"/>
  <c r="AF112" i="2"/>
  <c r="AS112" i="2" s="1"/>
  <c r="AE169" i="2"/>
  <c r="AR169" i="2" s="1"/>
  <c r="AF165" i="2"/>
  <c r="AS165" i="2" s="1"/>
  <c r="AF241" i="2"/>
  <c r="AS241" i="2" s="1"/>
  <c r="AE297" i="2"/>
  <c r="AR297" i="2" s="1"/>
  <c r="AE14" i="2"/>
  <c r="AR14" i="2" s="1"/>
  <c r="AE176" i="2"/>
  <c r="AR176" i="2" s="1"/>
  <c r="AF224" i="2"/>
  <c r="AS224" i="2" s="1"/>
  <c r="AE7" i="2"/>
  <c r="AR7" i="2" s="1"/>
  <c r="AF118" i="2"/>
  <c r="AS118" i="2" s="1"/>
  <c r="AE62" i="2"/>
  <c r="AR62" i="2" s="1"/>
  <c r="AF131" i="2"/>
  <c r="AS131" i="2" s="1"/>
  <c r="AF193" i="2"/>
  <c r="AS193" i="2" s="1"/>
  <c r="AF247" i="2"/>
  <c r="AS247" i="2" s="1"/>
  <c r="AF392" i="2"/>
  <c r="AS392" i="2" s="1"/>
  <c r="AF665" i="2"/>
  <c r="AS665" i="2" s="1"/>
  <c r="AE406" i="2"/>
  <c r="AR406" i="2" s="1"/>
  <c r="AF551" i="2"/>
  <c r="AS551" i="2" s="1"/>
  <c r="AE713" i="2"/>
  <c r="AR713" i="2" s="1"/>
  <c r="AE362" i="2"/>
  <c r="AR362" i="2" s="1"/>
  <c r="AF483" i="2"/>
  <c r="AS483" i="2" s="1"/>
  <c r="AF368" i="2"/>
  <c r="AS368" i="2" s="1"/>
  <c r="AE506" i="2"/>
  <c r="AR506" i="2" s="1"/>
  <c r="AF132" i="2"/>
  <c r="AS132" i="2" s="1"/>
  <c r="AE117" i="2"/>
  <c r="AR117" i="2" s="1"/>
  <c r="AE377" i="2"/>
  <c r="AR377" i="2" s="1"/>
  <c r="AF439" i="2"/>
  <c r="AS439" i="2" s="1"/>
  <c r="AE565" i="2"/>
  <c r="AR565" i="2" s="1"/>
  <c r="AE815" i="2"/>
  <c r="AR815" i="2" s="1"/>
  <c r="AF221" i="2"/>
  <c r="AS221" i="2" s="1"/>
  <c r="AE234" i="2"/>
  <c r="AR234" i="2" s="1"/>
  <c r="AF481" i="2"/>
  <c r="AS481" i="2" s="1"/>
  <c r="AE438" i="2"/>
  <c r="AR438" i="2" s="1"/>
  <c r="AE470" i="2"/>
  <c r="AR470" i="2" s="1"/>
  <c r="AF493" i="2"/>
  <c r="AS493" i="2" s="1"/>
  <c r="AE26" i="2"/>
  <c r="AR26" i="2" s="1"/>
  <c r="AF136" i="2"/>
  <c r="AS136" i="2" s="1"/>
  <c r="AE727" i="2"/>
  <c r="AR727" i="2" s="1"/>
  <c r="AE55" i="2"/>
  <c r="AR55" i="2" s="1"/>
  <c r="AE428" i="2"/>
  <c r="AR428" i="2" s="1"/>
  <c r="AE114" i="2"/>
  <c r="AR114" i="2" s="1"/>
  <c r="AF522" i="2"/>
  <c r="AS522" i="2" s="1"/>
  <c r="AE132" i="2"/>
  <c r="AR132" i="2" s="1"/>
  <c r="AE152" i="2"/>
  <c r="AR152" i="2" s="1"/>
  <c r="AF75" i="2"/>
  <c r="AS75" i="2" s="1"/>
  <c r="AF441" i="2"/>
  <c r="AS441" i="2" s="1"/>
  <c r="AF584" i="2"/>
  <c r="AS584" i="2" s="1"/>
  <c r="AF471" i="2"/>
  <c r="AS471" i="2" s="1"/>
  <c r="AF716" i="2"/>
  <c r="AS716" i="2" s="1"/>
  <c r="AF748" i="2"/>
  <c r="AS748" i="2" s="1"/>
  <c r="AF685" i="2"/>
  <c r="AS685" i="2" s="1"/>
  <c r="AF461" i="2"/>
  <c r="AS461" i="2" s="1"/>
  <c r="AF570" i="2"/>
  <c r="AS570" i="2" s="1"/>
  <c r="AF768" i="2"/>
  <c r="AS768" i="2" s="1"/>
  <c r="AF443" i="2"/>
  <c r="AS443" i="2" s="1"/>
  <c r="AE518" i="2"/>
  <c r="AR518" i="2" s="1"/>
  <c r="AE788" i="2"/>
  <c r="AR788" i="2" s="1"/>
  <c r="AF513" i="2"/>
  <c r="AS513" i="2" s="1"/>
  <c r="AE572" i="2"/>
  <c r="AR572" i="2" s="1"/>
  <c r="AE768" i="2"/>
  <c r="AR768" i="2" s="1"/>
  <c r="AF782" i="2"/>
  <c r="AS782" i="2" s="1"/>
  <c r="AE318" i="2"/>
  <c r="AR318" i="2" s="1"/>
  <c r="AE228" i="2"/>
  <c r="AR228" i="2" s="1"/>
  <c r="AF223" i="2"/>
  <c r="AS223" i="2" s="1"/>
  <c r="AE178" i="2"/>
  <c r="AR178" i="2" s="1"/>
  <c r="AE122" i="2"/>
  <c r="AR122" i="2" s="1"/>
  <c r="AF119" i="2"/>
  <c r="AS119" i="2" s="1"/>
  <c r="AE218" i="2"/>
  <c r="AR218" i="2" s="1"/>
  <c r="AE183" i="2"/>
  <c r="AR183" i="2" s="1"/>
  <c r="AE29" i="2"/>
  <c r="AR29" i="2" s="1"/>
  <c r="AE70" i="2"/>
  <c r="AR70" i="2" s="1"/>
  <c r="AE159" i="2"/>
  <c r="AR159" i="2" s="1"/>
  <c r="AE313" i="2"/>
  <c r="AR313" i="2" s="1"/>
  <c r="AF479" i="2"/>
  <c r="AS479" i="2" s="1"/>
  <c r="AE541" i="2"/>
  <c r="AR541" i="2" s="1"/>
  <c r="AF634" i="2"/>
  <c r="AS634" i="2" s="1"/>
  <c r="AF434" i="2"/>
  <c r="AS434" i="2" s="1"/>
  <c r="AE608" i="2"/>
  <c r="AR608" i="2" s="1"/>
  <c r="AE189" i="2"/>
  <c r="AR189" i="2" s="1"/>
  <c r="AE491" i="2"/>
  <c r="AR491" i="2" s="1"/>
  <c r="AF537" i="2"/>
  <c r="AS537" i="2" s="1"/>
  <c r="AE689" i="2"/>
  <c r="AR689" i="2" s="1"/>
  <c r="AF355" i="2"/>
  <c r="AS355" i="2" s="1"/>
  <c r="AF469" i="2"/>
  <c r="AS469" i="2" s="1"/>
  <c r="AE301" i="2"/>
  <c r="AR301" i="2" s="1"/>
  <c r="AF43" i="2"/>
  <c r="AS43" i="2" s="1"/>
  <c r="AE102" i="2"/>
  <c r="AR102" i="2" s="1"/>
  <c r="AF736" i="2"/>
  <c r="AS736" i="2" s="1"/>
  <c r="AF798" i="2"/>
  <c r="AS798" i="2" s="1"/>
  <c r="AE576" i="2"/>
  <c r="AR576" i="2" s="1"/>
  <c r="AE748" i="2"/>
  <c r="AR748" i="2" s="1"/>
  <c r="AE661" i="2"/>
  <c r="AR661" i="2" s="1"/>
  <c r="AE668" i="2"/>
  <c r="AR668" i="2" s="1"/>
  <c r="AE11" i="2"/>
  <c r="AR11" i="2" s="1"/>
  <c r="AE57" i="2"/>
  <c r="AR57" i="2" s="1"/>
  <c r="AE173" i="2"/>
  <c r="AR173" i="2" s="1"/>
  <c r="AE184" i="2"/>
  <c r="AR184" i="2" s="1"/>
  <c r="AE18" i="2"/>
  <c r="AR18" i="2" s="1"/>
  <c r="AE66" i="2"/>
  <c r="AR66" i="2" s="1"/>
  <c r="AE181" i="2"/>
  <c r="AR181" i="2" s="1"/>
  <c r="AF277" i="2"/>
  <c r="AS277" i="2" s="1"/>
  <c r="AE287" i="2"/>
  <c r="AR287" i="2" s="1"/>
  <c r="AF335" i="2"/>
  <c r="AS335" i="2" s="1"/>
  <c r="AF422" i="2"/>
  <c r="AS422" i="2" s="1"/>
  <c r="AF495" i="2"/>
  <c r="AS495" i="2" s="1"/>
  <c r="AF151" i="2"/>
  <c r="AS151" i="2" s="1"/>
  <c r="AE94" i="2"/>
  <c r="AR94" i="2" s="1"/>
  <c r="AF819" i="2"/>
  <c r="AS819" i="2" s="1"/>
  <c r="AF38" i="2"/>
  <c r="AS38" i="2" s="1"/>
  <c r="AF817" i="2"/>
  <c r="AS817" i="2" s="1"/>
  <c r="AE801" i="2"/>
  <c r="AR801" i="2" s="1"/>
  <c r="AE785" i="2"/>
  <c r="AR785" i="2" s="1"/>
  <c r="AE765" i="2"/>
  <c r="AR765" i="2" s="1"/>
  <c r="AF807" i="2"/>
  <c r="AS807" i="2" s="1"/>
  <c r="AE789" i="2"/>
  <c r="AR789" i="2" s="1"/>
  <c r="AE701" i="2"/>
  <c r="AR701" i="2" s="1"/>
  <c r="AE679" i="2"/>
  <c r="AR679" i="2" s="1"/>
  <c r="AF603" i="2"/>
  <c r="AS603" i="2" s="1"/>
  <c r="AE579" i="2"/>
  <c r="AR579" i="2" s="1"/>
  <c r="AF664" i="2"/>
  <c r="AS664" i="2" s="1"/>
  <c r="AF648" i="2"/>
  <c r="AS648" i="2" s="1"/>
  <c r="AF589" i="2"/>
  <c r="AS589" i="2" s="1"/>
  <c r="AF557" i="2"/>
  <c r="AS557" i="2" s="1"/>
  <c r="AF538" i="2"/>
  <c r="AS538" i="2" s="1"/>
  <c r="AE513" i="2"/>
  <c r="AR513" i="2" s="1"/>
  <c r="AE524" i="2"/>
  <c r="AR524" i="2" s="1"/>
  <c r="AF486" i="2"/>
  <c r="AS486" i="2" s="1"/>
  <c r="AE433" i="2"/>
  <c r="AR433" i="2" s="1"/>
  <c r="AE489" i="2"/>
  <c r="AR489" i="2" s="1"/>
  <c r="AE473" i="2"/>
  <c r="AR473" i="2" s="1"/>
  <c r="AF460" i="2"/>
  <c r="AS460" i="2" s="1"/>
  <c r="AF450" i="2"/>
  <c r="AS450" i="2" s="1"/>
  <c r="AF387" i="2"/>
  <c r="AS387" i="2" s="1"/>
  <c r="AF353" i="2"/>
  <c r="AS353" i="2" s="1"/>
  <c r="AF315" i="2"/>
  <c r="AS315" i="2" s="1"/>
  <c r="AF328" i="2"/>
  <c r="AS328" i="2" s="1"/>
  <c r="AF286" i="2"/>
  <c r="AS286" i="2" s="1"/>
  <c r="AE312" i="2"/>
  <c r="AR312" i="2" s="1"/>
  <c r="AF254" i="2"/>
  <c r="AS254" i="2" s="1"/>
  <c r="AF242" i="2"/>
  <c r="AS242" i="2" s="1"/>
  <c r="AF586" i="2"/>
  <c r="AS586" i="2" s="1"/>
  <c r="AF624" i="2"/>
  <c r="AS624" i="2" s="1"/>
  <c r="AF697" i="2"/>
  <c r="AS697" i="2" s="1"/>
  <c r="AE339" i="2"/>
  <c r="AR339" i="2" s="1"/>
  <c r="AE450" i="2"/>
  <c r="AR450" i="2" s="1"/>
  <c r="AF554" i="2"/>
  <c r="AS554" i="2" s="1"/>
  <c r="AE656" i="2"/>
  <c r="AR656" i="2" s="1"/>
  <c r="AF750" i="2"/>
  <c r="AS750" i="2" s="1"/>
  <c r="AF766" i="2"/>
  <c r="AS766" i="2" s="1"/>
  <c r="AE423" i="2"/>
  <c r="AR423" i="2" s="1"/>
  <c r="AE538" i="2"/>
  <c r="AR538" i="2" s="1"/>
  <c r="AE640" i="2"/>
  <c r="AR640" i="2" s="1"/>
  <c r="AE636" i="2"/>
  <c r="AR636" i="2" s="1"/>
  <c r="AE212" i="2"/>
  <c r="AR212" i="2" s="1"/>
  <c r="AE784" i="2"/>
  <c r="AR784" i="2" s="1"/>
  <c r="AE673" i="2"/>
  <c r="AR673" i="2" s="1"/>
  <c r="AE224" i="2"/>
  <c r="AR224" i="2" s="1"/>
  <c r="AF780" i="2"/>
  <c r="AS780" i="2" s="1"/>
  <c r="AF307" i="2"/>
  <c r="AS307" i="2" s="1"/>
  <c r="AE803" i="2"/>
  <c r="AR803" i="2" s="1"/>
  <c r="AE139" i="2"/>
  <c r="AR139" i="2" s="1"/>
  <c r="AE171" i="2"/>
  <c r="AR171" i="2" s="1"/>
  <c r="AE137" i="2"/>
  <c r="AR137" i="2" s="1"/>
  <c r="AF206" i="2"/>
  <c r="AS206" i="2" s="1"/>
  <c r="AF105" i="2"/>
  <c r="AS105" i="2" s="1"/>
  <c r="AE206" i="2"/>
  <c r="AR206" i="2" s="1"/>
  <c r="AF191" i="2"/>
  <c r="AS191" i="2" s="1"/>
  <c r="AE112" i="2"/>
  <c r="AR112" i="2" s="1"/>
  <c r="AE230" i="2"/>
  <c r="AR230" i="2" s="1"/>
  <c r="AF202" i="2"/>
  <c r="AS202" i="2" s="1"/>
  <c r="AF178" i="2"/>
  <c r="AS178" i="2" s="1"/>
  <c r="AF158" i="2"/>
  <c r="AS158" i="2" s="1"/>
  <c r="AF146" i="2"/>
  <c r="AS146" i="2" s="1"/>
  <c r="AF130" i="2"/>
  <c r="AS130" i="2" s="1"/>
  <c r="AE90" i="2"/>
  <c r="AR90" i="2" s="1"/>
  <c r="AF63" i="2"/>
  <c r="AS63" i="2" s="1"/>
  <c r="AE64" i="2"/>
  <c r="AR64" i="2" s="1"/>
  <c r="AF22" i="2"/>
  <c r="AS22" i="2" s="1"/>
  <c r="AF743" i="2"/>
  <c r="AS743" i="2" s="1"/>
  <c r="AF787" i="2"/>
  <c r="AS787" i="2" s="1"/>
  <c r="AE39" i="2"/>
  <c r="AR39" i="2" s="1"/>
  <c r="AE734" i="2"/>
  <c r="AR734" i="2" s="1"/>
  <c r="AE683" i="2"/>
  <c r="AR683" i="2" s="1"/>
  <c r="AF593" i="2"/>
  <c r="AS593" i="2" s="1"/>
  <c r="AF710" i="2"/>
  <c r="AS710" i="2" s="1"/>
  <c r="AF674" i="2"/>
  <c r="AS674" i="2" s="1"/>
  <c r="AF658" i="2"/>
  <c r="AS658" i="2" s="1"/>
  <c r="AF642" i="2"/>
  <c r="AS642" i="2" s="1"/>
  <c r="AE718" i="2"/>
  <c r="AR718" i="2" s="1"/>
  <c r="AE711" i="2"/>
  <c r="AR711" i="2" s="1"/>
  <c r="AF686" i="2"/>
  <c r="AS686" i="2" s="1"/>
  <c r="AF599" i="2"/>
  <c r="AS599" i="2" s="1"/>
  <c r="AF700" i="2"/>
  <c r="AS700" i="2" s="1"/>
  <c r="AE671" i="2"/>
  <c r="AR671" i="2" s="1"/>
  <c r="AE655" i="2"/>
  <c r="AR655" i="2" s="1"/>
  <c r="AE639" i="2"/>
  <c r="AR639" i="2" s="1"/>
  <c r="AF627" i="2"/>
  <c r="AS627" i="2" s="1"/>
  <c r="AF615" i="2"/>
  <c r="AS615" i="2" s="1"/>
  <c r="AE516" i="2"/>
  <c r="AR516" i="2" s="1"/>
  <c r="AE465" i="2"/>
  <c r="AR465" i="2" s="1"/>
  <c r="AE512" i="2"/>
  <c r="AR512" i="2" s="1"/>
  <c r="AF480" i="2"/>
  <c r="AS480" i="2" s="1"/>
  <c r="AF502" i="2"/>
  <c r="AS502" i="2" s="1"/>
  <c r="AE453" i="2"/>
  <c r="AR453" i="2" s="1"/>
  <c r="AE563" i="2"/>
  <c r="AR563" i="2" s="1"/>
  <c r="AF409" i="2"/>
  <c r="AS409" i="2" s="1"/>
  <c r="AF345" i="2"/>
  <c r="AS345" i="2" s="1"/>
  <c r="AF421" i="2"/>
  <c r="AS421" i="2" s="1"/>
  <c r="AF427" i="2"/>
  <c r="AS427" i="2" s="1"/>
  <c r="AF366" i="2"/>
  <c r="AS366" i="2" s="1"/>
  <c r="AE324" i="2"/>
  <c r="AR324" i="2" s="1"/>
  <c r="AE361" i="2"/>
  <c r="AR361" i="2" s="1"/>
  <c r="AF311" i="2"/>
  <c r="AS311" i="2" s="1"/>
  <c r="AE252" i="2"/>
  <c r="AR252" i="2" s="1"/>
  <c r="AE274" i="2"/>
  <c r="AR274" i="2" s="1"/>
  <c r="AF250" i="2"/>
  <c r="AS250" i="2" s="1"/>
  <c r="AE299" i="2"/>
  <c r="AR299" i="2" s="1"/>
  <c r="AF683" i="2"/>
  <c r="AS683" i="2" s="1"/>
  <c r="AE359" i="2"/>
  <c r="AR359" i="2" s="1"/>
  <c r="AF378" i="2"/>
  <c r="AS378" i="2" s="1"/>
  <c r="AF529" i="2"/>
  <c r="AS529" i="2" s="1"/>
  <c r="AE691" i="2"/>
  <c r="AR691" i="2" s="1"/>
  <c r="AF732" i="2"/>
  <c r="AS732" i="2" s="1"/>
  <c r="AF764" i="2"/>
  <c r="AS764" i="2" s="1"/>
  <c r="AE380" i="2"/>
  <c r="AR380" i="2" s="1"/>
  <c r="AE495" i="2"/>
  <c r="AR495" i="2" s="1"/>
  <c r="AE554" i="2"/>
  <c r="AR554" i="2" s="1"/>
  <c r="AF626" i="2"/>
  <c r="AS626" i="2" s="1"/>
  <c r="AF612" i="2"/>
  <c r="AS612" i="2" s="1"/>
  <c r="AF596" i="2"/>
  <c r="AS596" i="2" s="1"/>
  <c r="AF720" i="2"/>
  <c r="AS720" i="2" s="1"/>
  <c r="AF752" i="2"/>
  <c r="AS752" i="2" s="1"/>
  <c r="AF718" i="2"/>
  <c r="AS718" i="2" s="1"/>
  <c r="AE242" i="2"/>
  <c r="AR242" i="2" s="1"/>
  <c r="AF313" i="2"/>
  <c r="AS313" i="2" s="1"/>
  <c r="AE523" i="2"/>
  <c r="AR523" i="2" s="1"/>
  <c r="AE641" i="2"/>
  <c r="AR641" i="2" s="1"/>
  <c r="AE652" i="2"/>
  <c r="AR652" i="2" s="1"/>
  <c r="AE30" i="2"/>
  <c r="AR30" i="2" s="1"/>
  <c r="AE71" i="2"/>
  <c r="AR71" i="2" s="1"/>
  <c r="AE820" i="2"/>
  <c r="AR820" i="2" s="1"/>
  <c r="AF804" i="2"/>
  <c r="AS804" i="2" s="1"/>
  <c r="AE692" i="2"/>
  <c r="AR692" i="2" s="1"/>
  <c r="AE736" i="2"/>
  <c r="AR736" i="2" s="1"/>
  <c r="AE95" i="2"/>
  <c r="AR95" i="2" s="1"/>
  <c r="AE716" i="2"/>
  <c r="AR716" i="2" s="1"/>
  <c r="AF321" i="2"/>
  <c r="AS321" i="2" s="1"/>
  <c r="AE621" i="2"/>
  <c r="AR621" i="2" s="1"/>
  <c r="AE486" i="2"/>
  <c r="AR486" i="2" s="1"/>
  <c r="AE688" i="2"/>
  <c r="AR688" i="2" s="1"/>
  <c r="AE617" i="2"/>
  <c r="AR617" i="2" s="1"/>
  <c r="AE215" i="2"/>
  <c r="AR215" i="2" s="1"/>
  <c r="AE170" i="2"/>
  <c r="AR170" i="2" s="1"/>
  <c r="AE158" i="2"/>
  <c r="AR158" i="2" s="1"/>
  <c r="AE77" i="2"/>
  <c r="AR77" i="2" s="1"/>
  <c r="AE115" i="2"/>
  <c r="AR115" i="2" s="1"/>
  <c r="AE101" i="2"/>
  <c r="AR101" i="2" s="1"/>
  <c r="AF87" i="2"/>
  <c r="AS87" i="2" s="1"/>
  <c r="AF226" i="2"/>
  <c r="AS226" i="2" s="1"/>
  <c r="AF190" i="2"/>
  <c r="AS190" i="2" s="1"/>
  <c r="AE93" i="2"/>
  <c r="AR93" i="2" s="1"/>
  <c r="AF196" i="2"/>
  <c r="AS196" i="2" s="1"/>
  <c r="AF186" i="2"/>
  <c r="AS186" i="2" s="1"/>
  <c r="AF117" i="2"/>
  <c r="AS117" i="2" s="1"/>
  <c r="AF77" i="2"/>
  <c r="AS77" i="2" s="1"/>
  <c r="AE61" i="2"/>
  <c r="AR61" i="2" s="1"/>
  <c r="AE54" i="2"/>
  <c r="AR54" i="2" s="1"/>
  <c r="AF36" i="2"/>
  <c r="AS36" i="2" s="1"/>
  <c r="AE9" i="2"/>
  <c r="AR9" i="2" s="1"/>
  <c r="AE20" i="2"/>
  <c r="AR20" i="2" s="1"/>
  <c r="AF809" i="2"/>
  <c r="AS809" i="2" s="1"/>
  <c r="AE777" i="2"/>
  <c r="AR777" i="2" s="1"/>
  <c r="AF759" i="2"/>
  <c r="AS759" i="2" s="1"/>
  <c r="AE51" i="2"/>
  <c r="AR51" i="2" s="1"/>
  <c r="AF26" i="2"/>
  <c r="AS26" i="2" s="1"/>
  <c r="AE762" i="2"/>
  <c r="AR762" i="2" s="1"/>
  <c r="AE808" i="2"/>
  <c r="AR808" i="2" s="1"/>
  <c r="AF605" i="2"/>
  <c r="AS605" i="2" s="1"/>
  <c r="AF706" i="2"/>
  <c r="AS706" i="2" s="1"/>
  <c r="AF573" i="2"/>
  <c r="AS573" i="2" s="1"/>
  <c r="AE619" i="2"/>
  <c r="AR619" i="2" s="1"/>
  <c r="AF723" i="2"/>
  <c r="AS723" i="2" s="1"/>
  <c r="AE698" i="2"/>
  <c r="AR698" i="2" s="1"/>
  <c r="AF623" i="2"/>
  <c r="AS623" i="2" s="1"/>
  <c r="AE586" i="2"/>
  <c r="AR586" i="2" s="1"/>
  <c r="AE540" i="2"/>
  <c r="AR540" i="2" s="1"/>
  <c r="AE533" i="2"/>
  <c r="AR533" i="2" s="1"/>
  <c r="AE529" i="2"/>
  <c r="AR529" i="2" s="1"/>
  <c r="AF473" i="2"/>
  <c r="AS473" i="2" s="1"/>
  <c r="AF492" i="2"/>
  <c r="AS492" i="2" s="1"/>
  <c r="AF476" i="2"/>
  <c r="AS476" i="2" s="1"/>
  <c r="AE439" i="2"/>
  <c r="AR439" i="2" s="1"/>
  <c r="AF399" i="2"/>
  <c r="AS399" i="2" s="1"/>
  <c r="AF401" i="2"/>
  <c r="AS401" i="2" s="1"/>
  <c r="AF454" i="2"/>
  <c r="AS454" i="2" s="1"/>
  <c r="AE387" i="2"/>
  <c r="AR387" i="2" s="1"/>
  <c r="AE372" i="2"/>
  <c r="AR372" i="2" s="1"/>
  <c r="AE332" i="2"/>
  <c r="AR332" i="2" s="1"/>
  <c r="AF373" i="2"/>
  <c r="AS373" i="2" s="1"/>
  <c r="AF276" i="2"/>
  <c r="AS276" i="2" s="1"/>
  <c r="AF234" i="2"/>
  <c r="AS234" i="2" s="1"/>
  <c r="AE271" i="2"/>
  <c r="AR271" i="2" s="1"/>
  <c r="AF39" i="2"/>
  <c r="AS39" i="2" s="1"/>
  <c r="AF160" i="2"/>
  <c r="AS160" i="2" s="1"/>
  <c r="AE272" i="2"/>
  <c r="AR272" i="2" s="1"/>
  <c r="AE326" i="2"/>
  <c r="AR326" i="2" s="1"/>
  <c r="AF33" i="2"/>
  <c r="AS33" i="2" s="1"/>
  <c r="AE88" i="2"/>
  <c r="AR88" i="2" s="1"/>
  <c r="AF155" i="2"/>
  <c r="AS155" i="2" s="1"/>
  <c r="AE279" i="2"/>
  <c r="AR279" i="2" s="1"/>
  <c r="AE103" i="2"/>
  <c r="AR103" i="2" s="1"/>
  <c r="AE205" i="2"/>
  <c r="AR205" i="2" s="1"/>
  <c r="AF275" i="2"/>
  <c r="AS275" i="2" s="1"/>
  <c r="AF283" i="2"/>
  <c r="AS283" i="2" s="1"/>
  <c r="AE434" i="2"/>
  <c r="AR434" i="2" s="1"/>
  <c r="AF699" i="2"/>
  <c r="AS699" i="2" s="1"/>
  <c r="AE209" i="2"/>
  <c r="AR209" i="2" s="1"/>
  <c r="AE309" i="2"/>
  <c r="AR309" i="2" s="1"/>
  <c r="AF343" i="2"/>
  <c r="AS343" i="2" s="1"/>
  <c r="AF394" i="2"/>
  <c r="AS394" i="2" s="1"/>
  <c r="AE515" i="2"/>
  <c r="AR515" i="2" s="1"/>
  <c r="AE629" i="2"/>
  <c r="AR629" i="2" s="1"/>
  <c r="AE677" i="2"/>
  <c r="AR677" i="2" s="1"/>
  <c r="AF515" i="2"/>
  <c r="AS515" i="2" s="1"/>
  <c r="AF822" i="2"/>
  <c r="AS822" i="2" s="1"/>
  <c r="AF309" i="2"/>
  <c r="AS309" i="2" s="1"/>
  <c r="AF348" i="2"/>
  <c r="AS348" i="2" s="1"/>
  <c r="AF225" i="2"/>
  <c r="AS225" i="2" s="1"/>
  <c r="AF788" i="2"/>
  <c r="AS788" i="2" s="1"/>
  <c r="AF364" i="2"/>
  <c r="AS364" i="2" s="1"/>
  <c r="AE653" i="2"/>
  <c r="AR653" i="2" s="1"/>
  <c r="AF64" i="2"/>
  <c r="AS64" i="2" s="1"/>
  <c r="AE795" i="2"/>
  <c r="AR795" i="2" s="1"/>
  <c r="AF209" i="2"/>
  <c r="AS209" i="2" s="1"/>
  <c r="AE581" i="2"/>
  <c r="AR581" i="2" s="1"/>
  <c r="AE743" i="2"/>
  <c r="AR743" i="2" s="1"/>
  <c r="AE775" i="2"/>
  <c r="AR775" i="2" s="1"/>
  <c r="AE246" i="2"/>
  <c r="AR246" i="2" s="1"/>
  <c r="AE728" i="2"/>
  <c r="AR728" i="2" s="1"/>
  <c r="AE740" i="2"/>
  <c r="AR740" i="2" s="1"/>
  <c r="AE202" i="2"/>
  <c r="AR202" i="2" s="1"/>
  <c r="AE179" i="2"/>
  <c r="AR179" i="2" s="1"/>
  <c r="AF73" i="2"/>
  <c r="AS73" i="2" s="1"/>
  <c r="AF210" i="2"/>
  <c r="AS210" i="2" s="1"/>
  <c r="AE174" i="2"/>
  <c r="AR174" i="2" s="1"/>
  <c r="AF154" i="2"/>
  <c r="AS154" i="2" s="1"/>
  <c r="AF121" i="2"/>
  <c r="AS121" i="2" s="1"/>
  <c r="AE191" i="2"/>
  <c r="AR191" i="2" s="1"/>
  <c r="AF171" i="2"/>
  <c r="AS171" i="2" s="1"/>
  <c r="AF81" i="2"/>
  <c r="AS81" i="2" s="1"/>
  <c r="AF52" i="2"/>
  <c r="AS52" i="2" s="1"/>
  <c r="AF747" i="2"/>
  <c r="AS747" i="2" s="1"/>
  <c r="AE65" i="2"/>
  <c r="AR65" i="2" s="1"/>
  <c r="AE35" i="2"/>
  <c r="AR35" i="2" s="1"/>
  <c r="AF779" i="2"/>
  <c r="AS779" i="2" s="1"/>
  <c r="AF753" i="2"/>
  <c r="AS753" i="2" s="1"/>
  <c r="AE690" i="2"/>
  <c r="AR690" i="2" s="1"/>
  <c r="AE667" i="2"/>
  <c r="AR667" i="2" s="1"/>
  <c r="AE651" i="2"/>
  <c r="AR651" i="2" s="1"/>
  <c r="AF342" i="2"/>
  <c r="AS342" i="2" s="1"/>
  <c r="AE419" i="2"/>
  <c r="AR419" i="2" s="1"/>
  <c r="AE542" i="2"/>
  <c r="AR542" i="2" s="1"/>
  <c r="AE564" i="2"/>
  <c r="AR564" i="2" s="1"/>
  <c r="AE665" i="2"/>
  <c r="AR665" i="2" s="1"/>
  <c r="AE613" i="2"/>
  <c r="AR613" i="2" s="1"/>
  <c r="AE747" i="2"/>
  <c r="AR747" i="2" s="1"/>
  <c r="AE204" i="2"/>
  <c r="AR204" i="2" s="1"/>
  <c r="AF820" i="2"/>
  <c r="AS820" i="2" s="1"/>
  <c r="AE269" i="2"/>
  <c r="AR269" i="2" s="1"/>
  <c r="AE378" i="2"/>
  <c r="AR378" i="2" s="1"/>
  <c r="AE568" i="2"/>
  <c r="AR568" i="2" s="1"/>
  <c r="AE657" i="2"/>
  <c r="AR657" i="2" s="1"/>
  <c r="AE796" i="2"/>
  <c r="AR796" i="2" s="1"/>
  <c r="AE131" i="2"/>
  <c r="AR131" i="2" s="1"/>
  <c r="AF101" i="2"/>
  <c r="AS101" i="2" s="1"/>
  <c r="AF172" i="2"/>
  <c r="AS172" i="2" s="1"/>
  <c r="AF159" i="2"/>
  <c r="AS159" i="2" s="1"/>
  <c r="AF231" i="2"/>
  <c r="AS231" i="2" s="1"/>
  <c r="AE207" i="2"/>
  <c r="AR207" i="2" s="1"/>
  <c r="AE119" i="2"/>
  <c r="AR119" i="2" s="1"/>
  <c r="AE105" i="2"/>
  <c r="AR105" i="2" s="1"/>
  <c r="AE97" i="2"/>
  <c r="AR97" i="2" s="1"/>
  <c r="AE85" i="2"/>
  <c r="AR85" i="2" s="1"/>
  <c r="AE190" i="2"/>
  <c r="AR190" i="2" s="1"/>
  <c r="AF179" i="2"/>
  <c r="AS179" i="2" s="1"/>
  <c r="AF161" i="2"/>
  <c r="AS161" i="2" s="1"/>
  <c r="AF85" i="2"/>
  <c r="AS85" i="2" s="1"/>
  <c r="AF56" i="2"/>
  <c r="AS56" i="2" s="1"/>
  <c r="AE27" i="2"/>
  <c r="AR27" i="2" s="1"/>
  <c r="AF797" i="2"/>
  <c r="AS797" i="2" s="1"/>
  <c r="AE53" i="2"/>
  <c r="AR53" i="2" s="1"/>
  <c r="AE745" i="2"/>
  <c r="AR745" i="2" s="1"/>
  <c r="AE46" i="2"/>
  <c r="AR46" i="2" s="1"/>
  <c r="AF773" i="2"/>
  <c r="AS773" i="2" s="1"/>
  <c r="AF757" i="2"/>
  <c r="AS757" i="2" s="1"/>
  <c r="AF731" i="2"/>
  <c r="AS731" i="2" s="1"/>
  <c r="AE773" i="2"/>
  <c r="AR773" i="2" s="1"/>
  <c r="AE757" i="2"/>
  <c r="AR757" i="2" s="1"/>
  <c r="AE737" i="2"/>
  <c r="AR737" i="2" s="1"/>
  <c r="AF688" i="2"/>
  <c r="AS688" i="2" s="1"/>
  <c r="AE666" i="2"/>
  <c r="AR666" i="2" s="1"/>
  <c r="AE650" i="2"/>
  <c r="AR650" i="2" s="1"/>
  <c r="AF613" i="2"/>
  <c r="AS613" i="2" s="1"/>
  <c r="AE594" i="2"/>
  <c r="AR594" i="2" s="1"/>
  <c r="AF633" i="2"/>
  <c r="AS633" i="2" s="1"/>
  <c r="AF712" i="2"/>
  <c r="AS712" i="2" s="1"/>
  <c r="AE687" i="2"/>
  <c r="AR687" i="2" s="1"/>
  <c r="AE729" i="2"/>
  <c r="AR729" i="2" s="1"/>
  <c r="AE678" i="2"/>
  <c r="AR678" i="2" s="1"/>
  <c r="AF631" i="2"/>
  <c r="AS631" i="2" s="1"/>
  <c r="AF619" i="2"/>
  <c r="AS619" i="2" s="1"/>
  <c r="AE599" i="2"/>
  <c r="AR599" i="2" s="1"/>
  <c r="AE517" i="2"/>
  <c r="AR517" i="2" s="1"/>
  <c r="AE467" i="2"/>
  <c r="AR467" i="2" s="1"/>
  <c r="AE628" i="2"/>
  <c r="AR628" i="2" s="1"/>
  <c r="AF585" i="2"/>
  <c r="AS585" i="2" s="1"/>
  <c r="AF569" i="2"/>
  <c r="AS569" i="2" s="1"/>
  <c r="AF548" i="2"/>
  <c r="AS548" i="2" s="1"/>
  <c r="AF478" i="2"/>
  <c r="AS478" i="2" s="1"/>
  <c r="AE460" i="2"/>
  <c r="AR460" i="2" s="1"/>
  <c r="AF550" i="2"/>
  <c r="AS550" i="2" s="1"/>
  <c r="AE497" i="2"/>
  <c r="AR497" i="2" s="1"/>
  <c r="AE481" i="2"/>
  <c r="AR481" i="2" s="1"/>
  <c r="AF407" i="2"/>
  <c r="AS407" i="2" s="1"/>
  <c r="AE396" i="2"/>
  <c r="AR396" i="2" s="1"/>
  <c r="AE368" i="2"/>
  <c r="AR368" i="2" s="1"/>
  <c r="AF436" i="2"/>
  <c r="AS436" i="2" s="1"/>
  <c r="AE352" i="2"/>
  <c r="AR352" i="2" s="1"/>
  <c r="AE336" i="2"/>
  <c r="AR336" i="2" s="1"/>
  <c r="AE440" i="2"/>
  <c r="AR440" i="2" s="1"/>
  <c r="AF425" i="2"/>
  <c r="AS425" i="2" s="1"/>
  <c r="AE409" i="2"/>
  <c r="AR409" i="2" s="1"/>
  <c r="AE365" i="2"/>
  <c r="AR365" i="2" s="1"/>
  <c r="AE444" i="2"/>
  <c r="AR444" i="2" s="1"/>
  <c r="AE341" i="2"/>
  <c r="AR341" i="2" s="1"/>
  <c r="AE345" i="2"/>
  <c r="AR345" i="2" s="1"/>
  <c r="AE328" i="2"/>
  <c r="AR328" i="2" s="1"/>
  <c r="AE393" i="2"/>
  <c r="AR393" i="2" s="1"/>
  <c r="AF271" i="2"/>
  <c r="AS271" i="2" s="1"/>
  <c r="AE240" i="2"/>
  <c r="AR240" i="2" s="1"/>
  <c r="AF324" i="2"/>
  <c r="AS324" i="2" s="1"/>
  <c r="AE300" i="2"/>
  <c r="AR300" i="2" s="1"/>
  <c r="AF295" i="2"/>
  <c r="AS295" i="2" s="1"/>
  <c r="AE277" i="2"/>
  <c r="AR277" i="2" s="1"/>
  <c r="AE721" i="2"/>
  <c r="AR721" i="2" s="1"/>
  <c r="AE635" i="2"/>
  <c r="AR635" i="2" s="1"/>
  <c r="AE571" i="2"/>
  <c r="AR571" i="2" s="1"/>
  <c r="AF708" i="2"/>
  <c r="AS708" i="2" s="1"/>
  <c r="AE674" i="2"/>
  <c r="AR674" i="2" s="1"/>
  <c r="AE658" i="2"/>
  <c r="AR658" i="2" s="1"/>
  <c r="AE642" i="2"/>
  <c r="AR642" i="2" s="1"/>
  <c r="AE714" i="2"/>
  <c r="AR714" i="2" s="1"/>
  <c r="AF583" i="2"/>
  <c r="AS583" i="2" s="1"/>
  <c r="AF601" i="2"/>
  <c r="AS601" i="2" s="1"/>
  <c r="AE611" i="2"/>
  <c r="AR611" i="2" s="1"/>
  <c r="AF544" i="2"/>
  <c r="AS544" i="2" s="1"/>
  <c r="AE528" i="2"/>
  <c r="AR528" i="2" s="1"/>
  <c r="AF516" i="2"/>
  <c r="AS516" i="2" s="1"/>
  <c r="AE456" i="2"/>
  <c r="AR456" i="2" s="1"/>
  <c r="AF490" i="2"/>
  <c r="AS490" i="2" s="1"/>
  <c r="AF474" i="2"/>
  <c r="AS474" i="2" s="1"/>
  <c r="AE459" i="2"/>
  <c r="AR459" i="2" s="1"/>
  <c r="AE379" i="2"/>
  <c r="AR379" i="2" s="1"/>
  <c r="AF417" i="2"/>
  <c r="AS417" i="2" s="1"/>
  <c r="AF442" i="2"/>
  <c r="AS442" i="2" s="1"/>
  <c r="AF429" i="2"/>
  <c r="AS429" i="2" s="1"/>
  <c r="AE388" i="2"/>
  <c r="AR388" i="2" s="1"/>
  <c r="AE330" i="2"/>
  <c r="AR330" i="2" s="1"/>
  <c r="AF381" i="2"/>
  <c r="AS381" i="2" s="1"/>
  <c r="AF316" i="2"/>
  <c r="AS316" i="2" s="1"/>
  <c r="AF246" i="2"/>
  <c r="AS246" i="2" s="1"/>
  <c r="AF312" i="2"/>
  <c r="AS312" i="2" s="1"/>
  <c r="AE258" i="2"/>
  <c r="AR258" i="2" s="1"/>
  <c r="AE295" i="2"/>
  <c r="AR295" i="2" s="1"/>
  <c r="AF280" i="2"/>
  <c r="AS280" i="2" s="1"/>
  <c r="AE22" i="2"/>
  <c r="AR22" i="2" s="1"/>
  <c r="AE351" i="2"/>
  <c r="AR351" i="2" s="1"/>
  <c r="AE110" i="2"/>
  <c r="AR110" i="2" s="1"/>
  <c r="AE213" i="2"/>
  <c r="AR213" i="2" s="1"/>
  <c r="AF189" i="2"/>
  <c r="AS189" i="2" s="1"/>
  <c r="AE256" i="2"/>
  <c r="AR256" i="2" s="1"/>
  <c r="AF92" i="2"/>
  <c r="AS92" i="2" s="1"/>
  <c r="AE407" i="2"/>
  <c r="AR407" i="2" s="1"/>
  <c r="AE238" i="2"/>
  <c r="AR238" i="2" s="1"/>
  <c r="AE427" i="2"/>
  <c r="AR427" i="2" s="1"/>
  <c r="AF509" i="2"/>
  <c r="AS509" i="2" s="1"/>
  <c r="AF336" i="2"/>
  <c r="AS336" i="2" s="1"/>
  <c r="AE415" i="2"/>
  <c r="AR415" i="2" s="1"/>
  <c r="AE731" i="2"/>
  <c r="AR731" i="2" s="1"/>
  <c r="AF8" i="2"/>
  <c r="AS8" i="2" s="1"/>
  <c r="AE760" i="2"/>
  <c r="AR760" i="2" s="1"/>
  <c r="AE138" i="2"/>
  <c r="AR138" i="2" s="1"/>
  <c r="AF207" i="2"/>
  <c r="AS207" i="2" s="1"/>
  <c r="AE194" i="2"/>
  <c r="AR194" i="2" s="1"/>
  <c r="AE153" i="2"/>
  <c r="AR153" i="2" s="1"/>
  <c r="AF133" i="2"/>
  <c r="AS133" i="2" s="1"/>
  <c r="AE16" i="2"/>
  <c r="AR16" i="2" s="1"/>
  <c r="AF763" i="2"/>
  <c r="AS763" i="2" s="1"/>
  <c r="AE68" i="2"/>
  <c r="AR68" i="2" s="1"/>
  <c r="AF10" i="2"/>
  <c r="AS10" i="2" s="1"/>
  <c r="AE81" i="2"/>
  <c r="AR81" i="2" s="1"/>
  <c r="AF65" i="2"/>
  <c r="AS65" i="2" s="1"/>
  <c r="AE12" i="2"/>
  <c r="AR12" i="2" s="1"/>
  <c r="AE40" i="2"/>
  <c r="AR40" i="2" s="1"/>
  <c r="AF24" i="2"/>
  <c r="AS24" i="2" s="1"/>
  <c r="AF815" i="2"/>
  <c r="AS815" i="2" s="1"/>
  <c r="AF803" i="2"/>
  <c r="AS803" i="2" s="1"/>
  <c r="AF751" i="2"/>
  <c r="AS751" i="2" s="1"/>
  <c r="AF735" i="2"/>
  <c r="AS735" i="2" s="1"/>
  <c r="AF719" i="2"/>
  <c r="AS719" i="2" s="1"/>
  <c r="AF567" i="2"/>
  <c r="AS567" i="2" s="1"/>
  <c r="AE702" i="2"/>
  <c r="AR702" i="2" s="1"/>
  <c r="AF694" i="2"/>
  <c r="AS694" i="2" s="1"/>
  <c r="AE582" i="2"/>
  <c r="AR582" i="2" s="1"/>
  <c r="AE566" i="2"/>
  <c r="AR566" i="2" s="1"/>
  <c r="AE620" i="2"/>
  <c r="AR620" i="2" s="1"/>
  <c r="AE603" i="2"/>
  <c r="AR603" i="2" s="1"/>
  <c r="AF524" i="2"/>
  <c r="AS524" i="2" s="1"/>
  <c r="AF514" i="2"/>
  <c r="AS514" i="2" s="1"/>
  <c r="AF468" i="2"/>
  <c r="AS468" i="2" s="1"/>
  <c r="AE421" i="2"/>
  <c r="AR421" i="2" s="1"/>
  <c r="AF405" i="2"/>
  <c r="AS405" i="2" s="1"/>
  <c r="AF383" i="2"/>
  <c r="AS383" i="2" s="1"/>
  <c r="AF333" i="2"/>
  <c r="AS333" i="2" s="1"/>
  <c r="AF308" i="2"/>
  <c r="AS308" i="2" s="1"/>
  <c r="AE262" i="2"/>
  <c r="AR262" i="2" s="1"/>
  <c r="AF288" i="2"/>
  <c r="AS288" i="2" s="1"/>
  <c r="AE243" i="2"/>
  <c r="AR243" i="2" s="1"/>
  <c r="AE255" i="2"/>
  <c r="AR255" i="2" s="1"/>
  <c r="AE384" i="2"/>
  <c r="AR384" i="2" s="1"/>
  <c r="AF269" i="2"/>
  <c r="AS269" i="2" s="1"/>
  <c r="AE33" i="2"/>
  <c r="AR33" i="2" s="1"/>
  <c r="AE80" i="2"/>
  <c r="AR80" i="2" s="1"/>
  <c r="AF107" i="2"/>
  <c r="AS107" i="2" s="1"/>
  <c r="AF232" i="2"/>
  <c r="AS232" i="2" s="1"/>
  <c r="AE192" i="2"/>
  <c r="AR192" i="2" s="1"/>
  <c r="AF104" i="2"/>
  <c r="AS104" i="2" s="1"/>
  <c r="AE136" i="2"/>
  <c r="AR136" i="2" s="1"/>
  <c r="AF72" i="2"/>
  <c r="AS72" i="2" s="1"/>
  <c r="AE154" i="2"/>
  <c r="AR154" i="2" s="1"/>
  <c r="AF251" i="2"/>
  <c r="AS251" i="2" s="1"/>
  <c r="AE217" i="2"/>
  <c r="AR217" i="2" s="1"/>
  <c r="AF237" i="2"/>
  <c r="AS237" i="2" s="1"/>
  <c r="AF432" i="2"/>
  <c r="AS432" i="2" s="1"/>
  <c r="AF426" i="2"/>
  <c r="AS426" i="2" s="1"/>
  <c r="AF467" i="2"/>
  <c r="AS467" i="2" s="1"/>
  <c r="AF541" i="2"/>
  <c r="AS541" i="2" s="1"/>
  <c r="AF363" i="2"/>
  <c r="AS363" i="2" s="1"/>
  <c r="AF547" i="2"/>
  <c r="AS547" i="2" s="1"/>
  <c r="AF29" i="2"/>
  <c r="AS29" i="2" s="1"/>
  <c r="AF135" i="2"/>
  <c r="AS135" i="2" s="1"/>
  <c r="AE49" i="2"/>
  <c r="AR49" i="2" s="1"/>
  <c r="AF82" i="2"/>
  <c r="AS82" i="2" s="1"/>
  <c r="AE143" i="2"/>
  <c r="AR143" i="2" s="1"/>
  <c r="AE78" i="2"/>
  <c r="AR78" i="2" s="1"/>
  <c r="AE253" i="2"/>
  <c r="AR253" i="2" s="1"/>
  <c r="AF53" i="2"/>
  <c r="AS53" i="2" s="1"/>
  <c r="AE168" i="2"/>
  <c r="AR168" i="2" s="1"/>
  <c r="AE321" i="2"/>
  <c r="AR321" i="2" s="1"/>
  <c r="AF418" i="2"/>
  <c r="AS418" i="2" s="1"/>
  <c r="AF453" i="2"/>
  <c r="AS453" i="2" s="1"/>
  <c r="AF608" i="2"/>
  <c r="AS608" i="2" s="1"/>
  <c r="AF408" i="2"/>
  <c r="AS408" i="2" s="1"/>
  <c r="AE445" i="2"/>
  <c r="AR445" i="2" s="1"/>
  <c r="AF562" i="2"/>
  <c r="AS562" i="2" s="1"/>
  <c r="AF740" i="2"/>
  <c r="AS740" i="2" s="1"/>
  <c r="AF606" i="2"/>
  <c r="AS606" i="2" s="1"/>
  <c r="AE695" i="2"/>
  <c r="AR695" i="2" s="1"/>
  <c r="AF204" i="2"/>
  <c r="AS204" i="2" s="1"/>
  <c r="AF279" i="2"/>
  <c r="AS279" i="2" s="1"/>
  <c r="AE304" i="2"/>
  <c r="AR304" i="2" s="1"/>
  <c r="AF428" i="2"/>
  <c r="AS428" i="2" s="1"/>
  <c r="AE479" i="2"/>
  <c r="AR479" i="2" s="1"/>
  <c r="AE511" i="2"/>
  <c r="AR511" i="2" s="1"/>
  <c r="AF503" i="2"/>
  <c r="AS503" i="2" s="1"/>
  <c r="AF703" i="2"/>
  <c r="AS703" i="2" s="1"/>
  <c r="AE681" i="2"/>
  <c r="AR681" i="2" s="1"/>
  <c r="AF396" i="2"/>
  <c r="AS396" i="2" s="1"/>
  <c r="AF459" i="2"/>
  <c r="AS459" i="2" s="1"/>
  <c r="AF521" i="2"/>
  <c r="AS521" i="2" s="1"/>
  <c r="AE577" i="2"/>
  <c r="AR577" i="2" s="1"/>
  <c r="AE764" i="2"/>
  <c r="AR764" i="2" s="1"/>
  <c r="AE510" i="2"/>
  <c r="AR510" i="2" s="1"/>
  <c r="AE605" i="2"/>
  <c r="AR605" i="2" s="1"/>
  <c r="AE38" i="2"/>
  <c r="AR38" i="2" s="1"/>
  <c r="AE87" i="2"/>
  <c r="AR87" i="2" s="1"/>
  <c r="AF235" i="2"/>
  <c r="AS235" i="2" s="1"/>
  <c r="AE451" i="2"/>
  <c r="AR451" i="2" s="1"/>
  <c r="AE394" i="2"/>
  <c r="AR394" i="2" s="1"/>
  <c r="AE539" i="2"/>
  <c r="AR539" i="2" s="1"/>
  <c r="AE720" i="2"/>
  <c r="AR720" i="2" s="1"/>
  <c r="AE44" i="2"/>
  <c r="AR44" i="2" s="1"/>
  <c r="AF144" i="2"/>
  <c r="AS144" i="2" s="1"/>
  <c r="AF293" i="2"/>
  <c r="AS293" i="2" s="1"/>
  <c r="AE59" i="2"/>
  <c r="AR59" i="2" s="1"/>
  <c r="AF211" i="2"/>
  <c r="AS211" i="2" s="1"/>
  <c r="AF166" i="2"/>
  <c r="AS166" i="2" s="1"/>
  <c r="AE223" i="2"/>
  <c r="AR223" i="2" s="1"/>
  <c r="AE199" i="2"/>
  <c r="AR199" i="2" s="1"/>
  <c r="AF176" i="2"/>
  <c r="AS176" i="2" s="1"/>
  <c r="AE89" i="2"/>
  <c r="AR89" i="2" s="1"/>
  <c r="AF32" i="2"/>
  <c r="AS32" i="2" s="1"/>
  <c r="AE821" i="2"/>
  <c r="AR821" i="2" s="1"/>
  <c r="AF791" i="2"/>
  <c r="AS791" i="2" s="1"/>
  <c r="AF741" i="2"/>
  <c r="AS741" i="2" s="1"/>
  <c r="AE73" i="2"/>
  <c r="AR73" i="2" s="1"/>
  <c r="AE813" i="2"/>
  <c r="AR813" i="2" s="1"/>
  <c r="AE782" i="2"/>
  <c r="AR782" i="2" s="1"/>
  <c r="AF67" i="2"/>
  <c r="AS67" i="2" s="1"/>
  <c r="AE43" i="2"/>
  <c r="AR43" i="2" s="1"/>
  <c r="AE741" i="2"/>
  <c r="AR741" i="2" s="1"/>
  <c r="AE725" i="2"/>
  <c r="AR725" i="2" s="1"/>
  <c r="AE694" i="2"/>
  <c r="AR694" i="2" s="1"/>
  <c r="AF676" i="2"/>
  <c r="AS676" i="2" s="1"/>
  <c r="AF660" i="2"/>
  <c r="AS660" i="2" s="1"/>
  <c r="AF644" i="2"/>
  <c r="AS644" i="2" s="1"/>
  <c r="AE710" i="2"/>
  <c r="AR710" i="2" s="1"/>
  <c r="AF702" i="2"/>
  <c r="AS702" i="2" s="1"/>
  <c r="AF575" i="2"/>
  <c r="AS575" i="2" s="1"/>
  <c r="AE686" i="2"/>
  <c r="AR686" i="2" s="1"/>
  <c r="AE604" i="2"/>
  <c r="AR604" i="2" s="1"/>
  <c r="AE623" i="2"/>
  <c r="AR623" i="2" s="1"/>
  <c r="AF607" i="2"/>
  <c r="AS607" i="2" s="1"/>
  <c r="AF526" i="2"/>
  <c r="AS526" i="2" s="1"/>
  <c r="AE471" i="2"/>
  <c r="AR471" i="2" s="1"/>
  <c r="AF595" i="2"/>
  <c r="AS595" i="2" s="1"/>
  <c r="AF579" i="2"/>
  <c r="AS579" i="2" s="1"/>
  <c r="AF563" i="2"/>
  <c r="AS563" i="2" s="1"/>
  <c r="AE509" i="2"/>
  <c r="AR509" i="2" s="1"/>
  <c r="AE500" i="2"/>
  <c r="AR500" i="2" s="1"/>
  <c r="AF559" i="2"/>
  <c r="AS559" i="2" s="1"/>
  <c r="AE418" i="2"/>
  <c r="AR418" i="2" s="1"/>
  <c r="AF500" i="2"/>
  <c r="AS500" i="2" s="1"/>
  <c r="AF484" i="2"/>
  <c r="AS484" i="2" s="1"/>
  <c r="AF466" i="2"/>
  <c r="AS466" i="2" s="1"/>
  <c r="AF444" i="2"/>
  <c r="AS444" i="2" s="1"/>
  <c r="AE383" i="2"/>
  <c r="AR383" i="2" s="1"/>
  <c r="AE425" i="2"/>
  <c r="AR425" i="2" s="1"/>
  <c r="AE389" i="2"/>
  <c r="AR389" i="2" s="1"/>
  <c r="AE353" i="2"/>
  <c r="AR353" i="2" s="1"/>
  <c r="AE340" i="2"/>
  <c r="AR340" i="2" s="1"/>
  <c r="AF319" i="2"/>
  <c r="AS319" i="2" s="1"/>
  <c r="AE263" i="2"/>
  <c r="AR263" i="2" s="1"/>
  <c r="AE315" i="2"/>
  <c r="AR315" i="2" s="1"/>
  <c r="AE283" i="2"/>
  <c r="AR283" i="2" s="1"/>
  <c r="AE259" i="2"/>
  <c r="AR259" i="2" s="1"/>
  <c r="AF248" i="2"/>
  <c r="AS248" i="2" s="1"/>
  <c r="AF772" i="2"/>
  <c r="AS772" i="2" s="1"/>
  <c r="AE412" i="2"/>
  <c r="AR412" i="2" s="1"/>
  <c r="AE483" i="2"/>
  <c r="AR483" i="2" s="1"/>
  <c r="AF560" i="2"/>
  <c r="AS560" i="2" s="1"/>
  <c r="AF592" i="2"/>
  <c r="AS592" i="2" s="1"/>
  <c r="AE630" i="2"/>
  <c r="AR630" i="2" s="1"/>
  <c r="AF347" i="2"/>
  <c r="AS347" i="2" s="1"/>
  <c r="AF539" i="2"/>
  <c r="AS539" i="2" s="1"/>
  <c r="AF527" i="2"/>
  <c r="AS527" i="2" s="1"/>
  <c r="AE612" i="2"/>
  <c r="AR612" i="2" s="1"/>
  <c r="AF728" i="2"/>
  <c r="AS728" i="2" s="1"/>
  <c r="AF760" i="2"/>
  <c r="AS760" i="2" s="1"/>
  <c r="AF435" i="2"/>
  <c r="AS435" i="2" s="1"/>
  <c r="AE560" i="2"/>
  <c r="AR560" i="2" s="1"/>
  <c r="AE601" i="2"/>
  <c r="AR601" i="2" s="1"/>
  <c r="AE664" i="2"/>
  <c r="AR664" i="2" s="1"/>
  <c r="AE704" i="2"/>
  <c r="AR704" i="2" s="1"/>
  <c r="AE232" i="2"/>
  <c r="AR232" i="2" s="1"/>
  <c r="AF742" i="2"/>
  <c r="AS742" i="2" s="1"/>
  <c r="AF758" i="2"/>
  <c r="AS758" i="2" s="1"/>
  <c r="AF774" i="2"/>
  <c r="AS774" i="2" s="1"/>
  <c r="AE310" i="2"/>
  <c r="AR310" i="2" s="1"/>
  <c r="AF477" i="2"/>
  <c r="AS477" i="2" s="1"/>
  <c r="AE561" i="2"/>
  <c r="AR561" i="2" s="1"/>
  <c r="AE648" i="2"/>
  <c r="AR648" i="2" s="1"/>
  <c r="AE127" i="2"/>
  <c r="AR127" i="2" s="1"/>
  <c r="AF812" i="2"/>
  <c r="AS812" i="2" s="1"/>
  <c r="AE280" i="2"/>
  <c r="AR280" i="2" s="1"/>
  <c r="AE403" i="2"/>
  <c r="AR403" i="2" s="1"/>
  <c r="AE478" i="2"/>
  <c r="AR478" i="2" s="1"/>
  <c r="AE534" i="2"/>
  <c r="AR534" i="2" s="1"/>
  <c r="AE660" i="2"/>
  <c r="AR660" i="2" s="1"/>
  <c r="AF68" i="2"/>
  <c r="AS68" i="2" s="1"/>
  <c r="AF806" i="2"/>
  <c r="AS806" i="2" s="1"/>
  <c r="AE347" i="2"/>
  <c r="AR347" i="2" s="1"/>
  <c r="AE522" i="2"/>
  <c r="AR522" i="2" s="1"/>
  <c r="AE494" i="2"/>
  <c r="AR494" i="2" s="1"/>
  <c r="AE645" i="2"/>
  <c r="AR645" i="2" s="1"/>
  <c r="AE91" i="2"/>
  <c r="AR91" i="2" s="1"/>
  <c r="AF150" i="2"/>
  <c r="AS150" i="2" s="1"/>
  <c r="AE141" i="2"/>
  <c r="AR141" i="2" s="1"/>
  <c r="AE125" i="2"/>
  <c r="AR125" i="2" s="1"/>
  <c r="AF174" i="2"/>
  <c r="AS174" i="2" s="1"/>
  <c r="AF97" i="2"/>
  <c r="AS97" i="2" s="1"/>
  <c r="AF214" i="2"/>
  <c r="AS214" i="2" s="1"/>
  <c r="AE198" i="2"/>
  <c r="AR198" i="2" s="1"/>
  <c r="AF187" i="2"/>
  <c r="AS187" i="2" s="1"/>
  <c r="AE106" i="2"/>
  <c r="AR106" i="2" s="1"/>
  <c r="AF219" i="2"/>
  <c r="AS219" i="2" s="1"/>
  <c r="AE156" i="2"/>
  <c r="AR156" i="2" s="1"/>
  <c r="AF134" i="2"/>
  <c r="AS134" i="2" s="1"/>
  <c r="AF58" i="2"/>
  <c r="AS58" i="2" s="1"/>
  <c r="AE31" i="2"/>
  <c r="AR31" i="2" s="1"/>
  <c r="AE17" i="2"/>
  <c r="AR17" i="2" s="1"/>
  <c r="AF821" i="2"/>
  <c r="AS821" i="2" s="1"/>
  <c r="AF785" i="2"/>
  <c r="AS785" i="2" s="1"/>
  <c r="AF777" i="2"/>
  <c r="AS777" i="2" s="1"/>
  <c r="AE805" i="2"/>
  <c r="AR805" i="2" s="1"/>
  <c r="AE82" i="2"/>
  <c r="AR82" i="2" s="1"/>
  <c r="AE23" i="2"/>
  <c r="AR23" i="2" s="1"/>
  <c r="AF795" i="2"/>
  <c r="AS795" i="2" s="1"/>
  <c r="AE761" i="2"/>
  <c r="AR761" i="2" s="1"/>
  <c r="AE42" i="2"/>
  <c r="AR42" i="2" s="1"/>
  <c r="AF737" i="2"/>
  <c r="AS737" i="2" s="1"/>
  <c r="AF721" i="2"/>
  <c r="AS721" i="2" s="1"/>
  <c r="AE703" i="2"/>
  <c r="AR703" i="2" s="1"/>
  <c r="AE682" i="2"/>
  <c r="AR682" i="2" s="1"/>
  <c r="AE536" i="2"/>
  <c r="AR536" i="2" s="1"/>
  <c r="AE484" i="2"/>
  <c r="AR484" i="2" s="1"/>
  <c r="AF530" i="2"/>
  <c r="AS530" i="2" s="1"/>
  <c r="AF470" i="2"/>
  <c r="AS470" i="2" s="1"/>
  <c r="AE508" i="2"/>
  <c r="AR508" i="2" s="1"/>
  <c r="AF462" i="2"/>
  <c r="AS462" i="2" s="1"/>
  <c r="AE435" i="2"/>
  <c r="AR435" i="2" s="1"/>
  <c r="AF337" i="2"/>
  <c r="AS337" i="2" s="1"/>
  <c r="AF498" i="2"/>
  <c r="AS498" i="2" s="1"/>
  <c r="AF482" i="2"/>
  <c r="AS482" i="2" s="1"/>
  <c r="AE413" i="2"/>
  <c r="AR413" i="2" s="1"/>
  <c r="AE369" i="2"/>
  <c r="AR369" i="2" s="1"/>
  <c r="AF320" i="2"/>
  <c r="AS320" i="2" s="1"/>
  <c r="AF259" i="2"/>
  <c r="AS259" i="2" s="1"/>
  <c r="AE248" i="2"/>
  <c r="AR248" i="2" s="1"/>
  <c r="AF300" i="2"/>
  <c r="AS300" i="2" s="1"/>
  <c r="AE236" i="2"/>
  <c r="AR236" i="2" s="1"/>
  <c r="AE244" i="2"/>
  <c r="AR244" i="2" s="1"/>
  <c r="AE245" i="2"/>
  <c r="AR245" i="2" s="1"/>
  <c r="AF290" i="2"/>
  <c r="AS290" i="2" s="1"/>
  <c r="AE235" i="2"/>
  <c r="AR235" i="2" s="1"/>
  <c r="AF257" i="2"/>
  <c r="AS257" i="2" s="1"/>
  <c r="AF205" i="2"/>
  <c r="AS205" i="2" s="1"/>
  <c r="AF304" i="2"/>
  <c r="AS304" i="2" s="1"/>
  <c r="AF265" i="2"/>
  <c r="AS265" i="2" s="1"/>
  <c r="AF501" i="2"/>
  <c r="AS501" i="2" s="1"/>
  <c r="AF415" i="2"/>
  <c r="AS415" i="2" s="1"/>
  <c r="AF354" i="2"/>
  <c r="AS354" i="2" s="1"/>
  <c r="AF60" i="2"/>
  <c r="AS60" i="2" s="1"/>
  <c r="AF799" i="2"/>
  <c r="AS799" i="2" s="1"/>
  <c r="AE37" i="2"/>
  <c r="AR37" i="2" s="1"/>
  <c r="AF35" i="2"/>
  <c r="AS35" i="2" s="1"/>
  <c r="AE806" i="2"/>
  <c r="AR806" i="2" s="1"/>
  <c r="AF690" i="2"/>
  <c r="AS690" i="2" s="1"/>
  <c r="AE535" i="2"/>
  <c r="AR535" i="2" s="1"/>
  <c r="AF597" i="2"/>
  <c r="AS597" i="2" s="1"/>
  <c r="AF447" i="2"/>
  <c r="AS447" i="2" s="1"/>
  <c r="AF489" i="2"/>
  <c r="AS489" i="2" s="1"/>
  <c r="AF84" i="2"/>
  <c r="AS84" i="2" s="1"/>
  <c r="AF692" i="2"/>
  <c r="AS692" i="2" s="1"/>
  <c r="AF682" i="2"/>
  <c r="AS682" i="2" s="1"/>
  <c r="AF609" i="2"/>
  <c r="AS609" i="2" s="1"/>
  <c r="AF327" i="2"/>
  <c r="AS327" i="2" s="1"/>
  <c r="AF31" i="2"/>
  <c r="AS31" i="2" s="1"/>
  <c r="AE233" i="2"/>
  <c r="AR233" i="2" s="1"/>
  <c r="AE254" i="2"/>
  <c r="AR254" i="2" s="1"/>
  <c r="AF268" i="2"/>
  <c r="AS268" i="2" s="1"/>
  <c r="AF376" i="2"/>
  <c r="AS376" i="2" s="1"/>
  <c r="AF406" i="2"/>
  <c r="AS406" i="2" s="1"/>
  <c r="AF412" i="2"/>
  <c r="AS412" i="2" s="1"/>
  <c r="AE225" i="2"/>
  <c r="AR225" i="2" s="1"/>
  <c r="AF260" i="2"/>
  <c r="AS260" i="2" s="1"/>
  <c r="AE292" i="2"/>
  <c r="AR292" i="2" s="1"/>
  <c r="AE385" i="2"/>
  <c r="AR385" i="2" s="1"/>
  <c r="AE454" i="2"/>
  <c r="AR454" i="2" s="1"/>
  <c r="AE135" i="2"/>
  <c r="AR135" i="2" s="1"/>
  <c r="AF12" i="2"/>
  <c r="AS12" i="2" s="1"/>
  <c r="AF23" i="2"/>
  <c r="AS23" i="2" s="1"/>
  <c r="AF212" i="2"/>
  <c r="AS212" i="2" s="1"/>
  <c r="AF388" i="2"/>
  <c r="AS388" i="2" s="1"/>
  <c r="AE237" i="2"/>
  <c r="AR237" i="2" s="1"/>
  <c r="AE305" i="2"/>
  <c r="AR305" i="2" s="1"/>
  <c r="AE335" i="2"/>
  <c r="AR335" i="2" s="1"/>
  <c r="AF90" i="2"/>
  <c r="AS90" i="2" s="1"/>
  <c r="AE92" i="2"/>
  <c r="AR92" i="2" s="1"/>
  <c r="AF173" i="2"/>
  <c r="AS173" i="2" s="1"/>
  <c r="AF70" i="2"/>
  <c r="AS70" i="2" s="1"/>
  <c r="AF116" i="2"/>
  <c r="AS116" i="2" s="1"/>
  <c r="AE45" i="2"/>
  <c r="AR45" i="2" s="1"/>
  <c r="AF326" i="2"/>
  <c r="AS326" i="2" s="1"/>
  <c r="AF15" i="2"/>
  <c r="AS15" i="2" s="1"/>
  <c r="AF143" i="2"/>
  <c r="AS143" i="2" s="1"/>
  <c r="AF177" i="2"/>
  <c r="AS177" i="2" s="1"/>
  <c r="AF66" i="2"/>
  <c r="AS66" i="2" s="1"/>
  <c r="AF127" i="2"/>
  <c r="AS127" i="2" s="1"/>
  <c r="AE25" i="2"/>
  <c r="AR25" i="2" s="1"/>
  <c r="AF314" i="2"/>
  <c r="AS314" i="2" s="1"/>
  <c r="AF404" i="2"/>
  <c r="AS404" i="2" s="1"/>
  <c r="AE197" i="2"/>
  <c r="AR197" i="2" s="1"/>
  <c r="AE346" i="2"/>
  <c r="AR346" i="2" s="1"/>
  <c r="AF360" i="2"/>
  <c r="AS360" i="2" s="1"/>
  <c r="AE208" i="2"/>
  <c r="AR208" i="2" s="1"/>
  <c r="AF88" i="2"/>
  <c r="AS88" i="2" s="1"/>
  <c r="AF317" i="2"/>
  <c r="AS317" i="2" s="1"/>
  <c r="AF41" i="2"/>
  <c r="AS41" i="2" s="1"/>
  <c r="AE547" i="2"/>
  <c r="AR547" i="2" s="1"/>
  <c r="AE104" i="2"/>
  <c r="AR104" i="2" s="1"/>
  <c r="AF71" i="2"/>
  <c r="AS71" i="2" s="1"/>
  <c r="AE100" i="2"/>
  <c r="AR100" i="2" s="1"/>
  <c r="AF696" i="2"/>
  <c r="AS696" i="2" s="1"/>
  <c r="AE618" i="2"/>
  <c r="AR618" i="2" s="1"/>
  <c r="AE386" i="2"/>
  <c r="AR386" i="2" s="1"/>
  <c r="AF370" i="2"/>
  <c r="AS370" i="2" s="1"/>
  <c r="AE461" i="2"/>
  <c r="AR461" i="2" s="1"/>
  <c r="AF76" i="2"/>
  <c r="AS76" i="2" s="1"/>
  <c r="AE41" i="2"/>
  <c r="AR41" i="2" s="1"/>
  <c r="AF203" i="2"/>
  <c r="AS203" i="2" s="1"/>
  <c r="AF102" i="2"/>
  <c r="AS102" i="2" s="1"/>
  <c r="AE155" i="2"/>
  <c r="AR155" i="2" s="1"/>
  <c r="AE317" i="2"/>
  <c r="AR317" i="2" s="1"/>
  <c r="AF47" i="2"/>
  <c r="AS47" i="2" s="1"/>
  <c r="AE196" i="2"/>
  <c r="AR196" i="2" s="1"/>
  <c r="AF245" i="2"/>
  <c r="AS245" i="2" s="1"/>
  <c r="AF94" i="2"/>
  <c r="AS94" i="2" s="1"/>
  <c r="AF152" i="2"/>
  <c r="AS152" i="2" s="1"/>
  <c r="AE177" i="2"/>
  <c r="AR177" i="2" s="1"/>
  <c r="AF6" i="2"/>
  <c r="AS6" i="2" s="1"/>
  <c r="AF228" i="2"/>
  <c r="AS228" i="2" s="1"/>
  <c r="AF641" i="2"/>
  <c r="AS641" i="2" s="1"/>
  <c r="AF243" i="2"/>
  <c r="AS243" i="2" s="1"/>
  <c r="AE264" i="2"/>
  <c r="AR264" i="2" s="1"/>
  <c r="AF294" i="2"/>
  <c r="AS294" i="2" s="1"/>
  <c r="AE342" i="2"/>
  <c r="AR342" i="2" s="1"/>
  <c r="AF367" i="2"/>
  <c r="AS367" i="2" s="1"/>
  <c r="AF416" i="2"/>
  <c r="AS416" i="2" s="1"/>
  <c r="AF525" i="2"/>
  <c r="AS525" i="2" s="1"/>
  <c r="AF661" i="2"/>
  <c r="AS661" i="2" s="1"/>
  <c r="AF572" i="2"/>
  <c r="AS572" i="2" s="1"/>
  <c r="AE693" i="2"/>
  <c r="AR693" i="2" s="1"/>
  <c r="AF713" i="2"/>
  <c r="AS713" i="2" s="1"/>
  <c r="AE739" i="2"/>
  <c r="AR739" i="2" s="1"/>
  <c r="AF754" i="2"/>
  <c r="AS754" i="2" s="1"/>
  <c r="AE265" i="2"/>
  <c r="AR265" i="2" s="1"/>
  <c r="AE446" i="2"/>
  <c r="AR446" i="2" s="1"/>
  <c r="AE771" i="2"/>
  <c r="AR771" i="2" s="1"/>
  <c r="AF776" i="2"/>
  <c r="AS776" i="2" s="1"/>
  <c r="AF814" i="2"/>
  <c r="AS814" i="2" s="1"/>
  <c r="AF372" i="2"/>
  <c r="AS372" i="2" s="1"/>
  <c r="AF517" i="2"/>
  <c r="AS517" i="2" s="1"/>
  <c r="AE625" i="2"/>
  <c r="AR625" i="2" s="1"/>
  <c r="AE755" i="2"/>
  <c r="AR755" i="2" s="1"/>
  <c r="AE792" i="2"/>
  <c r="AR792" i="2" s="1"/>
  <c r="AE649" i="2"/>
  <c r="AR649" i="2" s="1"/>
  <c r="AE113" i="2"/>
  <c r="AR113" i="2" s="1"/>
  <c r="AF192" i="2"/>
  <c r="AS192" i="2" s="1"/>
  <c r="AF157" i="2"/>
  <c r="AS157" i="2" s="1"/>
  <c r="AE157" i="2"/>
  <c r="AR157" i="2" s="1"/>
  <c r="AF20" i="2"/>
  <c r="AS20" i="2" s="1"/>
  <c r="AE778" i="2"/>
  <c r="AR778" i="2" s="1"/>
  <c r="AF745" i="2"/>
  <c r="AS745" i="2" s="1"/>
  <c r="AF59" i="2"/>
  <c r="AS59" i="2" s="1"/>
  <c r="AE670" i="2"/>
  <c r="AR670" i="2" s="1"/>
  <c r="AE638" i="2"/>
  <c r="AR638" i="2" s="1"/>
  <c r="AF452" i="2"/>
  <c r="AS452" i="2" s="1"/>
  <c r="AE476" i="2"/>
  <c r="AR476" i="2" s="1"/>
  <c r="AE344" i="2"/>
  <c r="AR344" i="2" s="1"/>
  <c r="AE436" i="2"/>
  <c r="AR436" i="2" s="1"/>
  <c r="AE417" i="2"/>
  <c r="AR417" i="2" s="1"/>
  <c r="AE331" i="2"/>
  <c r="AR331" i="2" s="1"/>
  <c r="AE360" i="2"/>
  <c r="AR360" i="2" s="1"/>
  <c r="AE323" i="2"/>
  <c r="AR323" i="2" s="1"/>
  <c r="AE249" i="2"/>
  <c r="AR249" i="2" s="1"/>
  <c r="AF303" i="2"/>
  <c r="AS303" i="2" s="1"/>
  <c r="AE308" i="2"/>
  <c r="AR308" i="2" s="1"/>
  <c r="AE296" i="2"/>
  <c r="AR296" i="2" s="1"/>
  <c r="AF25" i="2"/>
  <c r="AS25" i="2" s="1"/>
  <c r="AF74" i="2"/>
  <c r="AS74" i="2" s="1"/>
  <c r="AF258" i="2"/>
  <c r="AS258" i="2" s="1"/>
  <c r="AF318" i="2"/>
  <c r="AS318" i="2" s="1"/>
  <c r="AF108" i="2"/>
  <c r="AS108" i="2" s="1"/>
  <c r="AE193" i="2"/>
  <c r="AR193" i="2" s="1"/>
  <c r="AF322" i="2"/>
  <c r="AS322" i="2" s="1"/>
  <c r="AF380" i="2"/>
  <c r="AS380" i="2" s="1"/>
  <c r="AF604" i="2"/>
  <c r="AS604" i="2" s="1"/>
  <c r="AF673" i="2"/>
  <c r="AS673" i="2" s="1"/>
  <c r="AF414" i="2"/>
  <c r="AS414" i="2" s="1"/>
  <c r="AF491" i="2"/>
  <c r="AS491" i="2" s="1"/>
  <c r="AF574" i="2"/>
  <c r="AS574" i="2" s="1"/>
  <c r="AE355" i="2"/>
  <c r="AR355" i="2" s="1"/>
  <c r="AF590" i="2"/>
  <c r="AS590" i="2" s="1"/>
  <c r="AE814" i="2"/>
  <c r="AR814" i="2" s="1"/>
  <c r="AF140" i="2"/>
  <c r="AS140" i="2" s="1"/>
  <c r="AF738" i="2"/>
  <c r="AS738" i="2" s="1"/>
  <c r="AF770" i="2"/>
  <c r="AS770" i="2" s="1"/>
  <c r="AE521" i="2"/>
  <c r="AR521" i="2" s="1"/>
  <c r="AF16" i="2"/>
  <c r="AS16" i="2" s="1"/>
  <c r="AE109" i="2"/>
  <c r="AR109" i="2" s="1"/>
  <c r="AF796" i="2"/>
  <c r="AS796" i="2" s="1"/>
  <c r="AE257" i="2"/>
  <c r="AR257" i="2" s="1"/>
  <c r="AE637" i="2"/>
  <c r="AR637" i="2" s="1"/>
  <c r="AE391" i="2"/>
  <c r="AR391" i="2" s="1"/>
  <c r="AE63" i="2"/>
  <c r="AR63" i="2" s="1"/>
  <c r="AF213" i="2"/>
  <c r="AS213" i="2" s="1"/>
  <c r="AE142" i="2"/>
  <c r="AR142" i="2" s="1"/>
  <c r="AE126" i="2"/>
  <c r="AR126" i="2" s="1"/>
  <c r="AF199" i="2"/>
  <c r="AS199" i="2" s="1"/>
  <c r="AF175" i="2"/>
  <c r="AS175" i="2" s="1"/>
  <c r="AE175" i="2"/>
  <c r="AR175" i="2" s="1"/>
  <c r="AF145" i="2"/>
  <c r="AS145" i="2" s="1"/>
  <c r="AF129" i="2"/>
  <c r="AS129" i="2" s="1"/>
  <c r="AE786" i="2"/>
  <c r="AR786" i="2" s="1"/>
  <c r="AF729" i="2"/>
  <c r="AS729" i="2" s="1"/>
  <c r="AF46" i="2"/>
  <c r="AS46" i="2" s="1"/>
  <c r="AF749" i="2"/>
  <c r="AS749" i="2" s="1"/>
  <c r="AF733" i="2"/>
  <c r="AS733" i="2" s="1"/>
  <c r="AE705" i="2"/>
  <c r="AR705" i="2" s="1"/>
  <c r="AE722" i="2"/>
  <c r="AR722" i="2" s="1"/>
  <c r="AE591" i="2"/>
  <c r="AR591" i="2" s="1"/>
  <c r="AE654" i="2"/>
  <c r="AR654" i="2" s="1"/>
  <c r="AF512" i="2"/>
  <c r="AS512" i="2" s="1"/>
  <c r="AF448" i="2"/>
  <c r="AS448" i="2" s="1"/>
  <c r="AE532" i="2"/>
  <c r="AR532" i="2" s="1"/>
  <c r="AE504" i="2"/>
  <c r="AR504" i="2" s="1"/>
  <c r="AF385" i="2"/>
  <c r="AS385" i="2" s="1"/>
  <c r="AE400" i="2"/>
  <c r="AR400" i="2" s="1"/>
  <c r="AF100" i="2"/>
  <c r="AS100" i="2" s="1"/>
  <c r="AE298" i="2"/>
  <c r="AR298" i="2" s="1"/>
  <c r="AE221" i="2"/>
  <c r="AR221" i="2" s="1"/>
  <c r="AF233" i="2"/>
  <c r="AS233" i="2" s="1"/>
  <c r="AF402" i="2"/>
  <c r="AS402" i="2" s="1"/>
  <c r="AE410" i="2"/>
  <c r="AR410" i="2" s="1"/>
  <c r="AF445" i="2"/>
  <c r="AS445" i="2" s="1"/>
  <c r="AE375" i="2"/>
  <c r="AR375" i="2" s="1"/>
  <c r="AE437" i="2"/>
  <c r="AR437" i="2" s="1"/>
  <c r="AF475" i="2"/>
  <c r="AS475" i="2" s="1"/>
  <c r="AF553" i="2"/>
  <c r="AS553" i="2" s="1"/>
  <c r="AF264" i="2"/>
  <c r="AS264" i="2" s="1"/>
  <c r="AF289" i="2"/>
  <c r="AS289" i="2" s="1"/>
  <c r="AF325" i="2"/>
  <c r="AS325" i="2" s="1"/>
  <c r="AF400" i="2"/>
  <c r="AS400" i="2" s="1"/>
  <c r="AE475" i="2"/>
  <c r="AR475" i="2" s="1"/>
  <c r="AE519" i="2"/>
  <c r="AR519" i="2" s="1"/>
  <c r="AF558" i="2"/>
  <c r="AS558" i="2" s="1"/>
  <c r="AE588" i="2"/>
  <c r="AR588" i="2" s="1"/>
  <c r="AF556" i="2"/>
  <c r="AS556" i="2" s="1"/>
  <c r="AE697" i="2"/>
  <c r="AR697" i="2" s="1"/>
  <c r="AE800" i="2"/>
  <c r="AR800" i="2" s="1"/>
  <c r="AE719" i="2"/>
  <c r="AR719" i="2" s="1"/>
  <c r="AE584" i="2"/>
  <c r="AR584" i="2" s="1"/>
  <c r="AE798" i="2"/>
  <c r="AR798" i="2" s="1"/>
  <c r="AE469" i="2"/>
  <c r="AR469" i="2" s="1"/>
  <c r="AE381" i="2"/>
  <c r="AR381" i="2" s="1"/>
  <c r="AE724" i="2"/>
  <c r="AR724" i="2" s="1"/>
  <c r="AE684" i="2"/>
  <c r="AR684" i="2" s="1"/>
  <c r="AF19" i="2"/>
  <c r="AS19" i="2" s="1"/>
  <c r="AE239" i="2"/>
  <c r="AR239" i="2" s="1"/>
  <c r="AE557" i="2"/>
  <c r="AR557" i="2" s="1"/>
  <c r="AE723" i="2"/>
  <c r="AR723" i="2" s="1"/>
  <c r="AE34" i="2"/>
  <c r="AR34" i="2" s="1"/>
  <c r="AE116" i="2"/>
  <c r="AR116" i="2" s="1"/>
  <c r="AE227" i="2"/>
  <c r="AR227" i="2" s="1"/>
  <c r="AE214" i="2"/>
  <c r="AR214" i="2" s="1"/>
  <c r="AF83" i="2"/>
  <c r="AS83" i="2" s="1"/>
  <c r="AE24" i="2"/>
  <c r="AR24" i="2" s="1"/>
  <c r="AE13" i="2"/>
  <c r="AR13" i="2" s="1"/>
  <c r="AF805" i="2"/>
  <c r="AS805" i="2" s="1"/>
  <c r="AE8" i="2"/>
  <c r="AR8" i="2" s="1"/>
  <c r="AE797" i="2"/>
  <c r="AR797" i="2" s="1"/>
  <c r="AE781" i="2"/>
  <c r="AR781" i="2" s="1"/>
  <c r="AF761" i="2"/>
  <c r="AS761" i="2" s="1"/>
  <c r="AE74" i="2"/>
  <c r="AR74" i="2" s="1"/>
  <c r="AE60" i="2"/>
  <c r="AR60" i="2" s="1"/>
  <c r="AE817" i="2"/>
  <c r="AR817" i="2" s="1"/>
  <c r="AF771" i="2"/>
  <c r="AS771" i="2" s="1"/>
  <c r="AF755" i="2"/>
  <c r="AS755" i="2" s="1"/>
  <c r="AE742" i="2"/>
  <c r="AR742" i="2" s="1"/>
  <c r="AE726" i="2"/>
  <c r="AR726" i="2" s="1"/>
  <c r="AE607" i="2"/>
  <c r="AR607" i="2" s="1"/>
  <c r="AF678" i="2"/>
  <c r="AS678" i="2" s="1"/>
  <c r="AE578" i="2"/>
  <c r="AR578" i="2" s="1"/>
  <c r="AF577" i="2"/>
  <c r="AS577" i="2" s="1"/>
  <c r="AF561" i="2"/>
  <c r="AS561" i="2" s="1"/>
  <c r="AF520" i="2"/>
  <c r="AS520" i="2" s="1"/>
  <c r="AE485" i="2"/>
  <c r="AR485" i="2" s="1"/>
  <c r="AE464" i="2"/>
  <c r="AR464" i="2" s="1"/>
  <c r="AE424" i="2"/>
  <c r="AR424" i="2" s="1"/>
  <c r="AF393" i="2"/>
  <c r="AS393" i="2" s="1"/>
  <c r="AE488" i="2"/>
  <c r="AR488" i="2" s="1"/>
  <c r="AE448" i="2"/>
  <c r="AR448" i="2" s="1"/>
  <c r="AF438" i="2"/>
  <c r="AS438" i="2" s="1"/>
  <c r="AE333" i="2"/>
  <c r="AR333" i="2" s="1"/>
  <c r="AF379" i="2"/>
  <c r="AS379" i="2" s="1"/>
  <c r="AF341" i="2"/>
  <c r="AS341" i="2" s="1"/>
  <c r="AE374" i="2"/>
  <c r="AR374" i="2" s="1"/>
  <c r="AE286" i="2"/>
  <c r="AR286" i="2" s="1"/>
  <c r="AE290" i="2"/>
  <c r="AR290" i="2" s="1"/>
  <c r="AE311" i="2"/>
  <c r="AR311" i="2" s="1"/>
  <c r="AE285" i="2"/>
  <c r="AR285" i="2" s="1"/>
  <c r="AE273" i="2"/>
  <c r="AR273" i="2" s="1"/>
  <c r="AF261" i="2"/>
  <c r="AS261" i="2" s="1"/>
  <c r="AF252" i="2"/>
  <c r="AS252" i="2" s="1"/>
  <c r="AF240" i="2"/>
  <c r="AS240" i="2" s="1"/>
  <c r="AE160" i="2"/>
  <c r="AR160" i="2" s="1"/>
  <c r="AF181" i="2"/>
  <c r="AS181" i="2" s="1"/>
  <c r="AF208" i="2"/>
  <c r="AS208" i="2" s="1"/>
  <c r="AE118" i="2"/>
  <c r="AR118" i="2" s="1"/>
  <c r="AF291" i="2"/>
  <c r="AS291" i="2" s="1"/>
  <c r="AE338" i="2"/>
  <c r="AR338" i="2" s="1"/>
  <c r="AE15" i="2"/>
  <c r="AR15" i="2" s="1"/>
  <c r="AE124" i="2"/>
  <c r="AR124" i="2" s="1"/>
  <c r="AF21" i="2"/>
  <c r="AS21" i="2" s="1"/>
  <c r="AE75" i="2"/>
  <c r="AR75" i="2" s="1"/>
  <c r="AF156" i="2"/>
  <c r="AS156" i="2" s="1"/>
  <c r="AF185" i="2"/>
  <c r="AS185" i="2" s="1"/>
  <c r="AF249" i="2"/>
  <c r="AS249" i="2" s="1"/>
  <c r="AE358" i="2"/>
  <c r="AR358" i="2" s="1"/>
  <c r="AE624" i="2"/>
  <c r="AR624" i="2" s="1"/>
  <c r="AE363" i="2"/>
  <c r="AR363" i="2" s="1"/>
  <c r="AF507" i="2"/>
  <c r="AS507" i="2" s="1"/>
  <c r="AE551" i="2"/>
  <c r="AR551" i="2" s="1"/>
  <c r="AE614" i="2"/>
  <c r="AR614" i="2" s="1"/>
  <c r="AF253" i="2"/>
  <c r="AS253" i="2" s="1"/>
  <c r="AF272" i="2"/>
  <c r="AS272" i="2" s="1"/>
  <c r="AE432" i="2"/>
  <c r="AR432" i="2" s="1"/>
  <c r="AE499" i="2"/>
  <c r="AR499" i="2" s="1"/>
  <c r="AF707" i="2"/>
  <c r="AS707" i="2" s="1"/>
  <c r="AF711" i="2"/>
  <c r="AS711" i="2" s="1"/>
  <c r="AE376" i="2"/>
  <c r="AR376" i="2" s="1"/>
  <c r="AE426" i="2"/>
  <c r="AR426" i="2" s="1"/>
  <c r="AF594" i="2"/>
  <c r="AS594" i="2" s="1"/>
  <c r="AE596" i="2"/>
  <c r="AR596" i="2" s="1"/>
  <c r="AF722" i="2"/>
  <c r="AS722" i="2" s="1"/>
  <c r="AE712" i="2"/>
  <c r="AR712" i="2" s="1"/>
  <c r="AE420" i="2"/>
  <c r="AR420" i="2" s="1"/>
  <c r="AE482" i="2"/>
  <c r="AR482" i="2" s="1"/>
  <c r="AE573" i="2"/>
  <c r="AR573" i="2" s="1"/>
  <c r="AE744" i="2"/>
  <c r="AR744" i="2" s="1"/>
  <c r="AE767" i="2"/>
  <c r="AR767" i="2" s="1"/>
  <c r="AF217" i="2"/>
  <c r="AS217" i="2" s="1"/>
  <c r="AE819" i="2"/>
  <c r="AR819" i="2" s="1"/>
  <c r="AF344" i="2"/>
  <c r="AS344" i="2" s="1"/>
  <c r="AE735" i="2"/>
  <c r="AR735" i="2" s="1"/>
  <c r="AF229" i="2"/>
  <c r="AS229" i="2" s="1"/>
  <c r="AE411" i="2"/>
  <c r="AR411" i="2" s="1"/>
  <c r="AE589" i="2"/>
  <c r="AR589" i="2" s="1"/>
  <c r="AF80" i="2"/>
  <c r="AS80" i="2" s="1"/>
  <c r="AF800" i="2"/>
  <c r="AS800" i="2" s="1"/>
  <c r="AE593" i="2"/>
  <c r="AR593" i="2" s="1"/>
  <c r="AE756" i="2"/>
  <c r="AR756" i="2" s="1"/>
  <c r="AF198" i="2"/>
  <c r="AS198" i="2" s="1"/>
  <c r="AF183" i="2"/>
  <c r="AS183" i="2" s="1"/>
  <c r="AF111" i="2"/>
  <c r="AS111" i="2" s="1"/>
  <c r="AE86" i="2"/>
  <c r="AR86" i="2" s="1"/>
  <c r="AE222" i="2"/>
  <c r="AR222" i="2" s="1"/>
  <c r="AE98" i="2"/>
  <c r="AR98" i="2" s="1"/>
  <c r="AF89" i="2"/>
  <c r="AS89" i="2" s="1"/>
  <c r="AF184" i="2"/>
  <c r="AS184" i="2" s="1"/>
  <c r="AF162" i="2"/>
  <c r="AS162" i="2" s="1"/>
  <c r="AF765" i="2"/>
  <c r="AS765" i="2" s="1"/>
  <c r="AE58" i="2"/>
  <c r="AR58" i="2" s="1"/>
  <c r="AF44" i="2"/>
  <c r="AS44" i="2" s="1"/>
  <c r="AF34" i="2"/>
  <c r="AS34" i="2" s="1"/>
  <c r="AE758" i="2"/>
  <c r="AR758" i="2" s="1"/>
  <c r="AE595" i="2"/>
  <c r="AR595" i="2" s="1"/>
  <c r="AE663" i="2"/>
  <c r="AR663" i="2" s="1"/>
  <c r="AE647" i="2"/>
  <c r="AR647" i="2" s="1"/>
  <c r="AF581" i="2"/>
  <c r="AS581" i="2" s="1"/>
  <c r="AE602" i="2"/>
  <c r="AR602" i="2" s="1"/>
  <c r="AF587" i="2"/>
  <c r="AS587" i="2" s="1"/>
  <c r="AF571" i="2"/>
  <c r="AS571" i="2" s="1"/>
  <c r="AF555" i="2"/>
  <c r="AS555" i="2" s="1"/>
  <c r="AF510" i="2"/>
  <c r="AS510" i="2" s="1"/>
  <c r="AE562" i="2"/>
  <c r="AR562" i="2" s="1"/>
  <c r="AF506" i="2"/>
  <c r="AS506" i="2" s="1"/>
  <c r="AE622" i="2"/>
  <c r="AR622" i="2" s="1"/>
  <c r="AF528" i="2"/>
  <c r="AS528" i="2" s="1"/>
  <c r="AF488" i="2"/>
  <c r="AS488" i="2" s="1"/>
  <c r="AF552" i="2"/>
  <c r="AS552" i="2" s="1"/>
  <c r="AE472" i="2"/>
  <c r="AR472" i="2" s="1"/>
  <c r="AE397" i="2"/>
  <c r="AR397" i="2" s="1"/>
  <c r="AF446" i="2"/>
  <c r="AS446" i="2" s="1"/>
  <c r="AE408" i="2"/>
  <c r="AR408" i="2" s="1"/>
  <c r="AE349" i="2"/>
  <c r="AR349" i="2" s="1"/>
  <c r="AF369" i="2"/>
  <c r="AS369" i="2" s="1"/>
  <c r="AE316" i="2"/>
  <c r="AR316" i="2" s="1"/>
  <c r="AF274" i="2"/>
  <c r="AS274" i="2" s="1"/>
  <c r="AF236" i="2"/>
  <c r="AS236" i="2" s="1"/>
  <c r="AT236" i="2"/>
  <c r="AU237" i="2"/>
  <c r="AU241" i="2"/>
  <c r="AU242" i="2"/>
  <c r="AU244" i="2"/>
  <c r="AU246" i="2"/>
  <c r="AT248" i="2"/>
  <c r="AU258" i="2"/>
  <c r="AU259" i="2"/>
  <c r="AU262" i="2"/>
  <c r="AU263" i="2"/>
  <c r="AU266" i="2"/>
  <c r="AU267" i="2"/>
  <c r="AT269" i="2"/>
  <c r="AU273" i="2"/>
  <c r="AU274" i="2"/>
  <c r="AT278" i="2"/>
  <c r="AU284" i="2"/>
  <c r="AU295" i="2"/>
  <c r="AU296" i="2"/>
  <c r="AU297" i="2"/>
  <c r="AU299" i="2"/>
  <c r="AU300" i="2"/>
  <c r="AT301" i="2"/>
  <c r="AU303" i="2"/>
  <c r="AU305" i="2"/>
  <c r="AU306" i="2"/>
  <c r="AU307" i="2"/>
  <c r="AT308" i="2"/>
  <c r="AT315" i="2"/>
  <c r="AT316" i="2"/>
  <c r="AU319" i="2"/>
  <c r="AU320" i="2"/>
  <c r="AU322" i="2"/>
  <c r="AT328" i="2"/>
  <c r="AT234" i="2"/>
  <c r="AU236" i="2"/>
  <c r="AU239" i="2"/>
  <c r="AU243" i="2"/>
  <c r="AU247" i="2"/>
  <c r="AU248" i="2"/>
  <c r="AU249" i="2"/>
  <c r="AT250" i="2"/>
  <c r="AU251" i="2"/>
  <c r="AT252" i="2"/>
  <c r="AT254" i="2"/>
  <c r="AT255" i="2"/>
  <c r="AU256" i="2"/>
  <c r="AU264" i="2"/>
  <c r="AT265" i="2"/>
  <c r="AU269" i="2"/>
  <c r="AT271" i="2"/>
  <c r="AT276" i="2"/>
  <c r="AU277" i="2"/>
  <c r="AU278" i="2"/>
  <c r="AU279" i="2"/>
  <c r="AT280" i="2"/>
  <c r="AT286" i="2"/>
  <c r="AT292" i="2"/>
  <c r="AU304" i="2"/>
  <c r="AU308" i="2"/>
  <c r="AU313" i="2"/>
  <c r="AU314" i="2"/>
  <c r="AU315" i="2"/>
  <c r="AU316" i="2"/>
  <c r="AU317" i="2"/>
  <c r="AU318" i="2"/>
  <c r="AT321" i="2"/>
  <c r="AT324" i="2"/>
  <c r="AT327" i="2"/>
  <c r="AU328" i="2"/>
  <c r="AU334" i="2"/>
  <c r="AU335" i="2"/>
  <c r="AU336" i="2"/>
  <c r="AT337" i="2"/>
  <c r="AU341" i="2"/>
  <c r="AU234" i="2"/>
  <c r="AT238" i="2"/>
  <c r="AT240" i="2"/>
  <c r="AU250" i="2"/>
  <c r="AU252" i="2"/>
  <c r="AU254" i="2"/>
  <c r="AU255" i="2"/>
  <c r="AT257" i="2"/>
  <c r="AU260" i="2"/>
  <c r="AT261" i="2"/>
  <c r="AU265" i="2"/>
  <c r="AU271" i="2"/>
  <c r="AU275" i="2"/>
  <c r="AU276" i="2"/>
  <c r="AU280" i="2"/>
  <c r="AT282" i="2"/>
  <c r="AU283" i="2"/>
  <c r="AU285" i="2"/>
  <c r="AU286" i="2"/>
  <c r="AT288" i="2"/>
  <c r="AT290" i="2"/>
  <c r="AU292" i="2"/>
  <c r="AT293" i="2"/>
  <c r="AT311" i="2"/>
  <c r="AT312" i="2"/>
  <c r="AT323" i="2"/>
  <c r="AU324" i="2"/>
  <c r="AU327" i="2"/>
  <c r="AU233" i="2"/>
  <c r="AU235" i="2"/>
  <c r="AU238" i="2"/>
  <c r="AU240" i="2"/>
  <c r="AT242" i="2"/>
  <c r="AT244" i="2"/>
  <c r="AT245" i="2"/>
  <c r="AT246" i="2"/>
  <c r="AU257" i="2"/>
  <c r="AT259" i="2"/>
  <c r="AU261" i="2"/>
  <c r="AT263" i="2"/>
  <c r="AT267" i="2"/>
  <c r="AT274" i="2"/>
  <c r="AU281" i="2"/>
  <c r="AU282" i="2"/>
  <c r="AT284" i="2"/>
  <c r="AU288" i="2"/>
  <c r="AU290" i="2"/>
  <c r="AU293" i="2"/>
  <c r="AT295" i="2"/>
  <c r="AT296" i="2"/>
  <c r="AT297" i="2"/>
  <c r="AU298" i="2"/>
  <c r="AT299" i="2"/>
  <c r="AT300" i="2"/>
  <c r="AU302" i="2"/>
  <c r="AT303" i="2"/>
  <c r="AT305" i="2"/>
  <c r="AT307" i="2"/>
  <c r="AU309" i="2"/>
  <c r="AU310" i="2"/>
  <c r="AU311" i="2"/>
  <c r="AU312" i="2"/>
  <c r="AT319" i="2"/>
  <c r="AT320" i="2"/>
  <c r="AU323" i="2"/>
  <c r="AT331" i="2"/>
  <c r="AU333" i="2"/>
  <c r="AU342" i="2"/>
  <c r="AU343" i="2"/>
  <c r="AU331" i="2"/>
  <c r="AU332" i="2"/>
  <c r="AU337" i="2"/>
  <c r="AU338" i="2"/>
  <c r="AU339" i="2"/>
  <c r="AU346" i="2"/>
  <c r="AU347" i="2"/>
  <c r="AU348" i="2"/>
  <c r="AT349" i="2"/>
  <c r="AT366" i="2"/>
  <c r="AU372" i="2"/>
  <c r="AT373" i="2"/>
  <c r="AT377" i="2"/>
  <c r="AU381" i="2"/>
  <c r="AU383" i="2"/>
  <c r="AU385" i="2"/>
  <c r="AU388" i="2"/>
  <c r="AU389" i="2"/>
  <c r="AU394" i="2"/>
  <c r="AT395" i="2"/>
  <c r="AU396" i="2"/>
  <c r="AU397" i="2"/>
  <c r="AU402" i="2"/>
  <c r="AT403" i="2"/>
  <c r="AU404" i="2"/>
  <c r="AU405" i="2"/>
  <c r="AT409" i="2"/>
  <c r="AU411" i="2"/>
  <c r="AU424" i="2"/>
  <c r="AU427" i="2"/>
  <c r="AU429" i="2"/>
  <c r="AU431" i="2"/>
  <c r="AU433" i="2"/>
  <c r="AU437" i="2"/>
  <c r="AT448" i="2"/>
  <c r="AU450" i="2"/>
  <c r="AT452" i="2"/>
  <c r="AU454" i="2"/>
  <c r="AU344" i="2"/>
  <c r="AT345" i="2"/>
  <c r="AU349" i="2"/>
  <c r="AT357" i="2"/>
  <c r="AU360" i="2"/>
  <c r="AT361" i="2"/>
  <c r="AU366" i="2"/>
  <c r="AU368" i="2"/>
  <c r="AT369" i="2"/>
  <c r="AU370" i="2"/>
  <c r="AU373" i="2"/>
  <c r="AU377" i="2"/>
  <c r="AT393" i="2"/>
  <c r="AU395" i="2"/>
  <c r="AT401" i="2"/>
  <c r="AU403" i="2"/>
  <c r="AU408" i="2"/>
  <c r="AU409" i="2"/>
  <c r="AT413" i="2"/>
  <c r="AU420" i="2"/>
  <c r="AT421" i="2"/>
  <c r="AT436" i="2"/>
  <c r="AT438" i="2"/>
  <c r="AU441" i="2"/>
  <c r="AT442" i="2"/>
  <c r="AU445" i="2"/>
  <c r="AT446" i="2"/>
  <c r="AU447" i="2"/>
  <c r="AU448" i="2"/>
  <c r="AU452" i="2"/>
  <c r="AT341" i="2"/>
  <c r="AU345" i="2"/>
  <c r="AU352" i="2"/>
  <c r="AT353" i="2"/>
  <c r="AU354" i="2"/>
  <c r="AU355" i="2"/>
  <c r="AU356" i="2"/>
  <c r="AU357" i="2"/>
  <c r="AT358" i="2"/>
  <c r="AU361" i="2"/>
  <c r="AT365" i="2"/>
  <c r="AU369" i="2"/>
  <c r="AU375" i="2"/>
  <c r="AT379" i="2"/>
  <c r="AU386" i="2"/>
  <c r="AT387" i="2"/>
  <c r="AU390" i="2"/>
  <c r="AT391" i="2"/>
  <c r="AU392" i="2"/>
  <c r="AU393" i="2"/>
  <c r="AU398" i="2"/>
  <c r="AT399" i="2"/>
  <c r="AU400" i="2"/>
  <c r="AU401" i="2"/>
  <c r="AT407" i="2"/>
  <c r="AU413" i="2"/>
  <c r="AT415" i="2"/>
  <c r="AT417" i="2"/>
  <c r="AU418" i="2"/>
  <c r="AT419" i="2"/>
  <c r="AU421" i="2"/>
  <c r="AT423" i="2"/>
  <c r="AT425" i="2"/>
  <c r="AU435" i="2"/>
  <c r="AU436" i="2"/>
  <c r="AU438" i="2"/>
  <c r="AT440" i="2"/>
  <c r="AU442" i="2"/>
  <c r="AT444" i="2"/>
  <c r="AU446" i="2"/>
  <c r="AU453" i="2"/>
  <c r="AT333" i="2"/>
  <c r="AU340" i="2"/>
  <c r="AU350" i="2"/>
  <c r="AU351" i="2"/>
  <c r="AU353" i="2"/>
  <c r="AU363" i="2"/>
  <c r="AU364" i="2"/>
  <c r="AU365" i="2"/>
  <c r="AU367" i="2"/>
  <c r="AT374" i="2"/>
  <c r="AU379" i="2"/>
  <c r="AT381" i="2"/>
  <c r="AT383" i="2"/>
  <c r="AU384" i="2"/>
  <c r="AT385" i="2"/>
  <c r="AU387" i="2"/>
  <c r="AT389" i="2"/>
  <c r="AU391" i="2"/>
  <c r="AT397" i="2"/>
  <c r="AU399" i="2"/>
  <c r="AT405" i="2"/>
  <c r="AU407" i="2"/>
  <c r="AU410" i="2"/>
  <c r="AT411" i="2"/>
  <c r="AU415" i="2"/>
  <c r="AU417" i="2"/>
  <c r="AU419" i="2"/>
  <c r="AU422" i="2"/>
  <c r="AU423" i="2"/>
  <c r="AU425" i="2"/>
  <c r="AU426" i="2"/>
  <c r="AT427" i="2"/>
  <c r="AT429" i="2"/>
  <c r="AT430" i="2"/>
  <c r="AT431" i="2"/>
  <c r="AT433" i="2"/>
  <c r="AU439" i="2"/>
  <c r="AU440" i="2"/>
  <c r="AU443" i="2"/>
  <c r="AU444" i="2"/>
  <c r="AU449" i="2"/>
  <c r="AT450" i="2"/>
  <c r="AT454" i="2"/>
  <c r="AU456" i="2"/>
  <c r="AT458" i="2"/>
  <c r="AT460" i="2"/>
  <c r="AU461" i="2"/>
  <c r="AT462" i="2"/>
  <c r="AU465" i="2"/>
  <c r="AU466" i="2"/>
  <c r="AU468" i="2"/>
  <c r="AT470" i="2"/>
  <c r="AU471" i="2"/>
  <c r="AT472" i="2"/>
  <c r="AU478" i="2"/>
  <c r="AT480" i="2"/>
  <c r="AU486" i="2"/>
  <c r="AT488" i="2"/>
  <c r="AU457" i="2"/>
  <c r="AU458" i="2"/>
  <c r="AU460" i="2"/>
  <c r="AU462" i="2"/>
  <c r="AU467" i="2"/>
  <c r="AU470" i="2"/>
  <c r="AU472" i="2"/>
  <c r="AT474" i="2"/>
  <c r="AU479" i="2"/>
  <c r="AU480" i="2"/>
  <c r="AU481" i="2"/>
  <c r="AT482" i="2"/>
  <c r="AU487" i="2"/>
  <c r="AU488" i="2"/>
  <c r="AU489" i="2"/>
  <c r="AT490" i="2"/>
  <c r="AU495" i="2"/>
  <c r="AU496" i="2"/>
  <c r="AU497" i="2"/>
  <c r="AT498" i="2"/>
  <c r="AU503" i="2"/>
  <c r="AU504" i="2"/>
  <c r="AU505" i="2"/>
  <c r="AT506" i="2"/>
  <c r="AU511" i="2"/>
  <c r="AU512" i="2"/>
  <c r="AU513" i="2"/>
  <c r="AT514" i="2"/>
  <c r="AU520" i="2"/>
  <c r="AT522" i="2"/>
  <c r="AU526" i="2"/>
  <c r="AU528" i="2"/>
  <c r="AU530" i="2"/>
  <c r="AU535" i="2"/>
  <c r="AU538" i="2"/>
  <c r="AU548" i="2"/>
  <c r="AU550" i="2"/>
  <c r="AU552" i="2"/>
  <c r="AT559" i="2"/>
  <c r="AU561" i="2"/>
  <c r="AT567" i="2"/>
  <c r="AU569" i="2"/>
  <c r="AT575" i="2"/>
  <c r="AU577" i="2"/>
  <c r="AT583" i="2"/>
  <c r="AU459" i="2"/>
  <c r="AT464" i="2"/>
  <c r="AT473" i="2"/>
  <c r="AU474" i="2"/>
  <c r="AT476" i="2"/>
  <c r="AU482" i="2"/>
  <c r="AT484" i="2"/>
  <c r="AU490" i="2"/>
  <c r="AT492" i="2"/>
  <c r="AT456" i="2"/>
  <c r="AU463" i="2"/>
  <c r="AU464" i="2"/>
  <c r="AT466" i="2"/>
  <c r="AT468" i="2"/>
  <c r="AU473" i="2"/>
  <c r="AU475" i="2"/>
  <c r="AU476" i="2"/>
  <c r="AU477" i="2"/>
  <c r="AT478" i="2"/>
  <c r="AU483" i="2"/>
  <c r="AU484" i="2"/>
  <c r="AU485" i="2"/>
  <c r="AT486" i="2"/>
  <c r="AU491" i="2"/>
  <c r="AU492" i="2"/>
  <c r="AU493" i="2"/>
  <c r="AT494" i="2"/>
  <c r="AU499" i="2"/>
  <c r="AU500" i="2"/>
  <c r="AU501" i="2"/>
  <c r="AT502" i="2"/>
  <c r="AU507" i="2"/>
  <c r="AU508" i="2"/>
  <c r="AU509" i="2"/>
  <c r="AT510" i="2"/>
  <c r="AU515" i="2"/>
  <c r="AU516" i="2"/>
  <c r="AU518" i="2"/>
  <c r="AT524" i="2"/>
  <c r="AU531" i="2"/>
  <c r="AU532" i="2"/>
  <c r="AT534" i="2"/>
  <c r="AT536" i="2"/>
  <c r="AU540" i="2"/>
  <c r="AT542" i="2"/>
  <c r="AT544" i="2"/>
  <c r="AU554" i="2"/>
  <c r="AT555" i="2"/>
  <c r="AU557" i="2"/>
  <c r="AT563" i="2"/>
  <c r="AU565" i="2"/>
  <c r="AT571" i="2"/>
  <c r="AU573" i="2"/>
  <c r="AT579" i="2"/>
  <c r="AU581" i="2"/>
  <c r="AU494" i="2"/>
  <c r="AU498" i="2"/>
  <c r="AU502" i="2"/>
  <c r="AU506" i="2"/>
  <c r="AU510" i="2"/>
  <c r="AU514" i="2"/>
  <c r="AU517" i="2"/>
  <c r="AT538" i="2"/>
  <c r="AT540" i="2"/>
  <c r="AT550" i="2"/>
  <c r="AU559" i="2"/>
  <c r="AU560" i="2"/>
  <c r="AT561" i="2"/>
  <c r="AU566" i="2"/>
  <c r="AU575" i="2"/>
  <c r="AU576" i="2"/>
  <c r="AT577" i="2"/>
  <c r="AU582" i="2"/>
  <c r="AU584" i="2"/>
  <c r="AT585" i="2"/>
  <c r="AU586" i="2"/>
  <c r="AU587" i="2"/>
  <c r="AT591" i="2"/>
  <c r="AT593" i="2"/>
  <c r="AU594" i="2"/>
  <c r="AU595" i="2"/>
  <c r="AT601" i="2"/>
  <c r="AU603" i="2"/>
  <c r="AT605" i="2"/>
  <c r="AU609" i="2"/>
  <c r="AU611" i="2"/>
  <c r="AU613" i="2"/>
  <c r="AU618" i="2"/>
  <c r="AU621" i="2"/>
  <c r="AU631" i="2"/>
  <c r="AU633" i="2"/>
  <c r="AU635" i="2"/>
  <c r="AU637" i="2"/>
  <c r="AU638" i="2"/>
  <c r="AU639" i="2"/>
  <c r="AT640" i="2"/>
  <c r="AU645" i="2"/>
  <c r="AU646" i="2"/>
  <c r="AU647" i="2"/>
  <c r="AT648" i="2"/>
  <c r="AU653" i="2"/>
  <c r="AU654" i="2"/>
  <c r="AU655" i="2"/>
  <c r="AT656" i="2"/>
  <c r="AU661" i="2"/>
  <c r="AU662" i="2"/>
  <c r="AU663" i="2"/>
  <c r="AT664" i="2"/>
  <c r="AU519" i="2"/>
  <c r="AU522" i="2"/>
  <c r="AU524" i="2"/>
  <c r="AT528" i="2"/>
  <c r="AU534" i="2"/>
  <c r="AU544" i="2"/>
  <c r="AT549" i="2"/>
  <c r="AT552" i="2"/>
  <c r="AU563" i="2"/>
  <c r="AU564" i="2"/>
  <c r="AT565" i="2"/>
  <c r="AU570" i="2"/>
  <c r="AU579" i="2"/>
  <c r="AU580" i="2"/>
  <c r="AT581" i="2"/>
  <c r="AU585" i="2"/>
  <c r="AU590" i="2"/>
  <c r="AU591" i="2"/>
  <c r="AU593" i="2"/>
  <c r="AT599" i="2"/>
  <c r="AU601" i="2"/>
  <c r="AU602" i="2"/>
  <c r="AU605" i="2"/>
  <c r="AT615" i="2"/>
  <c r="AT623" i="2"/>
  <c r="AU629" i="2"/>
  <c r="AU640" i="2"/>
  <c r="AT642" i="2"/>
  <c r="AU648" i="2"/>
  <c r="AT650" i="2"/>
  <c r="AU656" i="2"/>
  <c r="AT658" i="2"/>
  <c r="AU664" i="2"/>
  <c r="AT666" i="2"/>
  <c r="AU672" i="2"/>
  <c r="AT674" i="2"/>
  <c r="AT678" i="2"/>
  <c r="AU679" i="2"/>
  <c r="AT680" i="2"/>
  <c r="AT682" i="2"/>
  <c r="AU686" i="2"/>
  <c r="AU687" i="2"/>
  <c r="AT688" i="2"/>
  <c r="AU689" i="2"/>
  <c r="AU690" i="2"/>
  <c r="AT692" i="2"/>
  <c r="AT694" i="2"/>
  <c r="AU695" i="2"/>
  <c r="AT696" i="2"/>
  <c r="AU699" i="2"/>
  <c r="AU700" i="2"/>
  <c r="AU702" i="2"/>
  <c r="AT704" i="2"/>
  <c r="AU706" i="2"/>
  <c r="AU708" i="2"/>
  <c r="AU710" i="2"/>
  <c r="AU712" i="2"/>
  <c r="AU714" i="2"/>
  <c r="AU719" i="2"/>
  <c r="AT721" i="2"/>
  <c r="AU727" i="2"/>
  <c r="AT729" i="2"/>
  <c r="AU735" i="2"/>
  <c r="AT737" i="2"/>
  <c r="AU743" i="2"/>
  <c r="AT745" i="2"/>
  <c r="AU751" i="2"/>
  <c r="AT753" i="2"/>
  <c r="AU759" i="2"/>
  <c r="AT761" i="2"/>
  <c r="AU767" i="2"/>
  <c r="AT769" i="2"/>
  <c r="AU775" i="2"/>
  <c r="AU783" i="2"/>
  <c r="AT496" i="2"/>
  <c r="AT500" i="2"/>
  <c r="AT504" i="2"/>
  <c r="AT508" i="2"/>
  <c r="AT512" i="2"/>
  <c r="AT516" i="2"/>
  <c r="AT530" i="2"/>
  <c r="AT532" i="2"/>
  <c r="AU533" i="2"/>
  <c r="AU536" i="2"/>
  <c r="AU546" i="2"/>
  <c r="AU558" i="2"/>
  <c r="AU567" i="2"/>
  <c r="AU568" i="2"/>
  <c r="AT569" i="2"/>
  <c r="AU574" i="2"/>
  <c r="AU583" i="2"/>
  <c r="AU588" i="2"/>
  <c r="AT589" i="2"/>
  <c r="AU596" i="2"/>
  <c r="AT597" i="2"/>
  <c r="AU598" i="2"/>
  <c r="AU599" i="2"/>
  <c r="AT607" i="2"/>
  <c r="AU615" i="2"/>
  <c r="AT617" i="2"/>
  <c r="AT619" i="2"/>
  <c r="AU620" i="2"/>
  <c r="AU622" i="2"/>
  <c r="AU623" i="2"/>
  <c r="AT625" i="2"/>
  <c r="AT627" i="2"/>
  <c r="AT628" i="2"/>
  <c r="AT636" i="2"/>
  <c r="AU641" i="2"/>
  <c r="AU642" i="2"/>
  <c r="AU643" i="2"/>
  <c r="AT644" i="2"/>
  <c r="AU649" i="2"/>
  <c r="AU650" i="2"/>
  <c r="AU651" i="2"/>
  <c r="AT652" i="2"/>
  <c r="AU657" i="2"/>
  <c r="AU658" i="2"/>
  <c r="AU659" i="2"/>
  <c r="AT660" i="2"/>
  <c r="AU665" i="2"/>
  <c r="AT518" i="2"/>
  <c r="AT520" i="2"/>
  <c r="AT526" i="2"/>
  <c r="AU529" i="2"/>
  <c r="AU542" i="2"/>
  <c r="AT548" i="2"/>
  <c r="AU555" i="2"/>
  <c r="AU556" i="2"/>
  <c r="AT557" i="2"/>
  <c r="AU562" i="2"/>
  <c r="AU571" i="2"/>
  <c r="AU572" i="2"/>
  <c r="AT573" i="2"/>
  <c r="AU578" i="2"/>
  <c r="AT587" i="2"/>
  <c r="AU589" i="2"/>
  <c r="AT595" i="2"/>
  <c r="AU597" i="2"/>
  <c r="AT603" i="2"/>
  <c r="AU604" i="2"/>
  <c r="AU606" i="2"/>
  <c r="AU607" i="2"/>
  <c r="AT609" i="2"/>
  <c r="AT611" i="2"/>
  <c r="AT613" i="2"/>
  <c r="AU616" i="2"/>
  <c r="AU617" i="2"/>
  <c r="AU619" i="2"/>
  <c r="AT621" i="2"/>
  <c r="AU625" i="2"/>
  <c r="AU627" i="2"/>
  <c r="AT631" i="2"/>
  <c r="AT633" i="2"/>
  <c r="AT635" i="2"/>
  <c r="AU636" i="2"/>
  <c r="AT638" i="2"/>
  <c r="AU644" i="2"/>
  <c r="AT646" i="2"/>
  <c r="AU652" i="2"/>
  <c r="AT654" i="2"/>
  <c r="AU660" i="2"/>
  <c r="AT662" i="2"/>
  <c r="AU668" i="2"/>
  <c r="AT670" i="2"/>
  <c r="AU676" i="2"/>
  <c r="AU684" i="2"/>
  <c r="AT698" i="2"/>
  <c r="AT717" i="2"/>
  <c r="AU723" i="2"/>
  <c r="AT725" i="2"/>
  <c r="AU731" i="2"/>
  <c r="AT733" i="2"/>
  <c r="AU739" i="2"/>
  <c r="AT741" i="2"/>
  <c r="AU747" i="2"/>
  <c r="AT749" i="2"/>
  <c r="AU755" i="2"/>
  <c r="AT757" i="2"/>
  <c r="AU763" i="2"/>
  <c r="AT765" i="2"/>
  <c r="AU771" i="2"/>
  <c r="AT773" i="2"/>
  <c r="AT777" i="2"/>
  <c r="AU778" i="2"/>
  <c r="AT779" i="2"/>
  <c r="AT781" i="2"/>
  <c r="AU785" i="2"/>
  <c r="AU786" i="2"/>
  <c r="AT787" i="2"/>
  <c r="AT668" i="2"/>
  <c r="AU669" i="2"/>
  <c r="AU674" i="2"/>
  <c r="AU680" i="2"/>
  <c r="AT684" i="2"/>
  <c r="AT686" i="2"/>
  <c r="AU696" i="2"/>
  <c r="AU698" i="2"/>
  <c r="AT702" i="2"/>
  <c r="AU716" i="2"/>
  <c r="AU721" i="2"/>
  <c r="AU726" i="2"/>
  <c r="AT731" i="2"/>
  <c r="AU732" i="2"/>
  <c r="AU737" i="2"/>
  <c r="AU742" i="2"/>
  <c r="AT747" i="2"/>
  <c r="AU748" i="2"/>
  <c r="AU753" i="2"/>
  <c r="AU758" i="2"/>
  <c r="AT763" i="2"/>
  <c r="AU764" i="2"/>
  <c r="AU769" i="2"/>
  <c r="AU774" i="2"/>
  <c r="AU777" i="2"/>
  <c r="AU780" i="2"/>
  <c r="AT789" i="2"/>
  <c r="AT793" i="2"/>
  <c r="AU797" i="2"/>
  <c r="AT799" i="2"/>
  <c r="AT801" i="2"/>
  <c r="AU802" i="2"/>
  <c r="AT803" i="2"/>
  <c r="AU806" i="2"/>
  <c r="AU807" i="2"/>
  <c r="AU809" i="2"/>
  <c r="AT811" i="2"/>
  <c r="AU815" i="2"/>
  <c r="AU817" i="2"/>
  <c r="AU819" i="2"/>
  <c r="AU821" i="2"/>
  <c r="AT6" i="2"/>
  <c r="AU7" i="2"/>
  <c r="AU9" i="2"/>
  <c r="AT12" i="2"/>
  <c r="AU14" i="2"/>
  <c r="AU17" i="2"/>
  <c r="AT18" i="2"/>
  <c r="AU19" i="2"/>
  <c r="AT20" i="2"/>
  <c r="AU22" i="2"/>
  <c r="AU30" i="2"/>
  <c r="AT32" i="2"/>
  <c r="AU34" i="2"/>
  <c r="AU41" i="2"/>
  <c r="AU42" i="2"/>
  <c r="AU43" i="2"/>
  <c r="AT44" i="2"/>
  <c r="AU667" i="2"/>
  <c r="AT672" i="2"/>
  <c r="AU673" i="2"/>
  <c r="AU683" i="2"/>
  <c r="AU692" i="2"/>
  <c r="AT710" i="2"/>
  <c r="AT719" i="2"/>
  <c r="AU720" i="2"/>
  <c r="AU725" i="2"/>
  <c r="AU730" i="2"/>
  <c r="AT735" i="2"/>
  <c r="AU736" i="2"/>
  <c r="AU741" i="2"/>
  <c r="AU746" i="2"/>
  <c r="AT751" i="2"/>
  <c r="AU752" i="2"/>
  <c r="AU757" i="2"/>
  <c r="AU762" i="2"/>
  <c r="AT767" i="2"/>
  <c r="AU768" i="2"/>
  <c r="AU773" i="2"/>
  <c r="AU779" i="2"/>
  <c r="AT783" i="2"/>
  <c r="AT785" i="2"/>
  <c r="AU788" i="2"/>
  <c r="AU789" i="2"/>
  <c r="AU790" i="2"/>
  <c r="AT791" i="2"/>
  <c r="AU793" i="2"/>
  <c r="AT795" i="2"/>
  <c r="AU799" i="2"/>
  <c r="AU801" i="2"/>
  <c r="AU803" i="2"/>
  <c r="AU808" i="2"/>
  <c r="AU811" i="2"/>
  <c r="AU6" i="2"/>
  <c r="AT10" i="2"/>
  <c r="AU11" i="2"/>
  <c r="AU12" i="2"/>
  <c r="AT13" i="2"/>
  <c r="AU20" i="2"/>
  <c r="AU27" i="2"/>
  <c r="AU31" i="2"/>
  <c r="AU32" i="2"/>
  <c r="AU37" i="2"/>
  <c r="AT38" i="2"/>
  <c r="AU39" i="2"/>
  <c r="AT40" i="2"/>
  <c r="AU44" i="2"/>
  <c r="AT46" i="2"/>
  <c r="AU52" i="2"/>
  <c r="AU54" i="2"/>
  <c r="AU56" i="2"/>
  <c r="AU62" i="2"/>
  <c r="AT63" i="2"/>
  <c r="AU64" i="2"/>
  <c r="AU65" i="2"/>
  <c r="AU68" i="2"/>
  <c r="AU69" i="2"/>
  <c r="AT71" i="2"/>
  <c r="AT73" i="2"/>
  <c r="AT74" i="2"/>
  <c r="AT75" i="2"/>
  <c r="AT77" i="2"/>
  <c r="AT79" i="2"/>
  <c r="AU84" i="2"/>
  <c r="AU85" i="2"/>
  <c r="AU86" i="2"/>
  <c r="AT87" i="2"/>
  <c r="AU92" i="2"/>
  <c r="AU93" i="2"/>
  <c r="AU95" i="2"/>
  <c r="AU98" i="2"/>
  <c r="AT99" i="2"/>
  <c r="AU671" i="2"/>
  <c r="AT676" i="2"/>
  <c r="AU682" i="2"/>
  <c r="AU688" i="2"/>
  <c r="AT690" i="2"/>
  <c r="AT700" i="2"/>
  <c r="AU701" i="2"/>
  <c r="AU703" i="2"/>
  <c r="AU704" i="2"/>
  <c r="AT706" i="2"/>
  <c r="AT712" i="2"/>
  <c r="AU718" i="2"/>
  <c r="AT723" i="2"/>
  <c r="AU724" i="2"/>
  <c r="AU729" i="2"/>
  <c r="AU734" i="2"/>
  <c r="AT739" i="2"/>
  <c r="AU740" i="2"/>
  <c r="AU745" i="2"/>
  <c r="AU750" i="2"/>
  <c r="AT755" i="2"/>
  <c r="AU756" i="2"/>
  <c r="AU761" i="2"/>
  <c r="AU766" i="2"/>
  <c r="AT771" i="2"/>
  <c r="AU772" i="2"/>
  <c r="AU782" i="2"/>
  <c r="AU791" i="2"/>
  <c r="AU795" i="2"/>
  <c r="AT805" i="2"/>
  <c r="AT813" i="2"/>
  <c r="AT8" i="2"/>
  <c r="AU10" i="2"/>
  <c r="AU13" i="2"/>
  <c r="AT24" i="2"/>
  <c r="AT26" i="2"/>
  <c r="AT28" i="2"/>
  <c r="AT36" i="2"/>
  <c r="AU38" i="2"/>
  <c r="AU40" i="2"/>
  <c r="AU45" i="2"/>
  <c r="AU46" i="2"/>
  <c r="AU666" i="2"/>
  <c r="AU670" i="2"/>
  <c r="AU675" i="2"/>
  <c r="AU678" i="2"/>
  <c r="AU681" i="2"/>
  <c r="AU694" i="2"/>
  <c r="AU705" i="2"/>
  <c r="AT708" i="2"/>
  <c r="AT711" i="2"/>
  <c r="AT714" i="2"/>
  <c r="AU717" i="2"/>
  <c r="AU722" i="2"/>
  <c r="AT727" i="2"/>
  <c r="AU728" i="2"/>
  <c r="AU733" i="2"/>
  <c r="AU738" i="2"/>
  <c r="AT743" i="2"/>
  <c r="AU744" i="2"/>
  <c r="AU749" i="2"/>
  <c r="AU754" i="2"/>
  <c r="AT759" i="2"/>
  <c r="AU760" i="2"/>
  <c r="AU765" i="2"/>
  <c r="AU770" i="2"/>
  <c r="AT775" i="2"/>
  <c r="AU781" i="2"/>
  <c r="AU787" i="2"/>
  <c r="AT797" i="2"/>
  <c r="AU804" i="2"/>
  <c r="AU805" i="2"/>
  <c r="AT807" i="2"/>
  <c r="AT809" i="2"/>
  <c r="AU813" i="2"/>
  <c r="AT815" i="2"/>
  <c r="AT817" i="2"/>
  <c r="AU818" i="2"/>
  <c r="AT819" i="2"/>
  <c r="AT821" i="2"/>
  <c r="AU8" i="2"/>
  <c r="AT9" i="2"/>
  <c r="AT14" i="2"/>
  <c r="AU16" i="2"/>
  <c r="AT17" i="2"/>
  <c r="AT19" i="2"/>
  <c r="AU21" i="2"/>
  <c r="AT22" i="2"/>
  <c r="AU23" i="2"/>
  <c r="AU24" i="2"/>
  <c r="AU26" i="2"/>
  <c r="AU28" i="2"/>
  <c r="AT30" i="2"/>
  <c r="AU33" i="2"/>
  <c r="AT34" i="2"/>
  <c r="AU35" i="2"/>
  <c r="AU36" i="2"/>
  <c r="AT42" i="2"/>
  <c r="AU48" i="2"/>
  <c r="AT50" i="2"/>
  <c r="AU58" i="2"/>
  <c r="AT59" i="2"/>
  <c r="AU60" i="2"/>
  <c r="AU61" i="2"/>
  <c r="AU66" i="2"/>
  <c r="AU67" i="2"/>
  <c r="AU80" i="2"/>
  <c r="AU81" i="2"/>
  <c r="AU82" i="2"/>
  <c r="AT83" i="2"/>
  <c r="AU88" i="2"/>
  <c r="AU89" i="2"/>
  <c r="AU90" i="2"/>
  <c r="AT91" i="2"/>
  <c r="AU97" i="2"/>
  <c r="AU100" i="2"/>
  <c r="AU101" i="2"/>
  <c r="AU103" i="2"/>
  <c r="AU105" i="2"/>
  <c r="AU50" i="2"/>
  <c r="AT54" i="2"/>
  <c r="AT58" i="2"/>
  <c r="AU71" i="2"/>
  <c r="AT95" i="2"/>
  <c r="AT97" i="2"/>
  <c r="AU99" i="2"/>
  <c r="AU107" i="2"/>
  <c r="AU109" i="2"/>
  <c r="AT111" i="2"/>
  <c r="AU117" i="2"/>
  <c r="AU118" i="2"/>
  <c r="AU119" i="2"/>
  <c r="AT151" i="2"/>
  <c r="AT157" i="2"/>
  <c r="AU159" i="2"/>
  <c r="AT161" i="2"/>
  <c r="AU163" i="2"/>
  <c r="AT174" i="2"/>
  <c r="AU178" i="2"/>
  <c r="AU180" i="2"/>
  <c r="AU191" i="2"/>
  <c r="AU194" i="2"/>
  <c r="AU205" i="2"/>
  <c r="AU207" i="2"/>
  <c r="AU209" i="2"/>
  <c r="AU212" i="2"/>
  <c r="AU214" i="2"/>
  <c r="AT222" i="2"/>
  <c r="AU224" i="2"/>
  <c r="AT48" i="2"/>
  <c r="AU49" i="2"/>
  <c r="AT56" i="2"/>
  <c r="AT67" i="2"/>
  <c r="AT69" i="2"/>
  <c r="AU73" i="2"/>
  <c r="AU75" i="2"/>
  <c r="AU79" i="2"/>
  <c r="AU83" i="2"/>
  <c r="AU87" i="2"/>
  <c r="AU91" i="2"/>
  <c r="AU94" i="2"/>
  <c r="AT105" i="2"/>
  <c r="AU110" i="2"/>
  <c r="AU111" i="2"/>
  <c r="AU112" i="2"/>
  <c r="AT113" i="2"/>
  <c r="AT121" i="2"/>
  <c r="AT123" i="2"/>
  <c r="AT125" i="2"/>
  <c r="AT126" i="2"/>
  <c r="AT129" i="2"/>
  <c r="AT130" i="2"/>
  <c r="AT133" i="2"/>
  <c r="AT134" i="2"/>
  <c r="AT137" i="2"/>
  <c r="AT138" i="2"/>
  <c r="AT141" i="2"/>
  <c r="AT142" i="2"/>
  <c r="AT145" i="2"/>
  <c r="AT146" i="2"/>
  <c r="AT150" i="2"/>
  <c r="AU151" i="2"/>
  <c r="AU152" i="2"/>
  <c r="AT153" i="2"/>
  <c r="AU157" i="2"/>
  <c r="AU158" i="2"/>
  <c r="AU161" i="2"/>
  <c r="AT170" i="2"/>
  <c r="AT171" i="2"/>
  <c r="AT172" i="2"/>
  <c r="AU173" i="2"/>
  <c r="AU174" i="2"/>
  <c r="AU175" i="2"/>
  <c r="AU176" i="2"/>
  <c r="AU190" i="2"/>
  <c r="AT198" i="2"/>
  <c r="AT202" i="2"/>
  <c r="AT219" i="2"/>
  <c r="AU222" i="2"/>
  <c r="AT227" i="2"/>
  <c r="AT230" i="2"/>
  <c r="AU127" i="2"/>
  <c r="AU130" i="2"/>
  <c r="AU132" i="2"/>
  <c r="AU134" i="2"/>
  <c r="AU136" i="2"/>
  <c r="AU138" i="2"/>
  <c r="AU139" i="2"/>
  <c r="AU141" i="2"/>
  <c r="AU143" i="2"/>
  <c r="AU145" i="2"/>
  <c r="AT149" i="2"/>
  <c r="AU150" i="2"/>
  <c r="AT166" i="2"/>
  <c r="AT167" i="2"/>
  <c r="AU169" i="2"/>
  <c r="AU171" i="2"/>
  <c r="AT182" i="2"/>
  <c r="AT184" i="2"/>
  <c r="AT186" i="2"/>
  <c r="AT188" i="2"/>
  <c r="AU192" i="2"/>
  <c r="AT196" i="2"/>
  <c r="AU198" i="2"/>
  <c r="AU202" i="2"/>
  <c r="AU219" i="2"/>
  <c r="AU221" i="2"/>
  <c r="AT226" i="2"/>
  <c r="AU227" i="2"/>
  <c r="AU230" i="2"/>
  <c r="AU232" i="2"/>
  <c r="AU47" i="2"/>
  <c r="AT52" i="2"/>
  <c r="AT55" i="2"/>
  <c r="AU59" i="2"/>
  <c r="AT61" i="2"/>
  <c r="AU63" i="2"/>
  <c r="AT65" i="2"/>
  <c r="AT101" i="2"/>
  <c r="AU113" i="2"/>
  <c r="AT115" i="2"/>
  <c r="AU121" i="2"/>
  <c r="AU123" i="2"/>
  <c r="AU124" i="2"/>
  <c r="AU125" i="2"/>
  <c r="AU126" i="2"/>
  <c r="AU128" i="2"/>
  <c r="AU129" i="2"/>
  <c r="AU131" i="2"/>
  <c r="AU133" i="2"/>
  <c r="AU135" i="2"/>
  <c r="AU137" i="2"/>
  <c r="AU140" i="2"/>
  <c r="AU142" i="2"/>
  <c r="AU144" i="2"/>
  <c r="AU146" i="2"/>
  <c r="AU153" i="2"/>
  <c r="AT168" i="2"/>
  <c r="AU170" i="2"/>
  <c r="AU172" i="2"/>
  <c r="AT183" i="2"/>
  <c r="AT187" i="2"/>
  <c r="AT195" i="2"/>
  <c r="AU197" i="2"/>
  <c r="AT199" i="2"/>
  <c r="AT215" i="2"/>
  <c r="AT218" i="2"/>
  <c r="AU220" i="2"/>
  <c r="AU229" i="2"/>
  <c r="AU51" i="2"/>
  <c r="AU77" i="2"/>
  <c r="AT81" i="2"/>
  <c r="AT85" i="2"/>
  <c r="AT89" i="2"/>
  <c r="AT93" i="2"/>
  <c r="AT103" i="2"/>
  <c r="AT106" i="2"/>
  <c r="AT107" i="2"/>
  <c r="AT109" i="2"/>
  <c r="AU114" i="2"/>
  <c r="AU115" i="2"/>
  <c r="AU116" i="2"/>
  <c r="AT117" i="2"/>
  <c r="AT119" i="2"/>
  <c r="AU122" i="2"/>
  <c r="AU149" i="2"/>
  <c r="AU154" i="2"/>
  <c r="AT159" i="2"/>
  <c r="AT162" i="2"/>
  <c r="AT163" i="2"/>
  <c r="AT164" i="2"/>
  <c r="AU165" i="2"/>
  <c r="AU166" i="2"/>
  <c r="AU167" i="2"/>
  <c r="AU168" i="2"/>
  <c r="AT178" i="2"/>
  <c r="AT179" i="2"/>
  <c r="AT180" i="2"/>
  <c r="AU181" i="2"/>
  <c r="AU182" i="2"/>
  <c r="AU183" i="2"/>
  <c r="AU184" i="2"/>
  <c r="AU186" i="2"/>
  <c r="AU187" i="2"/>
  <c r="AU188" i="2"/>
  <c r="AT191" i="2"/>
  <c r="AT194" i="2"/>
  <c r="AU195" i="2"/>
  <c r="AU196" i="2"/>
  <c r="AU199" i="2"/>
  <c r="AT206" i="2"/>
  <c r="AT207" i="2"/>
  <c r="AT210" i="2"/>
  <c r="AT211" i="2"/>
  <c r="AT214" i="2"/>
  <c r="AU215" i="2"/>
  <c r="AU216" i="2"/>
  <c r="AU217" i="2"/>
  <c r="AU218" i="2"/>
  <c r="AT223" i="2"/>
  <c r="AU226" i="2"/>
  <c r="AU228" i="2"/>
  <c r="AT231" i="2"/>
  <c r="AU156" i="2"/>
  <c r="AT158" i="2"/>
  <c r="AU160" i="2"/>
  <c r="AU162" i="2"/>
  <c r="AU164" i="2"/>
  <c r="AT175" i="2"/>
  <c r="AT176" i="2"/>
  <c r="AU177" i="2"/>
  <c r="AU179" i="2"/>
  <c r="AT190" i="2"/>
  <c r="AU204" i="2"/>
  <c r="AU206" i="2"/>
  <c r="AU208" i="2"/>
  <c r="AU210" i="2"/>
  <c r="AU211" i="2"/>
  <c r="AU213" i="2"/>
  <c r="AU223" i="2"/>
  <c r="AU225" i="2"/>
  <c r="AU231" i="2"/>
  <c r="AU376" i="2"/>
  <c r="AU796" i="2"/>
  <c r="AT820" i="2"/>
  <c r="AT816" i="2"/>
  <c r="AT814" i="2"/>
  <c r="AT800" i="2"/>
  <c r="AT798" i="2"/>
  <c r="AU820" i="2"/>
  <c r="AU792" i="2"/>
  <c r="AT822" i="2"/>
  <c r="AU816" i="2"/>
  <c r="AT776" i="2"/>
  <c r="AU711" i="2"/>
  <c r="AT772" i="2"/>
  <c r="AT756" i="2"/>
  <c r="AT740" i="2"/>
  <c r="AT724" i="2"/>
  <c r="AU713" i="2"/>
  <c r="AU697" i="2"/>
  <c r="AT689" i="2"/>
  <c r="AU677" i="2"/>
  <c r="AT707" i="2"/>
  <c r="AU693" i="2"/>
  <c r="AU626" i="2"/>
  <c r="AT630" i="2"/>
  <c r="AT624" i="2"/>
  <c r="AT673" i="2"/>
  <c r="AT657" i="2"/>
  <c r="AT641" i="2"/>
  <c r="AU592" i="2"/>
  <c r="AT588" i="2"/>
  <c r="AU624" i="2"/>
  <c r="AU608" i="2"/>
  <c r="AT590" i="2"/>
  <c r="AT582" i="2"/>
  <c r="AT566" i="2"/>
  <c r="AU549" i="2"/>
  <c r="AT546" i="2"/>
  <c r="AT531" i="2"/>
  <c r="AT529" i="2"/>
  <c r="AU523" i="2"/>
  <c r="AT553" i="2"/>
  <c r="AU527" i="2"/>
  <c r="AT515" i="2"/>
  <c r="AT499" i="2"/>
  <c r="AT483" i="2"/>
  <c r="AT471" i="2"/>
  <c r="AT449" i="2"/>
  <c r="AT453" i="2"/>
  <c r="AT441" i="2"/>
  <c r="AU434" i="2"/>
  <c r="AT426" i="2"/>
  <c r="AT410" i="2"/>
  <c r="AT434" i="2"/>
  <c r="AT424" i="2"/>
  <c r="AT422" i="2"/>
  <c r="AU414" i="2"/>
  <c r="AT406" i="2"/>
  <c r="AT408" i="2"/>
  <c r="AT400" i="2"/>
  <c r="AT818" i="2"/>
  <c r="AU794" i="2"/>
  <c r="AT812" i="2"/>
  <c r="AT810" i="2"/>
  <c r="AU798" i="2"/>
  <c r="AT792" i="2"/>
  <c r="AT770" i="2"/>
  <c r="AT762" i="2"/>
  <c r="AT754" i="2"/>
  <c r="AT746" i="2"/>
  <c r="AT738" i="2"/>
  <c r="AT730" i="2"/>
  <c r="AT722" i="2"/>
  <c r="AT697" i="2"/>
  <c r="AT695" i="2"/>
  <c r="AT768" i="2"/>
  <c r="AT752" i="2"/>
  <c r="AT736" i="2"/>
  <c r="AT720" i="2"/>
  <c r="AT687" i="2"/>
  <c r="AT683" i="2"/>
  <c r="AT679" i="2"/>
  <c r="AT675" i="2"/>
  <c r="AT667" i="2"/>
  <c r="AT659" i="2"/>
  <c r="AT651" i="2"/>
  <c r="AT643" i="2"/>
  <c r="AU634" i="2"/>
  <c r="AU600" i="2"/>
  <c r="AT596" i="2"/>
  <c r="AT610" i="2"/>
  <c r="AT608" i="2"/>
  <c r="AT669" i="2"/>
  <c r="AT653" i="2"/>
  <c r="AT637" i="2"/>
  <c r="AU632" i="2"/>
  <c r="AT629" i="2"/>
  <c r="AU614" i="2"/>
  <c r="AT606" i="2"/>
  <c r="AT604" i="2"/>
  <c r="AT634" i="2"/>
  <c r="AT594" i="2"/>
  <c r="AT578" i="2"/>
  <c r="AT562" i="2"/>
  <c r="AU539" i="2"/>
  <c r="AU521" i="2"/>
  <c r="AT580" i="2"/>
  <c r="AT572" i="2"/>
  <c r="AT564" i="2"/>
  <c r="AT556" i="2"/>
  <c r="AU551" i="2"/>
  <c r="AT547" i="2"/>
  <c r="AU543" i="2"/>
  <c r="AT535" i="2"/>
  <c r="AT533" i="2"/>
  <c r="AT511" i="2"/>
  <c r="AT495" i="2"/>
  <c r="AT479" i="2"/>
  <c r="AU469" i="2"/>
  <c r="AT463" i="2"/>
  <c r="AT461" i="2"/>
  <c r="AT513" i="2"/>
  <c r="AT505" i="2"/>
  <c r="AT497" i="2"/>
  <c r="AT489" i="2"/>
  <c r="AU812" i="2"/>
  <c r="AT780" i="2"/>
  <c r="AU822" i="2"/>
  <c r="AU814" i="2"/>
  <c r="AT808" i="2"/>
  <c r="AT806" i="2"/>
  <c r="AU709" i="2"/>
  <c r="AT681" i="2"/>
  <c r="AT764" i="2"/>
  <c r="AT748" i="2"/>
  <c r="AT732" i="2"/>
  <c r="AT716" i="2"/>
  <c r="AU715" i="2"/>
  <c r="AU707" i="2"/>
  <c r="AT715" i="2"/>
  <c r="AT701" i="2"/>
  <c r="AT699" i="2"/>
  <c r="AU691" i="2"/>
  <c r="AU628" i="2"/>
  <c r="AT665" i="2"/>
  <c r="AT649" i="2"/>
  <c r="AT622" i="2"/>
  <c r="AT620" i="2"/>
  <c r="AT632" i="2"/>
  <c r="AT618" i="2"/>
  <c r="AT616" i="2"/>
  <c r="AU610" i="2"/>
  <c r="AT602" i="2"/>
  <c r="AT598" i="2"/>
  <c r="AT574" i="2"/>
  <c r="AT558" i="2"/>
  <c r="AU547" i="2"/>
  <c r="AU537" i="2"/>
  <c r="AT551" i="2"/>
  <c r="AT543" i="2"/>
  <c r="AT541" i="2"/>
  <c r="AT527" i="2"/>
  <c r="AT525" i="2"/>
  <c r="AT539" i="2"/>
  <c r="AT537" i="2"/>
  <c r="AT545" i="2"/>
  <c r="AU525" i="2"/>
  <c r="AT507" i="2"/>
  <c r="AT491" i="2"/>
  <c r="AT475" i="2"/>
  <c r="AU455" i="2"/>
  <c r="AT459" i="2"/>
  <c r="AT457" i="2"/>
  <c r="AT469" i="2"/>
  <c r="AT445" i="2"/>
  <c r="AT437" i="2"/>
  <c r="AT428" i="2"/>
  <c r="AT443" i="2"/>
  <c r="AT439" i="2"/>
  <c r="AU412" i="2"/>
  <c r="AT432" i="2"/>
  <c r="AT392" i="2"/>
  <c r="AU810" i="2"/>
  <c r="AT804" i="2"/>
  <c r="AT802" i="2"/>
  <c r="AU784" i="2"/>
  <c r="AT784" i="2"/>
  <c r="AT796" i="2"/>
  <c r="AT794" i="2"/>
  <c r="AT788" i="2"/>
  <c r="AU776" i="2"/>
  <c r="AU800" i="2"/>
  <c r="AT790" i="2"/>
  <c r="AT786" i="2"/>
  <c r="AT782" i="2"/>
  <c r="AT778" i="2"/>
  <c r="AT774" i="2"/>
  <c r="AT766" i="2"/>
  <c r="AT758" i="2"/>
  <c r="AT750" i="2"/>
  <c r="AT742" i="2"/>
  <c r="AT734" i="2"/>
  <c r="AT726" i="2"/>
  <c r="AT718" i="2"/>
  <c r="AU685" i="2"/>
  <c r="AT713" i="2"/>
  <c r="AT693" i="2"/>
  <c r="AT691" i="2"/>
  <c r="AT685" i="2"/>
  <c r="AT760" i="2"/>
  <c r="AT744" i="2"/>
  <c r="AT728" i="2"/>
  <c r="AT705" i="2"/>
  <c r="AT703" i="2"/>
  <c r="AT709" i="2"/>
  <c r="AT677" i="2"/>
  <c r="AT671" i="2"/>
  <c r="AT663" i="2"/>
  <c r="AT655" i="2"/>
  <c r="AT647" i="2"/>
  <c r="AT639" i="2"/>
  <c r="AT614" i="2"/>
  <c r="AT612" i="2"/>
  <c r="AT600" i="2"/>
  <c r="AT661" i="2"/>
  <c r="AT645" i="2"/>
  <c r="AU630" i="2"/>
  <c r="AU612" i="2"/>
  <c r="AT626" i="2"/>
  <c r="AT592" i="2"/>
  <c r="AT586" i="2"/>
  <c r="AT570" i="2"/>
  <c r="AT554" i="2"/>
  <c r="AT519" i="2"/>
  <c r="AT584" i="2"/>
  <c r="AT576" i="2"/>
  <c r="AT568" i="2"/>
  <c r="AT560" i="2"/>
  <c r="AU553" i="2"/>
  <c r="AU545" i="2"/>
  <c r="AT523" i="2"/>
  <c r="AT521" i="2"/>
  <c r="AU541" i="2"/>
  <c r="AT503" i="2"/>
  <c r="AT487" i="2"/>
  <c r="AU451" i="2"/>
  <c r="AT517" i="2"/>
  <c r="AT509" i="2"/>
  <c r="AT501" i="2"/>
  <c r="AT493" i="2"/>
  <c r="AT485" i="2"/>
  <c r="AT477" i="2"/>
  <c r="AT455" i="2"/>
  <c r="AU416" i="2"/>
  <c r="AT404" i="2"/>
  <c r="AT388" i="2"/>
  <c r="AU378" i="2"/>
  <c r="AU374" i="2"/>
  <c r="AT398" i="2"/>
  <c r="AT390" i="2"/>
  <c r="AT350" i="2"/>
  <c r="AT363" i="2"/>
  <c r="AU358" i="2"/>
  <c r="AT343" i="2"/>
  <c r="AT330" i="2"/>
  <c r="AT372" i="2"/>
  <c r="AT368" i="2"/>
  <c r="AT364" i="2"/>
  <c r="AT360" i="2"/>
  <c r="AT356" i="2"/>
  <c r="AT352" i="2"/>
  <c r="AT344" i="2"/>
  <c r="AT325" i="2"/>
  <c r="AT326" i="2"/>
  <c r="AT314" i="2"/>
  <c r="AT310" i="2"/>
  <c r="AU301" i="2"/>
  <c r="AT294" i="2"/>
  <c r="AT281" i="2"/>
  <c r="AT279" i="2"/>
  <c r="AT289" i="2"/>
  <c r="AT287" i="2"/>
  <c r="AU268" i="2"/>
  <c r="AT262" i="2"/>
  <c r="AT258" i="2"/>
  <c r="AT247" i="2"/>
  <c r="AT260" i="2"/>
  <c r="AT197" i="2"/>
  <c r="AT212" i="2"/>
  <c r="AT208" i="2"/>
  <c r="AT204" i="2"/>
  <c r="AT189" i="2"/>
  <c r="AT228" i="2"/>
  <c r="AT217" i="2"/>
  <c r="AU201" i="2"/>
  <c r="AT177" i="2"/>
  <c r="AT156" i="2"/>
  <c r="AT160" i="2"/>
  <c r="AT140" i="2"/>
  <c r="AU96" i="2"/>
  <c r="AT90" i="2"/>
  <c r="AT82" i="2"/>
  <c r="AU72" i="2"/>
  <c r="AT88" i="2"/>
  <c r="AT33" i="2"/>
  <c r="AT412" i="2"/>
  <c r="AU430" i="2"/>
  <c r="AT420" i="2"/>
  <c r="AT418" i="2"/>
  <c r="AT416" i="2"/>
  <c r="AT414" i="2"/>
  <c r="AT382" i="2"/>
  <c r="AT380" i="2"/>
  <c r="AT376" i="2"/>
  <c r="AU380" i="2"/>
  <c r="AU371" i="2"/>
  <c r="AT351" i="2"/>
  <c r="AT347" i="2"/>
  <c r="AU329" i="2"/>
  <c r="AU325" i="2"/>
  <c r="AT322" i="2"/>
  <c r="AT340" i="2"/>
  <c r="AT329" i="2"/>
  <c r="AT304" i="2"/>
  <c r="AT317" i="2"/>
  <c r="AT313" i="2"/>
  <c r="AT309" i="2"/>
  <c r="AU291" i="2"/>
  <c r="AT285" i="2"/>
  <c r="AT283" i="2"/>
  <c r="AU289" i="2"/>
  <c r="AT277" i="2"/>
  <c r="AT275" i="2"/>
  <c r="AT264" i="2"/>
  <c r="AT266" i="2"/>
  <c r="AT253" i="2"/>
  <c r="AT251" i="2"/>
  <c r="AT249" i="2"/>
  <c r="AU245" i="2"/>
  <c r="AT233" i="2"/>
  <c r="AT193" i="2"/>
  <c r="AT216" i="2"/>
  <c r="AT229" i="2"/>
  <c r="AT213" i="2"/>
  <c r="AU193" i="2"/>
  <c r="AT148" i="2"/>
  <c r="AT173" i="2"/>
  <c r="AU155" i="2"/>
  <c r="AU147" i="2"/>
  <c r="AT143" i="2"/>
  <c r="AU148" i="2"/>
  <c r="AT136" i="2"/>
  <c r="AT116" i="2"/>
  <c r="AT108" i="2"/>
  <c r="AU104" i="2"/>
  <c r="AT96" i="2"/>
  <c r="AT110" i="2"/>
  <c r="AT104" i="2"/>
  <c r="AU70" i="2"/>
  <c r="AT84" i="2"/>
  <c r="AU78" i="2"/>
  <c r="AT62" i="2"/>
  <c r="AT53" i="2"/>
  <c r="AU55" i="2"/>
  <c r="AT37" i="2"/>
  <c r="AT41" i="2"/>
  <c r="AU25" i="2"/>
  <c r="AT29" i="2"/>
  <c r="AT35" i="2"/>
  <c r="AT7" i="2"/>
  <c r="AU120" i="2"/>
  <c r="AU102" i="2"/>
  <c r="AT102" i="2"/>
  <c r="AU74" i="2"/>
  <c r="AT70" i="2"/>
  <c r="AT80" i="2"/>
  <c r="AT51" i="2"/>
  <c r="AT43" i="2"/>
  <c r="AU29" i="2"/>
  <c r="AT25" i="2"/>
  <c r="AT31" i="2"/>
  <c r="AT23" i="2"/>
  <c r="AT11" i="2"/>
  <c r="AT481" i="2"/>
  <c r="AU406" i="2"/>
  <c r="AT384" i="2"/>
  <c r="AT402" i="2"/>
  <c r="AT394" i="2"/>
  <c r="AT378" i="2"/>
  <c r="AT371" i="2"/>
  <c r="AT362" i="2"/>
  <c r="AT370" i="2"/>
  <c r="AT367" i="2"/>
  <c r="AU359" i="2"/>
  <c r="AT335" i="2"/>
  <c r="AT336" i="2"/>
  <c r="AU294" i="2"/>
  <c r="AU287" i="2"/>
  <c r="AT273" i="2"/>
  <c r="AU270" i="2"/>
  <c r="AT256" i="2"/>
  <c r="AT239" i="2"/>
  <c r="AT203" i="2"/>
  <c r="AU189" i="2"/>
  <c r="AT185" i="2"/>
  <c r="AT220" i="2"/>
  <c r="AT201" i="2"/>
  <c r="AT232" i="2"/>
  <c r="AT225" i="2"/>
  <c r="AT209" i="2"/>
  <c r="AU203" i="2"/>
  <c r="AT200" i="2"/>
  <c r="AT192" i="2"/>
  <c r="AT169" i="2"/>
  <c r="AT155" i="2"/>
  <c r="AT147" i="2"/>
  <c r="AT152" i="2"/>
  <c r="AT120" i="2"/>
  <c r="AT144" i="2"/>
  <c r="AT132" i="2"/>
  <c r="AT94" i="2"/>
  <c r="AT86" i="2"/>
  <c r="AT68" i="2"/>
  <c r="AT21" i="2"/>
  <c r="AT15" i="2"/>
  <c r="AT16" i="2"/>
  <c r="AT451" i="2"/>
  <c r="AT467" i="2"/>
  <c r="AT465" i="2"/>
  <c r="AU432" i="2"/>
  <c r="AT447" i="2"/>
  <c r="AT435" i="2"/>
  <c r="AU428" i="2"/>
  <c r="AT396" i="2"/>
  <c r="AT386" i="2"/>
  <c r="AU382" i="2"/>
  <c r="AT355" i="2"/>
  <c r="AT359" i="2"/>
  <c r="AT375" i="2"/>
  <c r="AT354" i="2"/>
  <c r="AU362" i="2"/>
  <c r="AT339" i="2"/>
  <c r="AT348" i="2"/>
  <c r="AT332" i="2"/>
  <c r="AU330" i="2"/>
  <c r="AU326" i="2"/>
  <c r="AU321" i="2"/>
  <c r="AT346" i="2"/>
  <c r="AT342" i="2"/>
  <c r="AT338" i="2"/>
  <c r="AT334" i="2"/>
  <c r="AT318" i="2"/>
  <c r="AT306" i="2"/>
  <c r="AT298" i="2"/>
  <c r="AT302" i="2"/>
  <c r="AT291" i="2"/>
  <c r="AT270" i="2"/>
  <c r="AT268" i="2"/>
  <c r="AU272" i="2"/>
  <c r="AT272" i="2"/>
  <c r="AU253" i="2"/>
  <c r="AT243" i="2"/>
  <c r="AT241" i="2"/>
  <c r="AT237" i="2"/>
  <c r="AT235" i="2"/>
  <c r="AU185" i="2"/>
  <c r="AU200" i="2"/>
  <c r="AT224" i="2"/>
  <c r="AT221" i="2"/>
  <c r="AT205" i="2"/>
  <c r="AT181" i="2"/>
  <c r="AT165" i="2"/>
  <c r="AT154" i="2"/>
  <c r="AT122" i="2"/>
  <c r="AT139" i="2"/>
  <c r="AT135" i="2"/>
  <c r="AT131" i="2"/>
  <c r="AT127" i="2"/>
  <c r="AT118" i="2"/>
  <c r="AT128" i="2"/>
  <c r="AT112" i="2"/>
  <c r="AU106" i="2"/>
  <c r="AT78" i="2"/>
  <c r="AT92" i="2"/>
  <c r="AU76" i="2"/>
  <c r="AT66" i="2"/>
  <c r="AU57" i="2"/>
  <c r="AT64" i="2"/>
  <c r="AU53" i="2"/>
  <c r="AT49" i="2"/>
  <c r="AT27" i="2"/>
  <c r="AU15" i="2"/>
  <c r="AT124" i="2"/>
  <c r="AT114" i="2"/>
  <c r="AU108" i="2"/>
  <c r="AT100" i="2"/>
  <c r="AT98" i="2"/>
  <c r="AT72" i="2"/>
  <c r="AT76" i="2"/>
  <c r="AT57" i="2"/>
  <c r="AT60" i="2"/>
  <c r="AT47" i="2"/>
  <c r="AT45" i="2"/>
  <c r="AT39" i="2"/>
  <c r="AU18" i="2"/>
  <c r="AW233" i="2"/>
  <c r="AW234" i="2"/>
  <c r="AW235" i="2"/>
  <c r="AV238" i="2"/>
  <c r="AV240" i="2"/>
  <c r="AX240" i="2" s="1"/>
  <c r="AZ240" i="2" s="1"/>
  <c r="BD240" i="2" s="1"/>
  <c r="AW245" i="2"/>
  <c r="AW252" i="2"/>
  <c r="AW255" i="2"/>
  <c r="AV257" i="2"/>
  <c r="AV261" i="2"/>
  <c r="AW271" i="2"/>
  <c r="AW281" i="2"/>
  <c r="AV282" i="2"/>
  <c r="AW286" i="2"/>
  <c r="AV288" i="2"/>
  <c r="AV290" i="2"/>
  <c r="AV293" i="2"/>
  <c r="AV294" i="2"/>
  <c r="AV298" i="2"/>
  <c r="AV302" i="2"/>
  <c r="AV310" i="2"/>
  <c r="AV311" i="2"/>
  <c r="AV312" i="2"/>
  <c r="AV323" i="2"/>
  <c r="AW327" i="2"/>
  <c r="AW237" i="2"/>
  <c r="AW240" i="2"/>
  <c r="AV242" i="2"/>
  <c r="AV244" i="2"/>
  <c r="AV246" i="2"/>
  <c r="AW257" i="2"/>
  <c r="AW258" i="2"/>
  <c r="AV259" i="2"/>
  <c r="AW261" i="2"/>
  <c r="AW262" i="2"/>
  <c r="AV263" i="2"/>
  <c r="AW266" i="2"/>
  <c r="AV267" i="2"/>
  <c r="AW273" i="2"/>
  <c r="AV274" i="2"/>
  <c r="AW282" i="2"/>
  <c r="AV284" i="2"/>
  <c r="AW290" i="2"/>
  <c r="AV295" i="2"/>
  <c r="AW296" i="2"/>
  <c r="AV299" i="2"/>
  <c r="AW300" i="2"/>
  <c r="AV303" i="2"/>
  <c r="AV306" i="2"/>
  <c r="AV307" i="2"/>
  <c r="AW311" i="2"/>
  <c r="AW312" i="2"/>
  <c r="AY312" i="2" s="1"/>
  <c r="AV319" i="2"/>
  <c r="AX319" i="2" s="1"/>
  <c r="AW320" i="2"/>
  <c r="AW323" i="2"/>
  <c r="AW330" i="2"/>
  <c r="AV331" i="2"/>
  <c r="AW333" i="2"/>
  <c r="AV339" i="2"/>
  <c r="AV340" i="2"/>
  <c r="AV236" i="2"/>
  <c r="AW239" i="2"/>
  <c r="AW244" i="2"/>
  <c r="AW247" i="2"/>
  <c r="AV248" i="2"/>
  <c r="AW249" i="2"/>
  <c r="AW251" i="2"/>
  <c r="AW253" i="2"/>
  <c r="AW259" i="2"/>
  <c r="AW263" i="2"/>
  <c r="AW267" i="2"/>
  <c r="AV269" i="2"/>
  <c r="AV270" i="2"/>
  <c r="AV272" i="2"/>
  <c r="AW274" i="2"/>
  <c r="AW277" i="2"/>
  <c r="AV278" i="2"/>
  <c r="AW279" i="2"/>
  <c r="AW295" i="2"/>
  <c r="AW299" i="2"/>
  <c r="AW303" i="2"/>
  <c r="AW304" i="2"/>
  <c r="AW307" i="2"/>
  <c r="AV308" i="2"/>
  <c r="AV314" i="2"/>
  <c r="AV315" i="2"/>
  <c r="AW316" i="2"/>
  <c r="AV318" i="2"/>
  <c r="AW319" i="2"/>
  <c r="AV234" i="2"/>
  <c r="AW236" i="2"/>
  <c r="AW248" i="2"/>
  <c r="AV250" i="2"/>
  <c r="AV252" i="2"/>
  <c r="AV254" i="2"/>
  <c r="AV255" i="2"/>
  <c r="AV265" i="2"/>
  <c r="AV271" i="2"/>
  <c r="AV276" i="2"/>
  <c r="AW278" i="2"/>
  <c r="AV280" i="2"/>
  <c r="AW283" i="2"/>
  <c r="AW285" i="2"/>
  <c r="AV286" i="2"/>
  <c r="AV292" i="2"/>
  <c r="AW308" i="2"/>
  <c r="AW315" i="2"/>
  <c r="AW324" i="2"/>
  <c r="AV327" i="2"/>
  <c r="AV329" i="2"/>
  <c r="AV332" i="2"/>
  <c r="AW336" i="2"/>
  <c r="AY336" i="2" s="1"/>
  <c r="AV337" i="2"/>
  <c r="AW341" i="2"/>
  <c r="AY341" i="2" s="1"/>
  <c r="AV333" i="2"/>
  <c r="AW340" i="2"/>
  <c r="AW345" i="2"/>
  <c r="AY345" i="2" s="1"/>
  <c r="AV351" i="2"/>
  <c r="AW352" i="2"/>
  <c r="AV353" i="2"/>
  <c r="AW356" i="2"/>
  <c r="AW357" i="2"/>
  <c r="AW361" i="2"/>
  <c r="AV363" i="2"/>
  <c r="AV364" i="2"/>
  <c r="AV365" i="2"/>
  <c r="AW369" i="2"/>
  <c r="AY369" i="2" s="1"/>
  <c r="AW374" i="2"/>
  <c r="AV379" i="2"/>
  <c r="AW384" i="2"/>
  <c r="AW386" i="2"/>
  <c r="AV387" i="2"/>
  <c r="AV391" i="2"/>
  <c r="AW393" i="2"/>
  <c r="AV399" i="2"/>
  <c r="AW401" i="2"/>
  <c r="AV407" i="2"/>
  <c r="AW413" i="2"/>
  <c r="AV415" i="2"/>
  <c r="AV417" i="2"/>
  <c r="AV419" i="2"/>
  <c r="AW421" i="2"/>
  <c r="AV423" i="2"/>
  <c r="AV425" i="2"/>
  <c r="AW426" i="2"/>
  <c r="AW430" i="2"/>
  <c r="AV432" i="2"/>
  <c r="AV434" i="2"/>
  <c r="AW436" i="2"/>
  <c r="AW438" i="2"/>
  <c r="AW439" i="2"/>
  <c r="AV440" i="2"/>
  <c r="AW442" i="2"/>
  <c r="AW443" i="2"/>
  <c r="AV444" i="2"/>
  <c r="AW328" i="2"/>
  <c r="AW331" i="2"/>
  <c r="AW332" i="2"/>
  <c r="AW337" i="2"/>
  <c r="AV347" i="2"/>
  <c r="AV348" i="2"/>
  <c r="AW353" i="2"/>
  <c r="AW364" i="2"/>
  <c r="AW365" i="2"/>
  <c r="AY365" i="2" s="1"/>
  <c r="BA365" i="2" s="1"/>
  <c r="AV371" i="2"/>
  <c r="AV372" i="2"/>
  <c r="AW379" i="2"/>
  <c r="AY379" i="2" s="1"/>
  <c r="AV381" i="2"/>
  <c r="AV383" i="2"/>
  <c r="AX383" i="2" s="1"/>
  <c r="AV385" i="2"/>
  <c r="AW387" i="2"/>
  <c r="AW388" i="2"/>
  <c r="AV389" i="2"/>
  <c r="AW396" i="2"/>
  <c r="AV397" i="2"/>
  <c r="AW404" i="2"/>
  <c r="AY404" i="2" s="1"/>
  <c r="AV405" i="2"/>
  <c r="AV411" i="2"/>
  <c r="AW417" i="2"/>
  <c r="AW425" i="2"/>
  <c r="AV427" i="2"/>
  <c r="AV428" i="2"/>
  <c r="AV429" i="2"/>
  <c r="AV431" i="2"/>
  <c r="AV433" i="2"/>
  <c r="AW440" i="2"/>
  <c r="AW444" i="2"/>
  <c r="AV450" i="2"/>
  <c r="AW451" i="2"/>
  <c r="AV454" i="2"/>
  <c r="AV330" i="2"/>
  <c r="AV336" i="2"/>
  <c r="AV343" i="2"/>
  <c r="AV344" i="2"/>
  <c r="AW348" i="2"/>
  <c r="AV349" i="2"/>
  <c r="AV360" i="2"/>
  <c r="AV368" i="2"/>
  <c r="AW372" i="2"/>
  <c r="AV373" i="2"/>
  <c r="AV377" i="2"/>
  <c r="AW383" i="2"/>
  <c r="AW389" i="2"/>
  <c r="AV395" i="2"/>
  <c r="AW397" i="2"/>
  <c r="AV403" i="2"/>
  <c r="AW405" i="2"/>
  <c r="AW408" i="2"/>
  <c r="AV409" i="2"/>
  <c r="AW412" i="2"/>
  <c r="AW420" i="2"/>
  <c r="AW429" i="2"/>
  <c r="AW433" i="2"/>
  <c r="AW447" i="2"/>
  <c r="AV448" i="2"/>
  <c r="AW450" i="2"/>
  <c r="AV452" i="2"/>
  <c r="AW454" i="2"/>
  <c r="AV335" i="2"/>
  <c r="AV341" i="2"/>
  <c r="AW344" i="2"/>
  <c r="AV345" i="2"/>
  <c r="AW349" i="2"/>
  <c r="AV352" i="2"/>
  <c r="AV355" i="2"/>
  <c r="AV356" i="2"/>
  <c r="AV357" i="2"/>
  <c r="AW360" i="2"/>
  <c r="AV361" i="2"/>
  <c r="AW368" i="2"/>
  <c r="AV369" i="2"/>
  <c r="AW373" i="2"/>
  <c r="AV375" i="2"/>
  <c r="AW378" i="2"/>
  <c r="AV386" i="2"/>
  <c r="AW392" i="2"/>
  <c r="AV393" i="2"/>
  <c r="AW400" i="2"/>
  <c r="AY400" i="2" s="1"/>
  <c r="AV401" i="2"/>
  <c r="AW409" i="2"/>
  <c r="AV413" i="2"/>
  <c r="AW418" i="2"/>
  <c r="AV421" i="2"/>
  <c r="AW435" i="2"/>
  <c r="AV436" i="2"/>
  <c r="AV438" i="2"/>
  <c r="AV442" i="2"/>
  <c r="AV446" i="2"/>
  <c r="AW448" i="2"/>
  <c r="AW452" i="2"/>
  <c r="AW455" i="2"/>
  <c r="AW463" i="2"/>
  <c r="AV464" i="2"/>
  <c r="AW469" i="2"/>
  <c r="AV473" i="2"/>
  <c r="AV476" i="2"/>
  <c r="AX476" i="2" s="1"/>
  <c r="AZ476" i="2" s="1"/>
  <c r="BD476" i="2" s="1"/>
  <c r="AW477" i="2"/>
  <c r="AV484" i="2"/>
  <c r="AX484" i="2" s="1"/>
  <c r="AW485" i="2"/>
  <c r="AV492" i="2"/>
  <c r="AX492" i="2" s="1"/>
  <c r="AZ492" i="2" s="1"/>
  <c r="BD492" i="2" s="1"/>
  <c r="AW493" i="2"/>
  <c r="AY493" i="2" s="1"/>
  <c r="AV456" i="2"/>
  <c r="AW461" i="2"/>
  <c r="AW464" i="2"/>
  <c r="AV466" i="2"/>
  <c r="AV468" i="2"/>
  <c r="AV471" i="2"/>
  <c r="AW473" i="2"/>
  <c r="AW476" i="2"/>
  <c r="AV478" i="2"/>
  <c r="AW484" i="2"/>
  <c r="AV486" i="2"/>
  <c r="AW492" i="2"/>
  <c r="AV494" i="2"/>
  <c r="AW500" i="2"/>
  <c r="AV502" i="2"/>
  <c r="AW508" i="2"/>
  <c r="AV510" i="2"/>
  <c r="AW516" i="2"/>
  <c r="AW521" i="2"/>
  <c r="AV524" i="2"/>
  <c r="AW529" i="2"/>
  <c r="AW532" i="2"/>
  <c r="AV534" i="2"/>
  <c r="AV536" i="2"/>
  <c r="AW540" i="2"/>
  <c r="AV542" i="2"/>
  <c r="AV544" i="2"/>
  <c r="AW549" i="2"/>
  <c r="AV551" i="2"/>
  <c r="AW553" i="2"/>
  <c r="AW554" i="2"/>
  <c r="AV555" i="2"/>
  <c r="AW562" i="2"/>
  <c r="AV563" i="2"/>
  <c r="AW570" i="2"/>
  <c r="AV571" i="2"/>
  <c r="AW578" i="2"/>
  <c r="AV579" i="2"/>
  <c r="AW456" i="2"/>
  <c r="AY456" i="2" s="1"/>
  <c r="AV458" i="2"/>
  <c r="AV460" i="2"/>
  <c r="AX460" i="2" s="1"/>
  <c r="AV462" i="2"/>
  <c r="AW468" i="2"/>
  <c r="AV470" i="2"/>
  <c r="AW471" i="2"/>
  <c r="AV472" i="2"/>
  <c r="AV480" i="2"/>
  <c r="AX480" i="2" s="1"/>
  <c r="AW481" i="2"/>
  <c r="AV488" i="2"/>
  <c r="AX488" i="2" s="1"/>
  <c r="AW489" i="2"/>
  <c r="AW460" i="2"/>
  <c r="AW472" i="2"/>
  <c r="AV474" i="2"/>
  <c r="AW480" i="2"/>
  <c r="AV482" i="2"/>
  <c r="AW488" i="2"/>
  <c r="AV490" i="2"/>
  <c r="AW496" i="2"/>
  <c r="AV498" i="2"/>
  <c r="AW504" i="2"/>
  <c r="AV506" i="2"/>
  <c r="AW512" i="2"/>
  <c r="AV514" i="2"/>
  <c r="AW517" i="2"/>
  <c r="AY517" i="2" s="1"/>
  <c r="AW520" i="2"/>
  <c r="AV522" i="2"/>
  <c r="AW528" i="2"/>
  <c r="AW539" i="2"/>
  <c r="AV546" i="2"/>
  <c r="AW548" i="2"/>
  <c r="AW552" i="2"/>
  <c r="AW558" i="2"/>
  <c r="AV559" i="2"/>
  <c r="AW566" i="2"/>
  <c r="AV567" i="2"/>
  <c r="AW574" i="2"/>
  <c r="AY574" i="2" s="1"/>
  <c r="AV575" i="2"/>
  <c r="AW582" i="2"/>
  <c r="AV518" i="2"/>
  <c r="AV520" i="2"/>
  <c r="AV526" i="2"/>
  <c r="AW531" i="2"/>
  <c r="AW537" i="2"/>
  <c r="AW545" i="2"/>
  <c r="AV548" i="2"/>
  <c r="AW555" i="2"/>
  <c r="AV557" i="2"/>
  <c r="AW571" i="2"/>
  <c r="AV573" i="2"/>
  <c r="AW583" i="2"/>
  <c r="AV589" i="2"/>
  <c r="AV597" i="2"/>
  <c r="AW599" i="2"/>
  <c r="AW604" i="2"/>
  <c r="AW606" i="2"/>
  <c r="AV607" i="2"/>
  <c r="AW612" i="2"/>
  <c r="AW615" i="2"/>
  <c r="AV617" i="2"/>
  <c r="AV619" i="2"/>
  <c r="AW623" i="2"/>
  <c r="AV625" i="2"/>
  <c r="AV626" i="2"/>
  <c r="AV627" i="2"/>
  <c r="AV630" i="2"/>
  <c r="AW632" i="2"/>
  <c r="AV636" i="2"/>
  <c r="AW642" i="2"/>
  <c r="AV644" i="2"/>
  <c r="AW650" i="2"/>
  <c r="AV652" i="2"/>
  <c r="AW658" i="2"/>
  <c r="AV660" i="2"/>
  <c r="AW666" i="2"/>
  <c r="AW497" i="2"/>
  <c r="AW501" i="2"/>
  <c r="AW505" i="2"/>
  <c r="AW509" i="2"/>
  <c r="AW513" i="2"/>
  <c r="AV538" i="2"/>
  <c r="AV540" i="2"/>
  <c r="AV547" i="2"/>
  <c r="AV550" i="2"/>
  <c r="AV554" i="2"/>
  <c r="AW559" i="2"/>
  <c r="AV561" i="2"/>
  <c r="AW575" i="2"/>
  <c r="AV577" i="2"/>
  <c r="AW586" i="2"/>
  <c r="AV587" i="2"/>
  <c r="AW594" i="2"/>
  <c r="AV595" i="2"/>
  <c r="AV603" i="2"/>
  <c r="AW607" i="2"/>
  <c r="AV609" i="2"/>
  <c r="AV611" i="2"/>
  <c r="AV613" i="2"/>
  <c r="AW619" i="2"/>
  <c r="AV621" i="2"/>
  <c r="AW627" i="2"/>
  <c r="AV631" i="2"/>
  <c r="AV633" i="2"/>
  <c r="AV634" i="2"/>
  <c r="AV635" i="2"/>
  <c r="AV638" i="2"/>
  <c r="AW639" i="2"/>
  <c r="AV646" i="2"/>
  <c r="AW647" i="2"/>
  <c r="AV654" i="2"/>
  <c r="AW655" i="2"/>
  <c r="AV662" i="2"/>
  <c r="AW663" i="2"/>
  <c r="AV670" i="2"/>
  <c r="AW671" i="2"/>
  <c r="AV698" i="2"/>
  <c r="AW703" i="2"/>
  <c r="AW705" i="2"/>
  <c r="AY705" i="2" s="1"/>
  <c r="BA705" i="2" s="1"/>
  <c r="AW707" i="2"/>
  <c r="AW711" i="2"/>
  <c r="AV713" i="2"/>
  <c r="AW715" i="2"/>
  <c r="AV717" i="2"/>
  <c r="AW718" i="2"/>
  <c r="AV725" i="2"/>
  <c r="AW726" i="2"/>
  <c r="AV733" i="2"/>
  <c r="AW734" i="2"/>
  <c r="AV741" i="2"/>
  <c r="AW742" i="2"/>
  <c r="AV749" i="2"/>
  <c r="AW750" i="2"/>
  <c r="AV757" i="2"/>
  <c r="AW758" i="2"/>
  <c r="AV765" i="2"/>
  <c r="AW766" i="2"/>
  <c r="AV773" i="2"/>
  <c r="AW774" i="2"/>
  <c r="AV777" i="2"/>
  <c r="AX777" i="2" s="1"/>
  <c r="AV779" i="2"/>
  <c r="AV781" i="2"/>
  <c r="AW782" i="2"/>
  <c r="AW785" i="2"/>
  <c r="AV787" i="2"/>
  <c r="AW523" i="2"/>
  <c r="AW524" i="2"/>
  <c r="AV528" i="2"/>
  <c r="AW544" i="2"/>
  <c r="AV552" i="2"/>
  <c r="AW563" i="2"/>
  <c r="AV565" i="2"/>
  <c r="AW579" i="2"/>
  <c r="AY579" i="2" s="1"/>
  <c r="AV581" i="2"/>
  <c r="AV585" i="2"/>
  <c r="AW587" i="2"/>
  <c r="AW590" i="2"/>
  <c r="AV591" i="2"/>
  <c r="AV593" i="2"/>
  <c r="AW595" i="2"/>
  <c r="AV601" i="2"/>
  <c r="AW603" i="2"/>
  <c r="AV605" i="2"/>
  <c r="AW611" i="2"/>
  <c r="AW614" i="2"/>
  <c r="AV629" i="2"/>
  <c r="AW631" i="2"/>
  <c r="AW635" i="2"/>
  <c r="AW638" i="2"/>
  <c r="AV640" i="2"/>
  <c r="AW646" i="2"/>
  <c r="AV648" i="2"/>
  <c r="AW654" i="2"/>
  <c r="AV656" i="2"/>
  <c r="AW662" i="2"/>
  <c r="AV664" i="2"/>
  <c r="AV496" i="2"/>
  <c r="AV500" i="2"/>
  <c r="AV504" i="2"/>
  <c r="AV508" i="2"/>
  <c r="AV512" i="2"/>
  <c r="AV516" i="2"/>
  <c r="AV530" i="2"/>
  <c r="AV532" i="2"/>
  <c r="AW536" i="2"/>
  <c r="AW567" i="2"/>
  <c r="AV569" i="2"/>
  <c r="AV583" i="2"/>
  <c r="AW591" i="2"/>
  <c r="AW598" i="2"/>
  <c r="AV599" i="2"/>
  <c r="AV615" i="2"/>
  <c r="AW620" i="2"/>
  <c r="AW622" i="2"/>
  <c r="AV623" i="2"/>
  <c r="AW628" i="2"/>
  <c r="AV642" i="2"/>
  <c r="AW643" i="2"/>
  <c r="AV650" i="2"/>
  <c r="AW651" i="2"/>
  <c r="AV658" i="2"/>
  <c r="AW659" i="2"/>
  <c r="AV666" i="2"/>
  <c r="AW667" i="2"/>
  <c r="AV674" i="2"/>
  <c r="AW675" i="2"/>
  <c r="AV678" i="2"/>
  <c r="AV680" i="2"/>
  <c r="AV682" i="2"/>
  <c r="AW683" i="2"/>
  <c r="AW686" i="2"/>
  <c r="AV688" i="2"/>
  <c r="AW690" i="2"/>
  <c r="AY690" i="2" s="1"/>
  <c r="AV692" i="2"/>
  <c r="AV694" i="2"/>
  <c r="AX694" i="2" s="1"/>
  <c r="AZ694" i="2" s="1"/>
  <c r="BD694" i="2" s="1"/>
  <c r="AV696" i="2"/>
  <c r="AW702" i="2"/>
  <c r="AV704" i="2"/>
  <c r="AW706" i="2"/>
  <c r="AW710" i="2"/>
  <c r="AY710" i="2" s="1"/>
  <c r="AW714" i="2"/>
  <c r="AV721" i="2"/>
  <c r="AW722" i="2"/>
  <c r="AV729" i="2"/>
  <c r="AW730" i="2"/>
  <c r="AV737" i="2"/>
  <c r="AW738" i="2"/>
  <c r="AV745" i="2"/>
  <c r="AW746" i="2"/>
  <c r="AV753" i="2"/>
  <c r="AW754" i="2"/>
  <c r="AV761" i="2"/>
  <c r="AW762" i="2"/>
  <c r="AV769" i="2"/>
  <c r="AW770" i="2"/>
  <c r="AW670" i="2"/>
  <c r="AW678" i="2"/>
  <c r="AW694" i="2"/>
  <c r="AV708" i="2"/>
  <c r="AV714" i="2"/>
  <c r="AW717" i="2"/>
  <c r="AV727" i="2"/>
  <c r="AW733" i="2"/>
  <c r="AY733" i="2" s="1"/>
  <c r="AV743" i="2"/>
  <c r="AW749" i="2"/>
  <c r="AV759" i="2"/>
  <c r="AW765" i="2"/>
  <c r="AV775" i="2"/>
  <c r="AW781" i="2"/>
  <c r="AW786" i="2"/>
  <c r="AW796" i="2"/>
  <c r="AW804" i="2"/>
  <c r="AV805" i="2"/>
  <c r="AW810" i="2"/>
  <c r="AV813" i="2"/>
  <c r="AW818" i="2"/>
  <c r="AV820" i="2"/>
  <c r="AW822" i="2"/>
  <c r="AV8" i="2"/>
  <c r="AW13" i="2"/>
  <c r="AV16" i="2"/>
  <c r="AW23" i="2"/>
  <c r="AV24" i="2"/>
  <c r="AV26" i="2"/>
  <c r="AV28" i="2"/>
  <c r="AW35" i="2"/>
  <c r="AY35" i="2" s="1"/>
  <c r="AV36" i="2"/>
  <c r="AW40" i="2"/>
  <c r="AV668" i="2"/>
  <c r="AW674" i="2"/>
  <c r="AW679" i="2"/>
  <c r="AV684" i="2"/>
  <c r="AV686" i="2"/>
  <c r="AW695" i="2"/>
  <c r="AW697" i="2"/>
  <c r="AW698" i="2"/>
  <c r="AV702" i="2"/>
  <c r="AW721" i="2"/>
  <c r="AV731" i="2"/>
  <c r="AW737" i="2"/>
  <c r="AV747" i="2"/>
  <c r="AW753" i="2"/>
  <c r="AV763" i="2"/>
  <c r="AW769" i="2"/>
  <c r="AW777" i="2"/>
  <c r="AW794" i="2"/>
  <c r="AV797" i="2"/>
  <c r="AW802" i="2"/>
  <c r="AW805" i="2"/>
  <c r="AV807" i="2"/>
  <c r="AV809" i="2"/>
  <c r="AW813" i="2"/>
  <c r="AV815" i="2"/>
  <c r="AV817" i="2"/>
  <c r="AV819" i="2"/>
  <c r="AV821" i="2"/>
  <c r="AW8" i="2"/>
  <c r="AV9" i="2"/>
  <c r="AW16" i="2"/>
  <c r="AV17" i="2"/>
  <c r="AW18" i="2"/>
  <c r="AV19" i="2"/>
  <c r="AV22" i="2"/>
  <c r="AW24" i="2"/>
  <c r="AW28" i="2"/>
  <c r="AV30" i="2"/>
  <c r="AV34" i="2"/>
  <c r="AW36" i="2"/>
  <c r="AV42" i="2"/>
  <c r="AW43" i="2"/>
  <c r="AV50" i="2"/>
  <c r="AW51" i="2"/>
  <c r="AW55" i="2"/>
  <c r="AV57" i="2"/>
  <c r="AW58" i="2"/>
  <c r="AV59" i="2"/>
  <c r="AW61" i="2"/>
  <c r="AW81" i="2"/>
  <c r="AV83" i="2"/>
  <c r="AW89" i="2"/>
  <c r="AV91" i="2"/>
  <c r="AW94" i="2"/>
  <c r="AW97" i="2"/>
  <c r="AW101" i="2"/>
  <c r="AW105" i="2"/>
  <c r="AY105" i="2" s="1"/>
  <c r="AV672" i="2"/>
  <c r="AV710" i="2"/>
  <c r="AV719" i="2"/>
  <c r="AW725" i="2"/>
  <c r="AY725" i="2" s="1"/>
  <c r="AV735" i="2"/>
  <c r="AW741" i="2"/>
  <c r="AV751" i="2"/>
  <c r="AW757" i="2"/>
  <c r="AY757" i="2" s="1"/>
  <c r="AV767" i="2"/>
  <c r="AW773" i="2"/>
  <c r="AW778" i="2"/>
  <c r="AV783" i="2"/>
  <c r="AV785" i="2"/>
  <c r="AV789" i="2"/>
  <c r="AW790" i="2"/>
  <c r="AV793" i="2"/>
  <c r="AW797" i="2"/>
  <c r="AV799" i="2"/>
  <c r="AV801" i="2"/>
  <c r="AV803" i="2"/>
  <c r="AW809" i="2"/>
  <c r="AV811" i="2"/>
  <c r="AW817" i="2"/>
  <c r="AW821" i="2"/>
  <c r="AV6" i="2"/>
  <c r="AW9" i="2"/>
  <c r="AV12" i="2"/>
  <c r="AW17" i="2"/>
  <c r="AW19" i="2"/>
  <c r="AV20" i="2"/>
  <c r="AW27" i="2"/>
  <c r="AW30" i="2"/>
  <c r="AW31" i="2"/>
  <c r="AV32" i="2"/>
  <c r="AV39" i="2"/>
  <c r="AW42" i="2"/>
  <c r="AV44" i="2"/>
  <c r="AV676" i="2"/>
  <c r="AW682" i="2"/>
  <c r="AW687" i="2"/>
  <c r="AV690" i="2"/>
  <c r="AV700" i="2"/>
  <c r="AV706" i="2"/>
  <c r="AX706" i="2" s="1"/>
  <c r="AV709" i="2"/>
  <c r="AV712" i="2"/>
  <c r="AV723" i="2"/>
  <c r="AW729" i="2"/>
  <c r="AV739" i="2"/>
  <c r="AW745" i="2"/>
  <c r="AV755" i="2"/>
  <c r="AW761" i="2"/>
  <c r="AV771" i="2"/>
  <c r="AW789" i="2"/>
  <c r="AY789" i="2" s="1"/>
  <c r="AV791" i="2"/>
  <c r="AW793" i="2"/>
  <c r="AV795" i="2"/>
  <c r="AW801" i="2"/>
  <c r="AW812" i="2"/>
  <c r="AW6" i="2"/>
  <c r="AW12" i="2"/>
  <c r="AV13" i="2"/>
  <c r="AW20" i="2"/>
  <c r="AW29" i="2"/>
  <c r="AW32" i="2"/>
  <c r="AV38" i="2"/>
  <c r="AW39" i="2"/>
  <c r="AV40" i="2"/>
  <c r="AV46" i="2"/>
  <c r="AW47" i="2"/>
  <c r="AW54" i="2"/>
  <c r="AV63" i="2"/>
  <c r="AW65" i="2"/>
  <c r="AW69" i="2"/>
  <c r="AV71" i="2"/>
  <c r="AV72" i="2"/>
  <c r="AV73" i="2"/>
  <c r="AV75" i="2"/>
  <c r="AV77" i="2"/>
  <c r="AV79" i="2"/>
  <c r="AW85" i="2"/>
  <c r="AV87" i="2"/>
  <c r="AW93" i="2"/>
  <c r="AW96" i="2"/>
  <c r="AV99" i="2"/>
  <c r="AW102" i="2"/>
  <c r="AW46" i="2"/>
  <c r="AW60" i="2"/>
  <c r="AW64" i="2"/>
  <c r="AV76" i="2"/>
  <c r="AW77" i="2"/>
  <c r="AV81" i="2"/>
  <c r="AV85" i="2"/>
  <c r="AV89" i="2"/>
  <c r="AV93" i="2"/>
  <c r="AW100" i="2"/>
  <c r="AV103" i="2"/>
  <c r="AW106" i="2"/>
  <c r="AW108" i="2"/>
  <c r="AV115" i="2"/>
  <c r="AW116" i="2"/>
  <c r="AV122" i="2"/>
  <c r="AW123" i="2"/>
  <c r="AW125" i="2"/>
  <c r="AW137" i="2"/>
  <c r="AW154" i="2"/>
  <c r="AV166" i="2"/>
  <c r="AW170" i="2"/>
  <c r="AV182" i="2"/>
  <c r="AW187" i="2"/>
  <c r="AW199" i="2"/>
  <c r="AV217" i="2"/>
  <c r="AV226" i="2"/>
  <c r="AW230" i="2"/>
  <c r="AW50" i="2"/>
  <c r="AV54" i="2"/>
  <c r="AV58" i="2"/>
  <c r="AV95" i="2"/>
  <c r="AV97" i="2"/>
  <c r="AW98" i="2"/>
  <c r="AV107" i="2"/>
  <c r="AV109" i="2"/>
  <c r="AW115" i="2"/>
  <c r="AY115" i="2" s="1"/>
  <c r="BA115" i="2" s="1"/>
  <c r="BB115" i="2" s="1"/>
  <c r="BF115" i="2" s="1"/>
  <c r="AV117" i="2"/>
  <c r="AV119" i="2"/>
  <c r="AW149" i="2"/>
  <c r="AV156" i="2"/>
  <c r="AV159" i="2"/>
  <c r="AV160" i="2"/>
  <c r="AV162" i="2"/>
  <c r="AW163" i="2"/>
  <c r="AY163" i="2" s="1"/>
  <c r="AW166" i="2"/>
  <c r="AV178" i="2"/>
  <c r="AW179" i="2"/>
  <c r="AY179" i="2" s="1"/>
  <c r="AW182" i="2"/>
  <c r="AW186" i="2"/>
  <c r="AW191" i="2"/>
  <c r="AV194" i="2"/>
  <c r="AW203" i="2"/>
  <c r="AV205" i="2"/>
  <c r="AV206" i="2"/>
  <c r="AX206" i="2" s="1"/>
  <c r="AW207" i="2"/>
  <c r="AV209" i="2"/>
  <c r="AV210" i="2"/>
  <c r="AW211" i="2"/>
  <c r="AV213" i="2"/>
  <c r="AV214" i="2"/>
  <c r="AW218" i="2"/>
  <c r="AW223" i="2"/>
  <c r="AV225" i="2"/>
  <c r="AW226" i="2"/>
  <c r="AV152" i="2"/>
  <c r="AV155" i="2"/>
  <c r="AV157" i="2"/>
  <c r="AV161" i="2"/>
  <c r="AV174" i="2"/>
  <c r="AW178" i="2"/>
  <c r="AW194" i="2"/>
  <c r="AV200" i="2"/>
  <c r="AW210" i="2"/>
  <c r="AW214" i="2"/>
  <c r="AV48" i="2"/>
  <c r="AV53" i="2"/>
  <c r="AV56" i="2"/>
  <c r="AV67" i="2"/>
  <c r="AV69" i="2"/>
  <c r="AW73" i="2"/>
  <c r="AW74" i="2"/>
  <c r="AW78" i="2"/>
  <c r="AW82" i="2"/>
  <c r="AW86" i="2"/>
  <c r="AW90" i="2"/>
  <c r="AV105" i="2"/>
  <c r="AV111" i="2"/>
  <c r="AW112" i="2"/>
  <c r="AW119" i="2"/>
  <c r="AV151" i="2"/>
  <c r="AW156" i="2"/>
  <c r="AW158" i="2"/>
  <c r="AW162" i="2"/>
  <c r="AW175" i="2"/>
  <c r="AV190" i="2"/>
  <c r="AV201" i="2"/>
  <c r="AW206" i="2"/>
  <c r="AV222" i="2"/>
  <c r="AV52" i="2"/>
  <c r="AV61" i="2"/>
  <c r="AV65" i="2"/>
  <c r="AW68" i="2"/>
  <c r="AV101" i="2"/>
  <c r="AV104" i="2"/>
  <c r="AW111" i="2"/>
  <c r="AV113" i="2"/>
  <c r="AV121" i="2"/>
  <c r="AV123" i="2"/>
  <c r="AV124" i="2"/>
  <c r="AV125" i="2"/>
  <c r="AW126" i="2"/>
  <c r="AV128" i="2"/>
  <c r="AV129" i="2"/>
  <c r="AW130" i="2"/>
  <c r="AY130" i="2" s="1"/>
  <c r="AV132" i="2"/>
  <c r="AV133" i="2"/>
  <c r="AW134" i="2"/>
  <c r="AV136" i="2"/>
  <c r="AV137" i="2"/>
  <c r="AW138" i="2"/>
  <c r="AV140" i="2"/>
  <c r="AV141" i="2"/>
  <c r="AW142" i="2"/>
  <c r="AV144" i="2"/>
  <c r="AV145" i="2"/>
  <c r="AW146" i="2"/>
  <c r="AW150" i="2"/>
  <c r="AV153" i="2"/>
  <c r="AW157" i="2"/>
  <c r="AW161" i="2"/>
  <c r="AV170" i="2"/>
  <c r="AW171" i="2"/>
  <c r="AY171" i="2" s="1"/>
  <c r="AW174" i="2"/>
  <c r="AW190" i="2"/>
  <c r="AV197" i="2"/>
  <c r="AV198" i="2"/>
  <c r="AW201" i="2"/>
  <c r="AV202" i="2"/>
  <c r="AW219" i="2"/>
  <c r="AV221" i="2"/>
  <c r="AW222" i="2"/>
  <c r="AW227" i="2"/>
  <c r="AV229" i="2"/>
  <c r="AV230" i="2"/>
  <c r="AW129" i="2"/>
  <c r="AW133" i="2"/>
  <c r="AW141" i="2"/>
  <c r="AW145" i="2"/>
  <c r="AV149" i="2"/>
  <c r="AW153" i="2"/>
  <c r="AW167" i="2"/>
  <c r="AW183" i="2"/>
  <c r="AY183" i="2" s="1"/>
  <c r="AV186" i="2"/>
  <c r="AV193" i="2"/>
  <c r="AW195" i="2"/>
  <c r="AW198" i="2"/>
  <c r="AW202" i="2"/>
  <c r="AW215" i="2"/>
  <c r="AV218" i="2"/>
  <c r="AW229" i="2"/>
  <c r="AW808" i="2"/>
  <c r="AV780" i="2"/>
  <c r="AV822" i="2"/>
  <c r="AV814" i="2"/>
  <c r="AV798" i="2"/>
  <c r="AW814" i="2"/>
  <c r="AW800" i="2"/>
  <c r="AV808" i="2"/>
  <c r="AW776" i="2"/>
  <c r="AW699" i="2"/>
  <c r="AV681" i="2"/>
  <c r="AW811" i="2"/>
  <c r="AY811" i="2" s="1"/>
  <c r="BA811" i="2" s="1"/>
  <c r="AW795" i="2"/>
  <c r="AW787" i="2"/>
  <c r="AV782" i="2"/>
  <c r="AW771" i="2"/>
  <c r="AV766" i="2"/>
  <c r="AW755" i="2"/>
  <c r="AV750" i="2"/>
  <c r="AW739" i="2"/>
  <c r="AV734" i="2"/>
  <c r="AW723" i="2"/>
  <c r="AV718" i="2"/>
  <c r="AW691" i="2"/>
  <c r="AW689" i="2"/>
  <c r="AY689" i="2" s="1"/>
  <c r="BA689" i="2" s="1"/>
  <c r="BE689" i="2" s="1"/>
  <c r="AW768" i="2"/>
  <c r="AW752" i="2"/>
  <c r="AW736" i="2"/>
  <c r="AW720" i="2"/>
  <c r="AV701" i="2"/>
  <c r="AW616" i="2"/>
  <c r="AV632" i="2"/>
  <c r="AW704" i="2"/>
  <c r="AW688" i="2"/>
  <c r="AV683" i="2"/>
  <c r="AW672" i="2"/>
  <c r="AV667" i="2"/>
  <c r="AW656" i="2"/>
  <c r="AV651" i="2"/>
  <c r="AW640" i="2"/>
  <c r="AY640" i="2" s="1"/>
  <c r="BA640" i="2" s="1"/>
  <c r="BB640" i="2" s="1"/>
  <c r="BF640" i="2" s="1"/>
  <c r="AW634" i="2"/>
  <c r="AW633" i="2"/>
  <c r="AV620" i="2"/>
  <c r="AW610" i="2"/>
  <c r="AW588" i="2"/>
  <c r="AW673" i="2"/>
  <c r="AW657" i="2"/>
  <c r="AW641" i="2"/>
  <c r="AV616" i="2"/>
  <c r="AW621" i="2"/>
  <c r="AY621" i="2" s="1"/>
  <c r="BA621" i="2" s="1"/>
  <c r="AW605" i="2"/>
  <c r="AW589" i="2"/>
  <c r="AW581" i="2"/>
  <c r="AV576" i="2"/>
  <c r="AW565" i="2"/>
  <c r="AV560" i="2"/>
  <c r="AV531" i="2"/>
  <c r="AV545" i="2"/>
  <c r="AV541" i="2"/>
  <c r="AV525" i="2"/>
  <c r="AV537" i="2"/>
  <c r="AW525" i="2"/>
  <c r="AW584" i="2"/>
  <c r="AY584" i="2" s="1"/>
  <c r="AW568" i="2"/>
  <c r="AW538" i="2"/>
  <c r="AW522" i="2"/>
  <c r="AW514" i="2"/>
  <c r="AV509" i="2"/>
  <c r="AW498" i="2"/>
  <c r="AV493" i="2"/>
  <c r="AW482" i="2"/>
  <c r="AY482" i="2" s="1"/>
  <c r="AV477" i="2"/>
  <c r="AW465" i="2"/>
  <c r="AW449" i="2"/>
  <c r="AW507" i="2"/>
  <c r="AW491" i="2"/>
  <c r="AW475" i="2"/>
  <c r="AY475" i="2" s="1"/>
  <c r="AV459" i="2"/>
  <c r="AV453" i="2"/>
  <c r="AW459" i="2"/>
  <c r="AV447" i="2"/>
  <c r="AV439" i="2"/>
  <c r="AW416" i="2"/>
  <c r="AW410" i="2"/>
  <c r="AV424" i="2"/>
  <c r="AW462" i="2"/>
  <c r="AV445" i="2"/>
  <c r="AV441" i="2"/>
  <c r="AW432" i="2"/>
  <c r="AW431" i="2"/>
  <c r="AW422" i="2"/>
  <c r="AW406" i="2"/>
  <c r="AW423" i="2"/>
  <c r="AW407" i="2"/>
  <c r="AW399" i="2"/>
  <c r="AV818" i="2"/>
  <c r="AV804" i="2"/>
  <c r="AV784" i="2"/>
  <c r="AV810" i="2"/>
  <c r="AV796" i="2"/>
  <c r="AV788" i="2"/>
  <c r="AW792" i="2"/>
  <c r="AV768" i="2"/>
  <c r="AV760" i="2"/>
  <c r="AV752" i="2"/>
  <c r="AV744" i="2"/>
  <c r="AV736" i="2"/>
  <c r="AV728" i="2"/>
  <c r="AV720" i="2"/>
  <c r="AV695" i="2"/>
  <c r="AV693" i="2"/>
  <c r="AV685" i="2"/>
  <c r="AW815" i="2"/>
  <c r="AW799" i="2"/>
  <c r="AW783" i="2"/>
  <c r="AY783" i="2" s="1"/>
  <c r="BA783" i="2" s="1"/>
  <c r="BE783" i="2" s="1"/>
  <c r="AV778" i="2"/>
  <c r="AW767" i="2"/>
  <c r="AV762" i="2"/>
  <c r="AW751" i="2"/>
  <c r="AV746" i="2"/>
  <c r="AW735" i="2"/>
  <c r="AV730" i="2"/>
  <c r="AW719" i="2"/>
  <c r="AW709" i="2"/>
  <c r="AW708" i="2"/>
  <c r="AV705" i="2"/>
  <c r="AW772" i="2"/>
  <c r="AW756" i="2"/>
  <c r="AW740" i="2"/>
  <c r="AW724" i="2"/>
  <c r="AV677" i="2"/>
  <c r="AV673" i="2"/>
  <c r="AV665" i="2"/>
  <c r="AV657" i="2"/>
  <c r="AV649" i="2"/>
  <c r="AV641" i="2"/>
  <c r="AW630" i="2"/>
  <c r="AW629" i="2"/>
  <c r="AV612" i="2"/>
  <c r="AW596" i="2"/>
  <c r="AV610" i="2"/>
  <c r="AV600" i="2"/>
  <c r="AW692" i="2"/>
  <c r="AW684" i="2"/>
  <c r="AY684" i="2" s="1"/>
  <c r="AV679" i="2"/>
  <c r="AW668" i="2"/>
  <c r="AV663" i="2"/>
  <c r="AW652" i="2"/>
  <c r="AV647" i="2"/>
  <c r="AW636" i="2"/>
  <c r="AW626" i="2"/>
  <c r="AV606" i="2"/>
  <c r="AW661" i="2"/>
  <c r="AW645" i="2"/>
  <c r="AV592" i="2"/>
  <c r="AW625" i="2"/>
  <c r="AW609" i="2"/>
  <c r="AW593" i="2"/>
  <c r="AW577" i="2"/>
  <c r="AV572" i="2"/>
  <c r="AW561" i="2"/>
  <c r="AV556" i="2"/>
  <c r="AW533" i="2"/>
  <c r="AV594" i="2"/>
  <c r="AV586" i="2"/>
  <c r="AV578" i="2"/>
  <c r="AV570" i="2"/>
  <c r="AV562" i="2"/>
  <c r="AW543" i="2"/>
  <c r="AV521" i="2"/>
  <c r="AW572" i="2"/>
  <c r="AW556" i="2"/>
  <c r="AV549" i="2"/>
  <c r="AV535" i="2"/>
  <c r="AW542" i="2"/>
  <c r="AY542" i="2" s="1"/>
  <c r="BA542" i="2" s="1"/>
  <c r="BE542" i="2" s="1"/>
  <c r="AW526" i="2"/>
  <c r="AW510" i="2"/>
  <c r="AV505" i="2"/>
  <c r="AW494" i="2"/>
  <c r="AV489" i="2"/>
  <c r="AW478" i="2"/>
  <c r="AV461" i="2"/>
  <c r="AV449" i="2"/>
  <c r="AW511" i="2"/>
  <c r="AW495" i="2"/>
  <c r="AY495" i="2" s="1"/>
  <c r="AW479" i="2"/>
  <c r="AV511" i="2"/>
  <c r="AV503" i="2"/>
  <c r="AV495" i="2"/>
  <c r="AW806" i="2"/>
  <c r="AW780" i="2"/>
  <c r="AV816" i="2"/>
  <c r="AV800" i="2"/>
  <c r="AW816" i="2"/>
  <c r="AW798" i="2"/>
  <c r="AV806" i="2"/>
  <c r="AV776" i="2"/>
  <c r="AW701" i="2"/>
  <c r="AW681" i="2"/>
  <c r="AV707" i="2"/>
  <c r="AW803" i="2"/>
  <c r="AV790" i="2"/>
  <c r="AW779" i="2"/>
  <c r="AV774" i="2"/>
  <c r="AW763" i="2"/>
  <c r="AV758" i="2"/>
  <c r="AW747" i="2"/>
  <c r="AV742" i="2"/>
  <c r="AW731" i="2"/>
  <c r="AY731" i="2" s="1"/>
  <c r="AV726" i="2"/>
  <c r="AW693" i="2"/>
  <c r="AV689" i="2"/>
  <c r="AW760" i="2"/>
  <c r="AW744" i="2"/>
  <c r="AW728" i="2"/>
  <c r="AY728" i="2" s="1"/>
  <c r="AV699" i="2"/>
  <c r="AW618" i="2"/>
  <c r="AV624" i="2"/>
  <c r="AW696" i="2"/>
  <c r="AW680" i="2"/>
  <c r="AV675" i="2"/>
  <c r="AW664" i="2"/>
  <c r="AV659" i="2"/>
  <c r="AW648" i="2"/>
  <c r="AV643" i="2"/>
  <c r="AV622" i="2"/>
  <c r="AW608" i="2"/>
  <c r="AV588" i="2"/>
  <c r="AW665" i="2"/>
  <c r="AW649" i="2"/>
  <c r="AV618" i="2"/>
  <c r="AV602" i="2"/>
  <c r="AW613" i="2"/>
  <c r="AW597" i="2"/>
  <c r="AV584" i="2"/>
  <c r="AW573" i="2"/>
  <c r="AV568" i="2"/>
  <c r="AW557" i="2"/>
  <c r="AY557" i="2" s="1"/>
  <c r="AV529" i="2"/>
  <c r="AV553" i="2"/>
  <c r="AV543" i="2"/>
  <c r="AV527" i="2"/>
  <c r="AV519" i="2"/>
  <c r="AW547" i="2"/>
  <c r="AW546" i="2"/>
  <c r="AV539" i="2"/>
  <c r="AW527" i="2"/>
  <c r="AW576" i="2"/>
  <c r="AY576" i="2" s="1"/>
  <c r="BA576" i="2" s="1"/>
  <c r="AW560" i="2"/>
  <c r="AW530" i="2"/>
  <c r="AV517" i="2"/>
  <c r="AW506" i="2"/>
  <c r="AY506" i="2" s="1"/>
  <c r="AV501" i="2"/>
  <c r="AW490" i="2"/>
  <c r="AV485" i="2"/>
  <c r="AW474" i="2"/>
  <c r="AW467" i="2"/>
  <c r="AW515" i="2"/>
  <c r="AW499" i="2"/>
  <c r="AW483" i="2"/>
  <c r="AV457" i="2"/>
  <c r="AV469" i="2"/>
  <c r="AW457" i="2"/>
  <c r="AW453" i="2"/>
  <c r="AV443" i="2"/>
  <c r="AV435" i="2"/>
  <c r="AV426" i="2"/>
  <c r="AW414" i="2"/>
  <c r="AV410" i="2"/>
  <c r="AW441" i="2"/>
  <c r="AV430" i="2"/>
  <c r="AV422" i="2"/>
  <c r="AW470" i="2"/>
  <c r="AW424" i="2"/>
  <c r="AV406" i="2"/>
  <c r="AW415" i="2"/>
  <c r="AV402" i="2"/>
  <c r="AW820" i="2"/>
  <c r="AW819" i="2"/>
  <c r="AV802" i="2"/>
  <c r="AW784" i="2"/>
  <c r="AV812" i="2"/>
  <c r="AV794" i="2"/>
  <c r="AW788" i="2"/>
  <c r="AV792" i="2"/>
  <c r="AV772" i="2"/>
  <c r="AV764" i="2"/>
  <c r="AV756" i="2"/>
  <c r="AV748" i="2"/>
  <c r="AV740" i="2"/>
  <c r="AV732" i="2"/>
  <c r="AV724" i="2"/>
  <c r="AV716" i="2"/>
  <c r="AW713" i="2"/>
  <c r="AW712" i="2"/>
  <c r="AV697" i="2"/>
  <c r="AV715" i="2"/>
  <c r="AV691" i="2"/>
  <c r="AW685" i="2"/>
  <c r="AW807" i="2"/>
  <c r="AW791" i="2"/>
  <c r="AV786" i="2"/>
  <c r="AW775" i="2"/>
  <c r="AV770" i="2"/>
  <c r="AW759" i="2"/>
  <c r="AV754" i="2"/>
  <c r="AW743" i="2"/>
  <c r="AV738" i="2"/>
  <c r="AW727" i="2"/>
  <c r="AV722" i="2"/>
  <c r="AV703" i="2"/>
  <c r="AW764" i="2"/>
  <c r="AW748" i="2"/>
  <c r="AY748" i="2" s="1"/>
  <c r="AW732" i="2"/>
  <c r="AW716" i="2"/>
  <c r="AV711" i="2"/>
  <c r="AW677" i="2"/>
  <c r="AV669" i="2"/>
  <c r="AV661" i="2"/>
  <c r="AV653" i="2"/>
  <c r="AV645" i="2"/>
  <c r="AV637" i="2"/>
  <c r="AV614" i="2"/>
  <c r="AW602" i="2"/>
  <c r="AV596" i="2"/>
  <c r="AV608" i="2"/>
  <c r="AW600" i="2"/>
  <c r="AW700" i="2"/>
  <c r="AV687" i="2"/>
  <c r="AW676" i="2"/>
  <c r="AV671" i="2"/>
  <c r="AW660" i="2"/>
  <c r="AV655" i="2"/>
  <c r="AW644" i="2"/>
  <c r="AV639" i="2"/>
  <c r="AW624" i="2"/>
  <c r="AV604" i="2"/>
  <c r="AW669" i="2"/>
  <c r="AW653" i="2"/>
  <c r="AW637" i="2"/>
  <c r="AV628" i="2"/>
  <c r="AW592" i="2"/>
  <c r="AW617" i="2"/>
  <c r="AW601" i="2"/>
  <c r="AW585" i="2"/>
  <c r="AY585" i="2" s="1"/>
  <c r="AV580" i="2"/>
  <c r="AW569" i="2"/>
  <c r="AV564" i="2"/>
  <c r="AW551" i="2"/>
  <c r="AW550" i="2"/>
  <c r="AW535" i="2"/>
  <c r="AW519" i="2"/>
  <c r="AV598" i="2"/>
  <c r="AV590" i="2"/>
  <c r="AV582" i="2"/>
  <c r="AV574" i="2"/>
  <c r="AV566" i="2"/>
  <c r="AV558" i="2"/>
  <c r="AW541" i="2"/>
  <c r="AV523" i="2"/>
  <c r="AW580" i="2"/>
  <c r="AW564" i="2"/>
  <c r="AV533" i="2"/>
  <c r="AW534" i="2"/>
  <c r="AW518" i="2"/>
  <c r="AV513" i="2"/>
  <c r="AW502" i="2"/>
  <c r="AY502" i="2" s="1"/>
  <c r="AV497" i="2"/>
  <c r="AW486" i="2"/>
  <c r="AV481" i="2"/>
  <c r="AV463" i="2"/>
  <c r="AW503" i="2"/>
  <c r="AW487" i="2"/>
  <c r="AV515" i="2"/>
  <c r="AV507" i="2"/>
  <c r="AV499" i="2"/>
  <c r="AV491" i="2"/>
  <c r="AV483" i="2"/>
  <c r="AV475" i="2"/>
  <c r="AW445" i="2"/>
  <c r="AW466" i="2"/>
  <c r="AW411" i="2"/>
  <c r="AW403" i="2"/>
  <c r="AV404" i="2"/>
  <c r="AV396" i="2"/>
  <c r="AV388" i="2"/>
  <c r="AV378" i="2"/>
  <c r="AW394" i="2"/>
  <c r="AV367" i="2"/>
  <c r="AW358" i="2"/>
  <c r="AW362" i="2"/>
  <c r="AW377" i="2"/>
  <c r="AW363" i="2"/>
  <c r="AV370" i="2"/>
  <c r="AV354" i="2"/>
  <c r="AW342" i="2"/>
  <c r="AY342" i="2" s="1"/>
  <c r="AW351" i="2"/>
  <c r="AW343" i="2"/>
  <c r="AV338" i="2"/>
  <c r="AW326" i="2"/>
  <c r="AV321" i="2"/>
  <c r="AW313" i="2"/>
  <c r="AY313" i="2" s="1"/>
  <c r="AW309" i="2"/>
  <c r="AW314" i="2"/>
  <c r="AV309" i="2"/>
  <c r="AW294" i="2"/>
  <c r="AV291" i="2"/>
  <c r="AV296" i="2"/>
  <c r="AW289" i="2"/>
  <c r="AV281" i="2"/>
  <c r="AV289" i="2"/>
  <c r="AW288" i="2"/>
  <c r="AV275" i="2"/>
  <c r="AW268" i="2"/>
  <c r="AW275" i="2"/>
  <c r="AV247" i="2"/>
  <c r="AV266" i="2"/>
  <c r="AV258" i="2"/>
  <c r="AW246" i="2"/>
  <c r="AV232" i="2"/>
  <c r="AW225" i="2"/>
  <c r="AV220" i="2"/>
  <c r="AW209" i="2"/>
  <c r="AV204" i="2"/>
  <c r="AW197" i="2"/>
  <c r="AW189" i="2"/>
  <c r="AW232" i="2"/>
  <c r="AV227" i="2"/>
  <c r="AW216" i="2"/>
  <c r="AV211" i="2"/>
  <c r="AW196" i="2"/>
  <c r="AV189" i="2"/>
  <c r="AW148" i="2"/>
  <c r="AV187" i="2"/>
  <c r="AW176" i="2"/>
  <c r="AV171" i="2"/>
  <c r="AV158" i="2"/>
  <c r="AV188" i="2"/>
  <c r="AW181" i="2"/>
  <c r="AV176" i="2"/>
  <c r="AW165" i="2"/>
  <c r="AV139" i="2"/>
  <c r="AW128" i="2"/>
  <c r="AW139" i="2"/>
  <c r="AV134" i="2"/>
  <c r="AW122" i="2"/>
  <c r="AW113" i="2"/>
  <c r="AY113" i="2" s="1"/>
  <c r="AV98" i="2"/>
  <c r="AW80" i="2"/>
  <c r="AV82" i="2"/>
  <c r="AW72" i="2"/>
  <c r="AW66" i="2"/>
  <c r="AY66" i="2" s="1"/>
  <c r="AW59" i="2"/>
  <c r="AW45" i="2"/>
  <c r="AW44" i="2"/>
  <c r="AV25" i="2"/>
  <c r="AV23" i="2"/>
  <c r="AW10" i="2"/>
  <c r="AV7" i="2"/>
  <c r="AV451" i="2"/>
  <c r="AV467" i="2"/>
  <c r="AV412" i="2"/>
  <c r="AW437" i="2"/>
  <c r="AY437" i="2" s="1"/>
  <c r="BA437" i="2" s="1"/>
  <c r="BB437" i="2" s="1"/>
  <c r="BF437" i="2" s="1"/>
  <c r="AW458" i="2"/>
  <c r="AV437" i="2"/>
  <c r="AV420" i="2"/>
  <c r="AV416" i="2"/>
  <c r="AV398" i="2"/>
  <c r="AV380" i="2"/>
  <c r="AV376" i="2"/>
  <c r="AW380" i="2"/>
  <c r="AW398" i="2"/>
  <c r="AV358" i="2"/>
  <c r="AW350" i="2"/>
  <c r="AV362" i="2"/>
  <c r="AW381" i="2"/>
  <c r="AW366" i="2"/>
  <c r="AW346" i="2"/>
  <c r="AW322" i="2"/>
  <c r="AW339" i="2"/>
  <c r="AV334" i="2"/>
  <c r="AV322" i="2"/>
  <c r="AW329" i="2"/>
  <c r="AV328" i="2"/>
  <c r="AV320" i="2"/>
  <c r="AW297" i="2"/>
  <c r="AW310" i="2"/>
  <c r="AV305" i="2"/>
  <c r="AW302" i="2"/>
  <c r="AW301" i="2"/>
  <c r="AV285" i="2"/>
  <c r="AW276" i="2"/>
  <c r="AW270" i="2"/>
  <c r="AV268" i="2"/>
  <c r="AV273" i="2"/>
  <c r="AW264" i="2"/>
  <c r="AW265" i="2"/>
  <c r="AV256" i="2"/>
  <c r="AV251" i="2"/>
  <c r="AW250" i="2"/>
  <c r="AV243" i="2"/>
  <c r="AW241" i="2"/>
  <c r="AV239" i="2"/>
  <c r="AV237" i="2"/>
  <c r="AV233" i="2"/>
  <c r="AW221" i="2"/>
  <c r="AV216" i="2"/>
  <c r="AW205" i="2"/>
  <c r="AV199" i="2"/>
  <c r="AW192" i="2"/>
  <c r="AW193" i="2"/>
  <c r="AW231" i="2"/>
  <c r="AW228" i="2"/>
  <c r="AV223" i="2"/>
  <c r="AW212" i="2"/>
  <c r="AV207" i="2"/>
  <c r="AV196" i="2"/>
  <c r="AW155" i="2"/>
  <c r="AV195" i="2"/>
  <c r="AW188" i="2"/>
  <c r="AV183" i="2"/>
  <c r="AW172" i="2"/>
  <c r="AV167" i="2"/>
  <c r="AW143" i="2"/>
  <c r="AW177" i="2"/>
  <c r="AV172" i="2"/>
  <c r="AW160" i="2"/>
  <c r="AW159" i="2"/>
  <c r="AV177" i="2"/>
  <c r="AV169" i="2"/>
  <c r="AV147" i="2"/>
  <c r="AW140" i="2"/>
  <c r="AV135" i="2"/>
  <c r="AW124" i="2"/>
  <c r="AV118" i="2"/>
  <c r="AW135" i="2"/>
  <c r="AV130" i="2"/>
  <c r="AW121" i="2"/>
  <c r="AV114" i="2"/>
  <c r="AW109" i="2"/>
  <c r="AW104" i="2"/>
  <c r="AW103" i="2"/>
  <c r="AW110" i="2"/>
  <c r="AV106" i="2"/>
  <c r="AX106" i="2" s="1"/>
  <c r="AW84" i="2"/>
  <c r="AW76" i="2"/>
  <c r="AW75" i="2"/>
  <c r="AV94" i="2"/>
  <c r="AW83" i="2"/>
  <c r="AV68" i="2"/>
  <c r="AV60" i="2"/>
  <c r="AV55" i="2"/>
  <c r="AV66" i="2"/>
  <c r="AW49" i="2"/>
  <c r="AY49" i="2" s="1"/>
  <c r="BA49" i="2" s="1"/>
  <c r="AV37" i="2"/>
  <c r="AV51" i="2"/>
  <c r="AW37" i="2"/>
  <c r="AV29" i="2"/>
  <c r="AW34" i="2"/>
  <c r="AV21" i="2"/>
  <c r="AW21" i="2"/>
  <c r="AW7" i="2"/>
  <c r="AY7" i="2" s="1"/>
  <c r="BA7" i="2" s="1"/>
  <c r="BE7" i="2" s="1"/>
  <c r="AV120" i="2"/>
  <c r="AV150" i="2"/>
  <c r="AV142" i="2"/>
  <c r="AW131" i="2"/>
  <c r="AV102" i="2"/>
  <c r="AW88" i="2"/>
  <c r="AV92" i="2"/>
  <c r="AV84" i="2"/>
  <c r="AV90" i="2"/>
  <c r="AW67" i="2"/>
  <c r="AV62" i="2"/>
  <c r="AW52" i="2"/>
  <c r="AW33" i="2"/>
  <c r="AV27" i="2"/>
  <c r="AW15" i="2"/>
  <c r="AV10" i="2"/>
  <c r="AV487" i="2"/>
  <c r="AV479" i="2"/>
  <c r="AV455" i="2"/>
  <c r="AW427" i="2"/>
  <c r="AV394" i="2"/>
  <c r="AV390" i="2"/>
  <c r="AV384" i="2"/>
  <c r="AV408" i="2"/>
  <c r="AV400" i="2"/>
  <c r="AV392" i="2"/>
  <c r="AW402" i="2"/>
  <c r="AW376" i="2"/>
  <c r="AY376" i="2" s="1"/>
  <c r="AW371" i="2"/>
  <c r="AV350" i="2"/>
  <c r="AW385" i="2"/>
  <c r="AV366" i="2"/>
  <c r="AV359" i="2"/>
  <c r="AW367" i="2"/>
  <c r="AW334" i="2"/>
  <c r="AV346" i="2"/>
  <c r="AW335" i="2"/>
  <c r="AW325" i="2"/>
  <c r="AV316" i="2"/>
  <c r="AV297" i="2"/>
  <c r="AV317" i="2"/>
  <c r="AW306" i="2"/>
  <c r="AV300" i="2"/>
  <c r="AW293" i="2"/>
  <c r="AW287" i="2"/>
  <c r="AV279" i="2"/>
  <c r="AV287" i="2"/>
  <c r="AW280" i="2"/>
  <c r="AW272" i="2"/>
  <c r="AW269" i="2"/>
  <c r="AV260" i="2"/>
  <c r="AV253" i="2"/>
  <c r="AV262" i="2"/>
  <c r="AW254" i="2"/>
  <c r="AW256" i="2"/>
  <c r="AW238" i="2"/>
  <c r="AV228" i="2"/>
  <c r="AW217" i="2"/>
  <c r="AV212" i="2"/>
  <c r="AV192" i="2"/>
  <c r="AW200" i="2"/>
  <c r="AW185" i="2"/>
  <c r="AV203" i="2"/>
  <c r="AW224" i="2"/>
  <c r="AV219" i="2"/>
  <c r="AW208" i="2"/>
  <c r="AW184" i="2"/>
  <c r="AV179" i="2"/>
  <c r="AW168" i="2"/>
  <c r="AV163" i="2"/>
  <c r="AV184" i="2"/>
  <c r="AW173" i="2"/>
  <c r="AV168" i="2"/>
  <c r="AW152" i="2"/>
  <c r="AV154" i="2"/>
  <c r="AW144" i="2"/>
  <c r="AW136" i="2"/>
  <c r="AV131" i="2"/>
  <c r="AV126" i="2"/>
  <c r="AW107" i="2"/>
  <c r="AV116" i="2"/>
  <c r="AW114" i="2"/>
  <c r="AV100" i="2"/>
  <c r="AV70" i="2"/>
  <c r="AW95" i="2"/>
  <c r="AV49" i="2"/>
  <c r="AV41" i="2"/>
  <c r="AV47" i="2"/>
  <c r="AV35" i="2"/>
  <c r="AW25" i="2"/>
  <c r="AW38" i="2"/>
  <c r="AW22" i="2"/>
  <c r="AV465" i="2"/>
  <c r="AW428" i="2"/>
  <c r="AW446" i="2"/>
  <c r="AY446" i="2" s="1"/>
  <c r="AW434" i="2"/>
  <c r="AV418" i="2"/>
  <c r="AV414" i="2"/>
  <c r="AW419" i="2"/>
  <c r="AW395" i="2"/>
  <c r="AW391" i="2"/>
  <c r="AV374" i="2"/>
  <c r="AV382" i="2"/>
  <c r="AW382" i="2"/>
  <c r="AW390" i="2"/>
  <c r="AW375" i="2"/>
  <c r="AW355" i="2"/>
  <c r="AW359" i="2"/>
  <c r="AW370" i="2"/>
  <c r="AW354" i="2"/>
  <c r="AW338" i="2"/>
  <c r="AV326" i="2"/>
  <c r="AW347" i="2"/>
  <c r="AV342" i="2"/>
  <c r="AV325" i="2"/>
  <c r="AW321" i="2"/>
  <c r="AV324" i="2"/>
  <c r="AW317" i="2"/>
  <c r="AW305" i="2"/>
  <c r="AW291" i="2"/>
  <c r="AW318" i="2"/>
  <c r="AV313" i="2"/>
  <c r="AV301" i="2"/>
  <c r="AW298" i="2"/>
  <c r="AV304" i="2"/>
  <c r="AW292" i="2"/>
  <c r="AV283" i="2"/>
  <c r="AW284" i="2"/>
  <c r="AV277" i="2"/>
  <c r="AV264" i="2"/>
  <c r="AW260" i="2"/>
  <c r="AV249" i="2"/>
  <c r="AV245" i="2"/>
  <c r="AV241" i="2"/>
  <c r="AW243" i="2"/>
  <c r="AV235" i="2"/>
  <c r="AW242" i="2"/>
  <c r="AV224" i="2"/>
  <c r="AW213" i="2"/>
  <c r="AV208" i="2"/>
  <c r="AV185" i="2"/>
  <c r="AV231" i="2"/>
  <c r="AW220" i="2"/>
  <c r="AV215" i="2"/>
  <c r="AW204" i="2"/>
  <c r="AV191" i="2"/>
  <c r="AW180" i="2"/>
  <c r="AV175" i="2"/>
  <c r="AW164" i="2"/>
  <c r="AV148" i="2"/>
  <c r="AV143" i="2"/>
  <c r="AV180" i="2"/>
  <c r="AW169" i="2"/>
  <c r="AY169" i="2" s="1"/>
  <c r="BA169" i="2" s="1"/>
  <c r="AV164" i="2"/>
  <c r="AW151" i="2"/>
  <c r="AV181" i="2"/>
  <c r="AV173" i="2"/>
  <c r="AV165" i="2"/>
  <c r="AW147" i="2"/>
  <c r="AW132" i="2"/>
  <c r="AV127" i="2"/>
  <c r="AW120" i="2"/>
  <c r="AW118" i="2"/>
  <c r="AV138" i="2"/>
  <c r="AW127" i="2"/>
  <c r="AV110" i="2"/>
  <c r="AV96" i="2"/>
  <c r="AW117" i="2"/>
  <c r="AV112" i="2"/>
  <c r="AW92" i="2"/>
  <c r="AW99" i="2"/>
  <c r="AW91" i="2"/>
  <c r="AV86" i="2"/>
  <c r="AW70" i="2"/>
  <c r="AV64" i="2"/>
  <c r="AW53" i="2"/>
  <c r="AW62" i="2"/>
  <c r="AW71" i="2"/>
  <c r="AW63" i="2"/>
  <c r="AW57" i="2"/>
  <c r="AW41" i="2"/>
  <c r="AW48" i="2"/>
  <c r="AV43" i="2"/>
  <c r="AW26" i="2"/>
  <c r="AY26" i="2" s="1"/>
  <c r="AV15" i="2"/>
  <c r="AW14" i="2"/>
  <c r="AW11" i="2"/>
  <c r="AV146" i="2"/>
  <c r="AV108" i="2"/>
  <c r="AV74" i="2"/>
  <c r="AV88" i="2"/>
  <c r="AV80" i="2"/>
  <c r="AV78" i="2"/>
  <c r="AW87" i="2"/>
  <c r="AW79" i="2"/>
  <c r="AW56" i="2"/>
  <c r="AY56" i="2" s="1"/>
  <c r="AV45" i="2"/>
  <c r="AV31" i="2"/>
  <c r="AV33" i="2"/>
  <c r="AV18" i="2"/>
  <c r="AV11" i="2"/>
  <c r="AV14" i="2"/>
  <c r="AF4" i="2"/>
  <c r="AS4" i="2" s="1"/>
  <c r="AE4" i="2"/>
  <c r="AR4" i="2" s="1"/>
  <c r="AE5" i="2"/>
  <c r="AR5" i="2" s="1"/>
  <c r="AF5" i="2"/>
  <c r="AS5" i="2" s="1"/>
  <c r="AU4" i="2"/>
  <c r="AT5" i="2"/>
  <c r="AU5" i="2"/>
  <c r="AT4" i="2"/>
  <c r="AV4" i="2"/>
  <c r="AW5" i="2"/>
  <c r="AW4" i="2"/>
  <c r="AV5" i="2"/>
  <c r="BA579" i="2" l="1"/>
  <c r="BE579" i="2" s="1"/>
  <c r="AZ706" i="2"/>
  <c r="BD706" i="2" s="1"/>
  <c r="AZ480" i="2"/>
  <c r="BD480" i="2" s="1"/>
  <c r="BA336" i="2"/>
  <c r="BE336" i="2" s="1"/>
  <c r="BA183" i="2"/>
  <c r="BB183" i="2" s="1"/>
  <c r="BF183" i="2" s="1"/>
  <c r="AY151" i="2"/>
  <c r="BA151" i="2" s="1"/>
  <c r="AX134" i="2"/>
  <c r="AZ134" i="2" s="1"/>
  <c r="BD134" i="2" s="1"/>
  <c r="AX615" i="2"/>
  <c r="AZ615" i="2" s="1"/>
  <c r="BD615" i="2" s="1"/>
  <c r="AX561" i="2"/>
  <c r="AZ561" i="2" s="1"/>
  <c r="BD561" i="2" s="1"/>
  <c r="AY311" i="2"/>
  <c r="AY364" i="2"/>
  <c r="BA364" i="2" s="1"/>
  <c r="BB364" i="2" s="1"/>
  <c r="BF364" i="2" s="1"/>
  <c r="AY403" i="2"/>
  <c r="BA403" i="2" s="1"/>
  <c r="BE403" i="2" s="1"/>
  <c r="AX391" i="2"/>
  <c r="AZ391" i="2" s="1"/>
  <c r="BD391" i="2" s="1"/>
  <c r="AY318" i="2"/>
  <c r="AY779" i="2"/>
  <c r="AY642" i="2"/>
  <c r="AY214" i="2"/>
  <c r="AY188" i="2"/>
  <c r="BA188" i="2" s="1"/>
  <c r="BE188" i="2" s="1"/>
  <c r="AY700" i="2"/>
  <c r="BA700" i="2" s="1"/>
  <c r="BE700" i="2" s="1"/>
  <c r="AX311" i="2"/>
  <c r="AY47" i="2"/>
  <c r="AX174" i="2"/>
  <c r="AY649" i="2"/>
  <c r="BA649" i="2" s="1"/>
  <c r="BE649" i="2" s="1"/>
  <c r="AY383" i="2"/>
  <c r="BA383" i="2" s="1"/>
  <c r="BE383" i="2" s="1"/>
  <c r="AY635" i="2"/>
  <c r="BA635" i="2" s="1"/>
  <c r="BE635" i="2" s="1"/>
  <c r="AY178" i="2"/>
  <c r="BA178" i="2" s="1"/>
  <c r="BB178" i="2" s="1"/>
  <c r="BF178" i="2" s="1"/>
  <c r="AY388" i="2"/>
  <c r="BA388" i="2" s="1"/>
  <c r="BE388" i="2" s="1"/>
  <c r="AY62" i="2"/>
  <c r="BA62" i="2" s="1"/>
  <c r="AY81" i="2"/>
  <c r="BA81" i="2" s="1"/>
  <c r="BE81" i="2" s="1"/>
  <c r="AY481" i="2"/>
  <c r="BA481" i="2" s="1"/>
  <c r="BB481" i="2" s="1"/>
  <c r="BF481" i="2" s="1"/>
  <c r="AY658" i="2"/>
  <c r="BA658" i="2" s="1"/>
  <c r="BB658" i="2" s="1"/>
  <c r="BF658" i="2" s="1"/>
  <c r="AY22" i="2"/>
  <c r="BA22" i="2" s="1"/>
  <c r="BB22" i="2" s="1"/>
  <c r="BF22" i="2" s="1"/>
  <c r="AY701" i="2"/>
  <c r="BA701" i="2" s="1"/>
  <c r="BE701" i="2" s="1"/>
  <c r="AY763" i="2"/>
  <c r="BA763" i="2" s="1"/>
  <c r="BB763" i="2" s="1"/>
  <c r="BF763" i="2" s="1"/>
  <c r="AY164" i="2"/>
  <c r="BA164" i="2" s="1"/>
  <c r="BB164" i="2" s="1"/>
  <c r="BF164" i="2" s="1"/>
  <c r="AY17" i="2"/>
  <c r="BA17" i="2" s="1"/>
  <c r="BE17" i="2" s="1"/>
  <c r="AY552" i="2"/>
  <c r="BA552" i="2" s="1"/>
  <c r="BB552" i="2" s="1"/>
  <c r="BF552" i="2" s="1"/>
  <c r="BA557" i="2"/>
  <c r="BE557" i="2" s="1"/>
  <c r="AX589" i="2"/>
  <c r="AZ589" i="2" s="1"/>
  <c r="BD589" i="2" s="1"/>
  <c r="AY385" i="2"/>
  <c r="BA385" i="2" s="1"/>
  <c r="BE385" i="2" s="1"/>
  <c r="AY510" i="2"/>
  <c r="BA510" i="2" s="1"/>
  <c r="BB510" i="2" s="1"/>
  <c r="BF510" i="2" s="1"/>
  <c r="AY815" i="2"/>
  <c r="BA815" i="2" s="1"/>
  <c r="BE815" i="2" s="1"/>
  <c r="AY316" i="2"/>
  <c r="BA316" i="2" s="1"/>
  <c r="AY323" i="2"/>
  <c r="BA323" i="2" s="1"/>
  <c r="BE323" i="2" s="1"/>
  <c r="AX97" i="2"/>
  <c r="AZ97" i="2" s="1"/>
  <c r="BD97" i="2" s="1"/>
  <c r="AX585" i="2"/>
  <c r="AZ585" i="2" s="1"/>
  <c r="BD585" i="2" s="1"/>
  <c r="BA789" i="2"/>
  <c r="BB789" i="2" s="1"/>
  <c r="BF789" i="2" s="1"/>
  <c r="BA482" i="2"/>
  <c r="BB482" i="2" s="1"/>
  <c r="BF482" i="2" s="1"/>
  <c r="BA26" i="2"/>
  <c r="BE26" i="2" s="1"/>
  <c r="BA684" i="2"/>
  <c r="BE684" i="2" s="1"/>
  <c r="BA725" i="2"/>
  <c r="BB725" i="2" s="1"/>
  <c r="BF725" i="2" s="1"/>
  <c r="BA163" i="2"/>
  <c r="BE163" i="2" s="1"/>
  <c r="AZ319" i="2"/>
  <c r="BD319" i="2" s="1"/>
  <c r="BA642" i="2"/>
  <c r="BE642" i="2" s="1"/>
  <c r="BA113" i="2"/>
  <c r="BE113" i="2" s="1"/>
  <c r="AY477" i="2"/>
  <c r="BA477" i="2" s="1"/>
  <c r="BE477" i="2" s="1"/>
  <c r="BA748" i="2"/>
  <c r="BE748" i="2" s="1"/>
  <c r="AY244" i="2"/>
  <c r="BA244" i="2" s="1"/>
  <c r="BE244" i="2" s="1"/>
  <c r="AX374" i="2"/>
  <c r="AZ374" i="2" s="1"/>
  <c r="BD374" i="2" s="1"/>
  <c r="AY112" i="2"/>
  <c r="BA112" i="2" s="1"/>
  <c r="BE112" i="2" s="1"/>
  <c r="AX246" i="2"/>
  <c r="AZ246" i="2" s="1"/>
  <c r="BD246" i="2" s="1"/>
  <c r="AY207" i="2"/>
  <c r="BA207" i="2" s="1"/>
  <c r="BE207" i="2" s="1"/>
  <c r="AY187" i="2"/>
  <c r="BA187" i="2" s="1"/>
  <c r="BE187" i="2" s="1"/>
  <c r="AX464" i="2"/>
  <c r="AZ464" i="2" s="1"/>
  <c r="BD464" i="2" s="1"/>
  <c r="AY625" i="2"/>
  <c r="BA625" i="2" s="1"/>
  <c r="BE625" i="2" s="1"/>
  <c r="AY93" i="2"/>
  <c r="BA93" i="2" s="1"/>
  <c r="BB93" i="2" s="1"/>
  <c r="BF93" i="2" s="1"/>
  <c r="AY765" i="2"/>
  <c r="BA765" i="2" s="1"/>
  <c r="BB765" i="2" s="1"/>
  <c r="BF765" i="2" s="1"/>
  <c r="AY221" i="2"/>
  <c r="BA221" i="2" s="1"/>
  <c r="BE221" i="2" s="1"/>
  <c r="AY645" i="2"/>
  <c r="BA645" i="2" s="1"/>
  <c r="BE645" i="2" s="1"/>
  <c r="AY419" i="2"/>
  <c r="BA419" i="2" s="1"/>
  <c r="BE419" i="2" s="1"/>
  <c r="AY487" i="2"/>
  <c r="BA487" i="2" s="1"/>
  <c r="BE487" i="2" s="1"/>
  <c r="AY24" i="2"/>
  <c r="BA24" i="2" s="1"/>
  <c r="BB24" i="2" s="1"/>
  <c r="BF24" i="2" s="1"/>
  <c r="AY236" i="2"/>
  <c r="BA236" i="2" s="1"/>
  <c r="BB236" i="2" s="1"/>
  <c r="BF236" i="2" s="1"/>
  <c r="AX150" i="2"/>
  <c r="AZ150" i="2" s="1"/>
  <c r="BD150" i="2" s="1"/>
  <c r="AY140" i="2"/>
  <c r="BA140" i="2" s="1"/>
  <c r="BB140" i="2" s="1"/>
  <c r="BF140" i="2" s="1"/>
  <c r="AY250" i="2"/>
  <c r="BA250" i="2" s="1"/>
  <c r="BB250" i="2" s="1"/>
  <c r="BF250" i="2" s="1"/>
  <c r="AX171" i="2"/>
  <c r="AZ171" i="2" s="1"/>
  <c r="BD171" i="2" s="1"/>
  <c r="AX133" i="2"/>
  <c r="AZ133" i="2" s="1"/>
  <c r="BD133" i="2" s="1"/>
  <c r="AY440" i="2"/>
  <c r="BA440" i="2" s="1"/>
  <c r="BB440" i="2" s="1"/>
  <c r="BF440" i="2" s="1"/>
  <c r="AX234" i="2"/>
  <c r="AZ234" i="2" s="1"/>
  <c r="BD234" i="2" s="1"/>
  <c r="AY809" i="2"/>
  <c r="BA809" i="2" s="1"/>
  <c r="AY99" i="2"/>
  <c r="BA99" i="2" s="1"/>
  <c r="BE99" i="2" s="1"/>
  <c r="AY720" i="2"/>
  <c r="BA720" i="2" s="1"/>
  <c r="AY348" i="2"/>
  <c r="BA348" i="2" s="1"/>
  <c r="AX276" i="2"/>
  <c r="AZ276" i="2" s="1"/>
  <c r="BD276" i="2" s="1"/>
  <c r="AX271" i="2"/>
  <c r="AZ271" i="2" s="1"/>
  <c r="BD271" i="2" s="1"/>
  <c r="AY195" i="2"/>
  <c r="BA195" i="2" s="1"/>
  <c r="BB195" i="2" s="1"/>
  <c r="BF195" i="2" s="1"/>
  <c r="AX528" i="2"/>
  <c r="AZ528" i="2" s="1"/>
  <c r="BD528" i="2" s="1"/>
  <c r="AY524" i="2"/>
  <c r="BA524" i="2" s="1"/>
  <c r="BE524" i="2" s="1"/>
  <c r="AX245" i="2"/>
  <c r="AZ245" i="2" s="1"/>
  <c r="BD245" i="2" s="1"/>
  <c r="AY819" i="2"/>
  <c r="BA819" i="2" s="1"/>
  <c r="BE819" i="2" s="1"/>
  <c r="AY260" i="2"/>
  <c r="BA260" i="2" s="1"/>
  <c r="BB260" i="2" s="1"/>
  <c r="BF260" i="2" s="1"/>
  <c r="AY184" i="2"/>
  <c r="BA184" i="2" s="1"/>
  <c r="BE184" i="2" s="1"/>
  <c r="AY478" i="2"/>
  <c r="BA478" i="2" s="1"/>
  <c r="BE478" i="2" s="1"/>
  <c r="AY785" i="2"/>
  <c r="BA785" i="2" s="1"/>
  <c r="BB785" i="2" s="1"/>
  <c r="BF785" i="2" s="1"/>
  <c r="AY309" i="2"/>
  <c r="BA309" i="2" s="1"/>
  <c r="BE309" i="2" s="1"/>
  <c r="AY694" i="2"/>
  <c r="BA694" i="2" s="1"/>
  <c r="BB694" i="2" s="1"/>
  <c r="BF694" i="2" s="1"/>
  <c r="AY501" i="2"/>
  <c r="BA501" i="2" s="1"/>
  <c r="BB501" i="2" s="1"/>
  <c r="BF501" i="2" s="1"/>
  <c r="AY472" i="2"/>
  <c r="BA472" i="2" s="1"/>
  <c r="BB472" i="2" s="1"/>
  <c r="BF472" i="2" s="1"/>
  <c r="AY226" i="2"/>
  <c r="BA226" i="2" s="1"/>
  <c r="BB226" i="2" s="1"/>
  <c r="BF226" i="2" s="1"/>
  <c r="AY562" i="2"/>
  <c r="BA562" i="2" s="1"/>
  <c r="BE562" i="2" s="1"/>
  <c r="AY144" i="2"/>
  <c r="BA144" i="2" s="1"/>
  <c r="BE144" i="2" s="1"/>
  <c r="AY664" i="2"/>
  <c r="BA664" i="2" s="1"/>
  <c r="BE664" i="2" s="1"/>
  <c r="AY156" i="2"/>
  <c r="BA156" i="2" s="1"/>
  <c r="BE156" i="2" s="1"/>
  <c r="AX248" i="2"/>
  <c r="AZ248" i="2" s="1"/>
  <c r="BD248" i="2" s="1"/>
  <c r="AY173" i="2"/>
  <c r="BA173" i="2" s="1"/>
  <c r="BB173" i="2" s="1"/>
  <c r="BF173" i="2" s="1"/>
  <c r="AX142" i="2"/>
  <c r="AZ142" i="2" s="1"/>
  <c r="BD142" i="2" s="1"/>
  <c r="AY555" i="2"/>
  <c r="AY284" i="2"/>
  <c r="BA284" i="2" s="1"/>
  <c r="BB284" i="2" s="1"/>
  <c r="BF284" i="2" s="1"/>
  <c r="BA313" i="2"/>
  <c r="BE313" i="2" s="1"/>
  <c r="AY424" i="2"/>
  <c r="BA424" i="2" s="1"/>
  <c r="BB424" i="2" s="1"/>
  <c r="BF424" i="2" s="1"/>
  <c r="AY65" i="2"/>
  <c r="BA65" i="2" s="1"/>
  <c r="BE65" i="2" s="1"/>
  <c r="BA757" i="2"/>
  <c r="BE757" i="2" s="1"/>
  <c r="AX446" i="2"/>
  <c r="AZ446" i="2" s="1"/>
  <c r="BD446" i="2" s="1"/>
  <c r="AX323" i="2"/>
  <c r="AZ323" i="2" s="1"/>
  <c r="BD323" i="2" s="1"/>
  <c r="AY299" i="2"/>
  <c r="BA299" i="2" s="1"/>
  <c r="BB299" i="2" s="1"/>
  <c r="BF299" i="2" s="1"/>
  <c r="AY13" i="2"/>
  <c r="BA13" i="2" s="1"/>
  <c r="BB13" i="2" s="1"/>
  <c r="BF13" i="2" s="1"/>
  <c r="AY421" i="2"/>
  <c r="BA421" i="2" s="1"/>
  <c r="BB421" i="2" s="1"/>
  <c r="BF421" i="2" s="1"/>
  <c r="AY558" i="2"/>
  <c r="BA558" i="2" s="1"/>
  <c r="BB558" i="2" s="1"/>
  <c r="BF558" i="2" s="1"/>
  <c r="AY397" i="2"/>
  <c r="BA397" i="2" s="1"/>
  <c r="BB397" i="2" s="1"/>
  <c r="BF397" i="2" s="1"/>
  <c r="AY190" i="2"/>
  <c r="BA190" i="2" s="1"/>
  <c r="BE190" i="2" s="1"/>
  <c r="AY277" i="2"/>
  <c r="BA277" i="2" s="1"/>
  <c r="BE277" i="2" s="1"/>
  <c r="AY394" i="2"/>
  <c r="BA394" i="2" s="1"/>
  <c r="BE394" i="2" s="1"/>
  <c r="AY672" i="2"/>
  <c r="BA672" i="2" s="1"/>
  <c r="BE672" i="2" s="1"/>
  <c r="AY578" i="2"/>
  <c r="BA578" i="2" s="1"/>
  <c r="BB578" i="2" s="1"/>
  <c r="BF578" i="2" s="1"/>
  <c r="BA456" i="2"/>
  <c r="BE456" i="2" s="1"/>
  <c r="AY83" i="2"/>
  <c r="BA83" i="2" s="1"/>
  <c r="BB83" i="2" s="1"/>
  <c r="BF83" i="2" s="1"/>
  <c r="AX10" i="2"/>
  <c r="AZ10" i="2" s="1"/>
  <c r="BD10" i="2" s="1"/>
  <c r="AY590" i="2"/>
  <c r="BA590" i="2" s="1"/>
  <c r="BE590" i="2" s="1"/>
  <c r="AY373" i="2"/>
  <c r="BA373" i="2" s="1"/>
  <c r="BB373" i="2" s="1"/>
  <c r="BF373" i="2" s="1"/>
  <c r="BA171" i="2"/>
  <c r="BE171" i="2" s="1"/>
  <c r="AX593" i="2"/>
  <c r="AZ593" i="2" s="1"/>
  <c r="BD593" i="2" s="1"/>
  <c r="AY75" i="2"/>
  <c r="BA75" i="2" s="1"/>
  <c r="BE75" i="2" s="1"/>
  <c r="AX170" i="2"/>
  <c r="AZ170" i="2" s="1"/>
  <c r="BD170" i="2" s="1"/>
  <c r="AY338" i="2"/>
  <c r="BA338" i="2" s="1"/>
  <c r="BE338" i="2" s="1"/>
  <c r="AX126" i="2"/>
  <c r="AY228" i="2"/>
  <c r="BA228" i="2" s="1"/>
  <c r="BB228" i="2" s="1"/>
  <c r="BF228" i="2" s="1"/>
  <c r="AY740" i="2"/>
  <c r="BA740" i="2" s="1"/>
  <c r="BE740" i="2" s="1"/>
  <c r="AX59" i="2"/>
  <c r="AZ59" i="2" s="1"/>
  <c r="BD59" i="2" s="1"/>
  <c r="AY267" i="2"/>
  <c r="BA267" i="2" s="1"/>
  <c r="BB267" i="2" s="1"/>
  <c r="BF267" i="2" s="1"/>
  <c r="AY252" i="2"/>
  <c r="BA252" i="2" s="1"/>
  <c r="BE252" i="2" s="1"/>
  <c r="BA502" i="2"/>
  <c r="BB502" i="2" s="1"/>
  <c r="BF502" i="2" s="1"/>
  <c r="BA779" i="2"/>
  <c r="BE779" i="2" s="1"/>
  <c r="BA584" i="2"/>
  <c r="BE584" i="2" s="1"/>
  <c r="BA493" i="2"/>
  <c r="BE493" i="2" s="1"/>
  <c r="BA345" i="2"/>
  <c r="BE345" i="2" s="1"/>
  <c r="BA731" i="2"/>
  <c r="BE731" i="2" s="1"/>
  <c r="BA585" i="2"/>
  <c r="BE585" i="2" s="1"/>
  <c r="BA56" i="2"/>
  <c r="BB56" i="2" s="1"/>
  <c r="BF56" i="2" s="1"/>
  <c r="BA342" i="2"/>
  <c r="BB342" i="2" s="1"/>
  <c r="BF342" i="2" s="1"/>
  <c r="BA214" i="2"/>
  <c r="BB214" i="2" s="1"/>
  <c r="BF214" i="2" s="1"/>
  <c r="BA312" i="2"/>
  <c r="BB312" i="2" s="1"/>
  <c r="BF312" i="2" s="1"/>
  <c r="AZ777" i="2"/>
  <c r="BD777" i="2" s="1"/>
  <c r="BA105" i="2"/>
  <c r="BB105" i="2" s="1"/>
  <c r="BF105" i="2" s="1"/>
  <c r="BA495" i="2"/>
  <c r="BB495" i="2" s="1"/>
  <c r="BF495" i="2" s="1"/>
  <c r="AZ174" i="2"/>
  <c r="BD174" i="2" s="1"/>
  <c r="BA710" i="2"/>
  <c r="BB710" i="2" s="1"/>
  <c r="BF710" i="2" s="1"/>
  <c r="BA311" i="2"/>
  <c r="BE311" i="2" s="1"/>
  <c r="BA130" i="2"/>
  <c r="BE130" i="2" s="1"/>
  <c r="AZ206" i="2"/>
  <c r="BD206" i="2" s="1"/>
  <c r="AZ460" i="2"/>
  <c r="BD460" i="2" s="1"/>
  <c r="AZ484" i="2"/>
  <c r="BD484" i="2" s="1"/>
  <c r="BA179" i="2"/>
  <c r="BE179" i="2" s="1"/>
  <c r="AZ383" i="2"/>
  <c r="BD383" i="2" s="1"/>
  <c r="BA728" i="2"/>
  <c r="BE728" i="2" s="1"/>
  <c r="AZ106" i="2"/>
  <c r="BD106" i="2" s="1"/>
  <c r="BA517" i="2"/>
  <c r="BB517" i="2" s="1"/>
  <c r="BF517" i="2" s="1"/>
  <c r="AY269" i="2"/>
  <c r="BA269" i="2" s="1"/>
  <c r="BE269" i="2" s="1"/>
  <c r="AY306" i="2"/>
  <c r="BA306" i="2" s="1"/>
  <c r="BB306" i="2" s="1"/>
  <c r="BF306" i="2" s="1"/>
  <c r="AY367" i="2"/>
  <c r="BA367" i="2" s="1"/>
  <c r="BB367" i="2" s="1"/>
  <c r="BF367" i="2" s="1"/>
  <c r="AX328" i="2"/>
  <c r="AZ328" i="2" s="1"/>
  <c r="BD328" i="2" s="1"/>
  <c r="AY381" i="2"/>
  <c r="BA381" i="2" s="1"/>
  <c r="BE381" i="2" s="1"/>
  <c r="AX146" i="2"/>
  <c r="AZ146" i="2" s="1"/>
  <c r="BD146" i="2" s="1"/>
  <c r="AY91" i="2"/>
  <c r="BA91" i="2" s="1"/>
  <c r="BE91" i="2" s="1"/>
  <c r="AX138" i="2"/>
  <c r="AZ138" i="2" s="1"/>
  <c r="BD138" i="2" s="1"/>
  <c r="AY238" i="2"/>
  <c r="BA238" i="2" s="1"/>
  <c r="BE238" i="2" s="1"/>
  <c r="AY280" i="2"/>
  <c r="BA280" i="2" s="1"/>
  <c r="BE280" i="2" s="1"/>
  <c r="AY124" i="2"/>
  <c r="BA124" i="2" s="1"/>
  <c r="BB124" i="2" s="1"/>
  <c r="BF124" i="2" s="1"/>
  <c r="AY346" i="2"/>
  <c r="BA346" i="2" s="1"/>
  <c r="BB346" i="2" s="1"/>
  <c r="BF346" i="2" s="1"/>
  <c r="AY644" i="2"/>
  <c r="BA644" i="2" s="1"/>
  <c r="BE644" i="2" s="1"/>
  <c r="AY441" i="2"/>
  <c r="BA441" i="2" s="1"/>
  <c r="BE441" i="2" s="1"/>
  <c r="AX18" i="2"/>
  <c r="AZ18" i="2" s="1"/>
  <c r="BD18" i="2" s="1"/>
  <c r="AY132" i="2"/>
  <c r="BA132" i="2" s="1"/>
  <c r="BE132" i="2" s="1"/>
  <c r="AX297" i="2"/>
  <c r="AZ297" i="2" s="1"/>
  <c r="BD297" i="2" s="1"/>
  <c r="AY427" i="2"/>
  <c r="BA427" i="2" s="1"/>
  <c r="BB427" i="2" s="1"/>
  <c r="BF427" i="2" s="1"/>
  <c r="AY172" i="2"/>
  <c r="BA172" i="2" s="1"/>
  <c r="BB172" i="2" s="1"/>
  <c r="BF172" i="2" s="1"/>
  <c r="AY241" i="2"/>
  <c r="BA241" i="2" s="1"/>
  <c r="BB241" i="2" s="1"/>
  <c r="BF241" i="2" s="1"/>
  <c r="AY564" i="2"/>
  <c r="BA564" i="2" s="1"/>
  <c r="BE564" i="2" s="1"/>
  <c r="AY676" i="2"/>
  <c r="BA676" i="2" s="1"/>
  <c r="BE676" i="2" s="1"/>
  <c r="AY522" i="2"/>
  <c r="BA522" i="2" s="1"/>
  <c r="BE522" i="2" s="1"/>
  <c r="AY699" i="2"/>
  <c r="BA699" i="2" s="1"/>
  <c r="BB699" i="2" s="1"/>
  <c r="BF699" i="2" s="1"/>
  <c r="AY11" i="2"/>
  <c r="BA11" i="2" s="1"/>
  <c r="BE11" i="2" s="1"/>
  <c r="AY180" i="2"/>
  <c r="BA180" i="2" s="1"/>
  <c r="BB180" i="2" s="1"/>
  <c r="BF180" i="2" s="1"/>
  <c r="AY220" i="2"/>
  <c r="BA220" i="2" s="1"/>
  <c r="BB220" i="2" s="1"/>
  <c r="BF220" i="2" s="1"/>
  <c r="AY355" i="2"/>
  <c r="BA355" i="2" s="1"/>
  <c r="BB355" i="2" s="1"/>
  <c r="BF355" i="2" s="1"/>
  <c r="AX316" i="2"/>
  <c r="AZ316" i="2" s="1"/>
  <c r="BD316" i="2" s="1"/>
  <c r="AY84" i="2"/>
  <c r="BA84" i="2" s="1"/>
  <c r="BB84" i="2" s="1"/>
  <c r="BF84" i="2" s="1"/>
  <c r="AX130" i="2"/>
  <c r="AZ130" i="2" s="1"/>
  <c r="BD130" i="2" s="1"/>
  <c r="AY265" i="2"/>
  <c r="BA265" i="2" s="1"/>
  <c r="BB265" i="2" s="1"/>
  <c r="BF265" i="2" s="1"/>
  <c r="AY165" i="2"/>
  <c r="BA165" i="2" s="1"/>
  <c r="BE165" i="2" s="1"/>
  <c r="AY197" i="2"/>
  <c r="BA197" i="2" s="1"/>
  <c r="BB197" i="2" s="1"/>
  <c r="BF197" i="2" s="1"/>
  <c r="AY486" i="2"/>
  <c r="BA486" i="2" s="1"/>
  <c r="BB486" i="2" s="1"/>
  <c r="BF486" i="2" s="1"/>
  <c r="AY518" i="2"/>
  <c r="BA518" i="2" s="1"/>
  <c r="BB518" i="2" s="1"/>
  <c r="BF518" i="2" s="1"/>
  <c r="AY580" i="2"/>
  <c r="BA580" i="2" s="1"/>
  <c r="BE580" i="2" s="1"/>
  <c r="AY791" i="2"/>
  <c r="BA791" i="2" s="1"/>
  <c r="BE791" i="2" s="1"/>
  <c r="AY760" i="2"/>
  <c r="BA760" i="2" s="1"/>
  <c r="BB760" i="2" s="1"/>
  <c r="BF760" i="2" s="1"/>
  <c r="AY423" i="2"/>
  <c r="BA423" i="2" s="1"/>
  <c r="BE423" i="2" s="1"/>
  <c r="AY465" i="2"/>
  <c r="BA465" i="2" s="1"/>
  <c r="BB465" i="2" s="1"/>
  <c r="BF465" i="2" s="1"/>
  <c r="AY538" i="2"/>
  <c r="BA538" i="2" s="1"/>
  <c r="BB538" i="2" s="1"/>
  <c r="BF538" i="2" s="1"/>
  <c r="AX74" i="2"/>
  <c r="AZ74" i="2" s="1"/>
  <c r="BD74" i="2" s="1"/>
  <c r="AY92" i="2"/>
  <c r="BA92" i="2" s="1"/>
  <c r="BE92" i="2" s="1"/>
  <c r="AY114" i="2"/>
  <c r="BA114" i="2" s="1"/>
  <c r="BB114" i="2" s="1"/>
  <c r="BF114" i="2" s="1"/>
  <c r="AY208" i="2"/>
  <c r="BA208" i="2" s="1"/>
  <c r="BE208" i="2" s="1"/>
  <c r="AY109" i="2"/>
  <c r="BA109" i="2" s="1"/>
  <c r="BE109" i="2" s="1"/>
  <c r="AY314" i="2"/>
  <c r="BA314" i="2" s="1"/>
  <c r="BE314" i="2" s="1"/>
  <c r="AY377" i="2"/>
  <c r="BA377" i="2" s="1"/>
  <c r="BE377" i="2" s="1"/>
  <c r="AY660" i="2"/>
  <c r="BA660" i="2" s="1"/>
  <c r="BB660" i="2" s="1"/>
  <c r="BF660" i="2" s="1"/>
  <c r="AY602" i="2"/>
  <c r="BA602" i="2" s="1"/>
  <c r="BE602" i="2" s="1"/>
  <c r="AY415" i="2"/>
  <c r="BA415" i="2" s="1"/>
  <c r="BE415" i="2" s="1"/>
  <c r="AY680" i="2"/>
  <c r="BA680" i="2" s="1"/>
  <c r="BB680" i="2" s="1"/>
  <c r="BF680" i="2" s="1"/>
  <c r="AY526" i="2"/>
  <c r="BA526" i="2" s="1"/>
  <c r="BB526" i="2" s="1"/>
  <c r="BF526" i="2" s="1"/>
  <c r="AY596" i="2"/>
  <c r="BA596" i="2" s="1"/>
  <c r="BE596" i="2" s="1"/>
  <c r="AX223" i="2"/>
  <c r="AZ223" i="2" s="1"/>
  <c r="BD223" i="2" s="1"/>
  <c r="AY744" i="2"/>
  <c r="BA744" i="2" s="1"/>
  <c r="BE744" i="2" s="1"/>
  <c r="AY688" i="2"/>
  <c r="BA688" i="2" s="1"/>
  <c r="BE688" i="2" s="1"/>
  <c r="AY723" i="2"/>
  <c r="BA723" i="2" s="1"/>
  <c r="BE723" i="2" s="1"/>
  <c r="AY755" i="2"/>
  <c r="BA755" i="2" s="1"/>
  <c r="BB755" i="2" s="1"/>
  <c r="BF755" i="2" s="1"/>
  <c r="AY215" i="2"/>
  <c r="BA215" i="2" s="1"/>
  <c r="BE215" i="2" s="1"/>
  <c r="AY146" i="2"/>
  <c r="BA146" i="2" s="1"/>
  <c r="BE146" i="2" s="1"/>
  <c r="AY68" i="2"/>
  <c r="BA68" i="2" s="1"/>
  <c r="BE68" i="2" s="1"/>
  <c r="AX222" i="2"/>
  <c r="AZ222" i="2" s="1"/>
  <c r="BD222" i="2" s="1"/>
  <c r="AY223" i="2"/>
  <c r="BA223" i="2" s="1"/>
  <c r="BB223" i="2" s="1"/>
  <c r="BF223" i="2" s="1"/>
  <c r="AX178" i="2"/>
  <c r="AZ178" i="2" s="1"/>
  <c r="BD178" i="2" s="1"/>
  <c r="AX226" i="2"/>
  <c r="AZ226" i="2" s="1"/>
  <c r="BD226" i="2" s="1"/>
  <c r="AY137" i="2"/>
  <c r="BA137" i="2" s="1"/>
  <c r="BB137" i="2" s="1"/>
  <c r="BF137" i="2" s="1"/>
  <c r="AX46" i="2"/>
  <c r="AZ46" i="2" s="1"/>
  <c r="BD46" i="2" s="1"/>
  <c r="AY687" i="2"/>
  <c r="BA687" i="2" s="1"/>
  <c r="BB687" i="2" s="1"/>
  <c r="BF687" i="2" s="1"/>
  <c r="AY42" i="2"/>
  <c r="BA42" i="2" s="1"/>
  <c r="BE42" i="2" s="1"/>
  <c r="AY61" i="2"/>
  <c r="BA61" i="2" s="1"/>
  <c r="BE61" i="2" s="1"/>
  <c r="AY28" i="2"/>
  <c r="BA28" i="2" s="1"/>
  <c r="BB28" i="2" s="1"/>
  <c r="BF28" i="2" s="1"/>
  <c r="AY805" i="2"/>
  <c r="BA805" i="2" s="1"/>
  <c r="BB805" i="2" s="1"/>
  <c r="BF805" i="2" s="1"/>
  <c r="AY781" i="2"/>
  <c r="BA781" i="2" s="1"/>
  <c r="BE781" i="2" s="1"/>
  <c r="AY762" i="2"/>
  <c r="BA762" i="2" s="1"/>
  <c r="BB762" i="2" s="1"/>
  <c r="BF762" i="2" s="1"/>
  <c r="AY746" i="2"/>
  <c r="BA746" i="2" s="1"/>
  <c r="BB746" i="2" s="1"/>
  <c r="BF746" i="2" s="1"/>
  <c r="AY730" i="2"/>
  <c r="BA730" i="2" s="1"/>
  <c r="BB730" i="2" s="1"/>
  <c r="BF730" i="2" s="1"/>
  <c r="AY714" i="2"/>
  <c r="BA714" i="2" s="1"/>
  <c r="BE714" i="2" s="1"/>
  <c r="AY591" i="2"/>
  <c r="BA591" i="2" s="1"/>
  <c r="BB591" i="2" s="1"/>
  <c r="BF591" i="2" s="1"/>
  <c r="AY654" i="2"/>
  <c r="BA654" i="2" s="1"/>
  <c r="BB654" i="2" s="1"/>
  <c r="BF654" i="2" s="1"/>
  <c r="AY638" i="2"/>
  <c r="BA638" i="2" s="1"/>
  <c r="BB638" i="2" s="1"/>
  <c r="BF638" i="2" s="1"/>
  <c r="AX601" i="2"/>
  <c r="AZ601" i="2" s="1"/>
  <c r="BD601" i="2" s="1"/>
  <c r="AY544" i="2"/>
  <c r="BA544" i="2" s="1"/>
  <c r="BE544" i="2" s="1"/>
  <c r="AY766" i="2"/>
  <c r="BA766" i="2" s="1"/>
  <c r="BB766" i="2" s="1"/>
  <c r="BF766" i="2" s="1"/>
  <c r="AY750" i="2"/>
  <c r="BA750" i="2" s="1"/>
  <c r="BE750" i="2" s="1"/>
  <c r="AY734" i="2"/>
  <c r="BA734" i="2" s="1"/>
  <c r="BE734" i="2" s="1"/>
  <c r="AY718" i="2"/>
  <c r="BA718" i="2" s="1"/>
  <c r="BB718" i="2" s="1"/>
  <c r="BF718" i="2" s="1"/>
  <c r="AY575" i="2"/>
  <c r="BA575" i="2" s="1"/>
  <c r="BB575" i="2" s="1"/>
  <c r="BF575" i="2" s="1"/>
  <c r="AY513" i="2"/>
  <c r="BA513" i="2" s="1"/>
  <c r="BB513" i="2" s="1"/>
  <c r="BF513" i="2" s="1"/>
  <c r="AY497" i="2"/>
  <c r="BA497" i="2" s="1"/>
  <c r="BB497" i="2" s="1"/>
  <c r="BF497" i="2" s="1"/>
  <c r="AX557" i="2"/>
  <c r="AZ557" i="2" s="1"/>
  <c r="BD557" i="2" s="1"/>
  <c r="AY460" i="2"/>
  <c r="BA460" i="2" s="1"/>
  <c r="BB460" i="2" s="1"/>
  <c r="BF460" i="2" s="1"/>
  <c r="AX544" i="2"/>
  <c r="AZ544" i="2" s="1"/>
  <c r="BD544" i="2" s="1"/>
  <c r="AY435" i="2"/>
  <c r="BA435" i="2" s="1"/>
  <c r="BE435" i="2" s="1"/>
  <c r="AY324" i="2"/>
  <c r="BA324" i="2" s="1"/>
  <c r="BE324" i="2" s="1"/>
  <c r="AY278" i="2"/>
  <c r="BA278" i="2" s="1"/>
  <c r="BE278" i="2" s="1"/>
  <c r="AY808" i="2"/>
  <c r="BA808" i="2" s="1"/>
  <c r="BB808" i="2" s="1"/>
  <c r="BF808" i="2" s="1"/>
  <c r="AX186" i="2"/>
  <c r="AZ186" i="2" s="1"/>
  <c r="BD186" i="2" s="1"/>
  <c r="AX149" i="2"/>
  <c r="AZ149" i="2" s="1"/>
  <c r="BD149" i="2" s="1"/>
  <c r="AY129" i="2"/>
  <c r="BA129" i="2" s="1"/>
  <c r="BB129" i="2" s="1"/>
  <c r="BF129" i="2" s="1"/>
  <c r="AY174" i="2"/>
  <c r="BA174" i="2" s="1"/>
  <c r="BE174" i="2" s="1"/>
  <c r="AY111" i="2"/>
  <c r="BA111" i="2" s="1"/>
  <c r="BB111" i="2" s="1"/>
  <c r="BF111" i="2" s="1"/>
  <c r="AY119" i="2"/>
  <c r="BA119" i="2" s="1"/>
  <c r="BB119" i="2" s="1"/>
  <c r="BF119" i="2" s="1"/>
  <c r="AX81" i="2"/>
  <c r="AZ81" i="2" s="1"/>
  <c r="BD81" i="2" s="1"/>
  <c r="AY89" i="2"/>
  <c r="BA89" i="2" s="1"/>
  <c r="BB89" i="2" s="1"/>
  <c r="BF89" i="2" s="1"/>
  <c r="AX821" i="2"/>
  <c r="AZ821" i="2" s="1"/>
  <c r="BD821" i="2" s="1"/>
  <c r="AY698" i="2"/>
  <c r="BA698" i="2" s="1"/>
  <c r="BB698" i="2" s="1"/>
  <c r="BF698" i="2" s="1"/>
  <c r="AY40" i="2"/>
  <c r="BA40" i="2" s="1"/>
  <c r="BE40" i="2" s="1"/>
  <c r="AX26" i="2"/>
  <c r="AZ26" i="2" s="1"/>
  <c r="BD26" i="2" s="1"/>
  <c r="AX714" i="2"/>
  <c r="AZ714" i="2" s="1"/>
  <c r="BD714" i="2" s="1"/>
  <c r="AY670" i="2"/>
  <c r="BA670" i="2" s="1"/>
  <c r="BB670" i="2" s="1"/>
  <c r="BF670" i="2" s="1"/>
  <c r="AX761" i="2"/>
  <c r="AZ761" i="2" s="1"/>
  <c r="BD761" i="2" s="1"/>
  <c r="AX745" i="2"/>
  <c r="AZ745" i="2" s="1"/>
  <c r="BD745" i="2" s="1"/>
  <c r="AX729" i="2"/>
  <c r="AZ729" i="2" s="1"/>
  <c r="BD729" i="2" s="1"/>
  <c r="AX532" i="2"/>
  <c r="AX508" i="2"/>
  <c r="AZ508" i="2" s="1"/>
  <c r="BD508" i="2" s="1"/>
  <c r="AY611" i="2"/>
  <c r="BA611" i="2" s="1"/>
  <c r="BB611" i="2" s="1"/>
  <c r="BF611" i="2" s="1"/>
  <c r="AY509" i="2"/>
  <c r="BA509" i="2" s="1"/>
  <c r="BB509" i="2" s="1"/>
  <c r="BF509" i="2" s="1"/>
  <c r="AY650" i="2"/>
  <c r="BA650" i="2" s="1"/>
  <c r="BE650" i="2" s="1"/>
  <c r="AY489" i="2"/>
  <c r="BA489" i="2" s="1"/>
  <c r="BE489" i="2" s="1"/>
  <c r="AY485" i="2"/>
  <c r="BA485" i="2" s="1"/>
  <c r="BB485" i="2" s="1"/>
  <c r="BF485" i="2" s="1"/>
  <c r="AY420" i="2"/>
  <c r="BA420" i="2" s="1"/>
  <c r="BE420" i="2" s="1"/>
  <c r="AY405" i="2"/>
  <c r="BA405" i="2" s="1"/>
  <c r="BE405" i="2" s="1"/>
  <c r="AY389" i="2"/>
  <c r="BA389" i="2" s="1"/>
  <c r="BE389" i="2" s="1"/>
  <c r="AY439" i="2"/>
  <c r="BA439" i="2" s="1"/>
  <c r="BE439" i="2" s="1"/>
  <c r="AX399" i="2"/>
  <c r="AZ399" i="2" s="1"/>
  <c r="BD399" i="2" s="1"/>
  <c r="AY361" i="2"/>
  <c r="BA361" i="2" s="1"/>
  <c r="BE361" i="2" s="1"/>
  <c r="AY295" i="2"/>
  <c r="BA295" i="2" s="1"/>
  <c r="BB295" i="2" s="1"/>
  <c r="BF295" i="2" s="1"/>
  <c r="AY300" i="2"/>
  <c r="BA300" i="2" s="1"/>
  <c r="BB300" i="2" s="1"/>
  <c r="BF300" i="2" s="1"/>
  <c r="AY290" i="2"/>
  <c r="BA290" i="2" s="1"/>
  <c r="BB290" i="2" s="1"/>
  <c r="BF290" i="2" s="1"/>
  <c r="AY273" i="2"/>
  <c r="BA273" i="2" s="1"/>
  <c r="BB273" i="2" s="1"/>
  <c r="BF273" i="2" s="1"/>
  <c r="AX207" i="2"/>
  <c r="AZ207" i="2" s="1"/>
  <c r="BD207" i="2" s="1"/>
  <c r="AY139" i="2"/>
  <c r="BA139" i="2" s="1"/>
  <c r="BB139" i="2" s="1"/>
  <c r="BF139" i="2" s="1"/>
  <c r="AX227" i="2"/>
  <c r="AZ227" i="2" s="1"/>
  <c r="BD227" i="2" s="1"/>
  <c r="AY739" i="2"/>
  <c r="BA739" i="2" s="1"/>
  <c r="BE739" i="2" s="1"/>
  <c r="AY771" i="2"/>
  <c r="BA771" i="2" s="1"/>
  <c r="BE771" i="2" s="1"/>
  <c r="AY198" i="2"/>
  <c r="BA198" i="2" s="1"/>
  <c r="BB198" i="2" s="1"/>
  <c r="BF198" i="2" s="1"/>
  <c r="AX153" i="2"/>
  <c r="AZ153" i="2" s="1"/>
  <c r="BD153" i="2" s="1"/>
  <c r="AX161" i="2"/>
  <c r="AZ161" i="2" s="1"/>
  <c r="BD161" i="2" s="1"/>
  <c r="AY182" i="2"/>
  <c r="BA182" i="2" s="1"/>
  <c r="BB182" i="2" s="1"/>
  <c r="BF182" i="2" s="1"/>
  <c r="AY50" i="2"/>
  <c r="BA50" i="2" s="1"/>
  <c r="BE50" i="2" s="1"/>
  <c r="AY9" i="2"/>
  <c r="BA9" i="2" s="1"/>
  <c r="BE9" i="2" s="1"/>
  <c r="AX50" i="2"/>
  <c r="AZ50" i="2" s="1"/>
  <c r="BD50" i="2" s="1"/>
  <c r="AX22" i="2"/>
  <c r="AZ22" i="2" s="1"/>
  <c r="BD22" i="2" s="1"/>
  <c r="AY16" i="2"/>
  <c r="BA16" i="2" s="1"/>
  <c r="BB16" i="2" s="1"/>
  <c r="BF16" i="2" s="1"/>
  <c r="AY679" i="2"/>
  <c r="BA679" i="2" s="1"/>
  <c r="BE679" i="2" s="1"/>
  <c r="AX8" i="2"/>
  <c r="AZ8" i="2" s="1"/>
  <c r="BD8" i="2" s="1"/>
  <c r="AY706" i="2"/>
  <c r="BA706" i="2" s="1"/>
  <c r="BB706" i="2" s="1"/>
  <c r="BF706" i="2" s="1"/>
  <c r="AX666" i="2"/>
  <c r="AZ666" i="2" s="1"/>
  <c r="BD666" i="2" s="1"/>
  <c r="AX650" i="2"/>
  <c r="AZ650" i="2" s="1"/>
  <c r="BD650" i="2" s="1"/>
  <c r="AY662" i="2"/>
  <c r="BA662" i="2" s="1"/>
  <c r="BB662" i="2" s="1"/>
  <c r="BF662" i="2" s="1"/>
  <c r="AY646" i="2"/>
  <c r="BA646" i="2" s="1"/>
  <c r="BB646" i="2" s="1"/>
  <c r="BF646" i="2" s="1"/>
  <c r="AY631" i="2"/>
  <c r="BA631" i="2" s="1"/>
  <c r="BB631" i="2" s="1"/>
  <c r="BF631" i="2" s="1"/>
  <c r="AY774" i="2"/>
  <c r="BA774" i="2" s="1"/>
  <c r="BB774" i="2" s="1"/>
  <c r="BF774" i="2" s="1"/>
  <c r="AY758" i="2"/>
  <c r="BA758" i="2" s="1"/>
  <c r="BE758" i="2" s="1"/>
  <c r="AY742" i="2"/>
  <c r="BA742" i="2" s="1"/>
  <c r="BE742" i="2" s="1"/>
  <c r="AY726" i="2"/>
  <c r="BA726" i="2" s="1"/>
  <c r="BE726" i="2" s="1"/>
  <c r="AY559" i="2"/>
  <c r="BA559" i="2" s="1"/>
  <c r="BE559" i="2" s="1"/>
  <c r="AY505" i="2"/>
  <c r="BA505" i="2" s="1"/>
  <c r="BE505" i="2" s="1"/>
  <c r="AX573" i="2"/>
  <c r="AZ573" i="2" s="1"/>
  <c r="BD573" i="2" s="1"/>
  <c r="AX456" i="2"/>
  <c r="AZ456" i="2" s="1"/>
  <c r="BD456" i="2" s="1"/>
  <c r="AY368" i="2"/>
  <c r="BA368" i="2" s="1"/>
  <c r="BB368" i="2" s="1"/>
  <c r="BF368" i="2" s="1"/>
  <c r="AY447" i="2"/>
  <c r="BA447" i="2" s="1"/>
  <c r="BB447" i="2" s="1"/>
  <c r="BF447" i="2" s="1"/>
  <c r="AY353" i="2"/>
  <c r="BA353" i="2" s="1"/>
  <c r="BE353" i="2" s="1"/>
  <c r="AY332" i="2"/>
  <c r="BA332" i="2" s="1"/>
  <c r="BE332" i="2" s="1"/>
  <c r="AY413" i="2"/>
  <c r="BA413" i="2" s="1"/>
  <c r="BB413" i="2" s="1"/>
  <c r="BF413" i="2" s="1"/>
  <c r="AY263" i="2"/>
  <c r="BA263" i="2" s="1"/>
  <c r="BB263" i="2" s="1"/>
  <c r="BF263" i="2" s="1"/>
  <c r="AY333" i="2"/>
  <c r="BA333" i="2" s="1"/>
  <c r="BE333" i="2" s="1"/>
  <c r="AY286" i="2"/>
  <c r="BA286" i="2" s="1"/>
  <c r="BE286" i="2" s="1"/>
  <c r="BA690" i="2"/>
  <c r="BB690" i="2" s="1"/>
  <c r="BF690" i="2" s="1"/>
  <c r="AZ532" i="2"/>
  <c r="BD532" i="2" s="1"/>
  <c r="BB542" i="2"/>
  <c r="BF542" i="2" s="1"/>
  <c r="BA66" i="2"/>
  <c r="BE66" i="2" s="1"/>
  <c r="BA404" i="2"/>
  <c r="BE404" i="2" s="1"/>
  <c r="AY14" i="2"/>
  <c r="BA14" i="2" s="1"/>
  <c r="BB14" i="2" s="1"/>
  <c r="BF14" i="2" s="1"/>
  <c r="AY264" i="2"/>
  <c r="BA264" i="2" s="1"/>
  <c r="BB264" i="2" s="1"/>
  <c r="BF264" i="2" s="1"/>
  <c r="AX305" i="2"/>
  <c r="AZ305" i="2" s="1"/>
  <c r="BD305" i="2" s="1"/>
  <c r="AY445" i="2"/>
  <c r="BA445" i="2" s="1"/>
  <c r="BE445" i="2" s="1"/>
  <c r="AY503" i="2"/>
  <c r="BA503" i="2" s="1"/>
  <c r="BE503" i="2" s="1"/>
  <c r="AY764" i="2"/>
  <c r="BA764" i="2" s="1"/>
  <c r="BB764" i="2" s="1"/>
  <c r="BF764" i="2" s="1"/>
  <c r="AY483" i="2"/>
  <c r="BA483" i="2" s="1"/>
  <c r="BE483" i="2" s="1"/>
  <c r="AY474" i="2"/>
  <c r="BA474" i="2" s="1"/>
  <c r="BE474" i="2" s="1"/>
  <c r="AY511" i="2"/>
  <c r="BA511" i="2" s="1"/>
  <c r="BB511" i="2" s="1"/>
  <c r="BF511" i="2" s="1"/>
  <c r="AY652" i="2"/>
  <c r="BA652" i="2" s="1"/>
  <c r="BE652" i="2" s="1"/>
  <c r="AY410" i="2"/>
  <c r="BA410" i="2" s="1"/>
  <c r="BE410" i="2" s="1"/>
  <c r="AY491" i="2"/>
  <c r="BA491" i="2" s="1"/>
  <c r="BE491" i="2" s="1"/>
  <c r="AY568" i="2"/>
  <c r="BA568" i="2" s="1"/>
  <c r="BB568" i="2" s="1"/>
  <c r="BF568" i="2" s="1"/>
  <c r="AY736" i="2"/>
  <c r="BA736" i="2" s="1"/>
  <c r="BE736" i="2" s="1"/>
  <c r="AY54" i="2"/>
  <c r="BA54" i="2" s="1"/>
  <c r="BB54" i="2" s="1"/>
  <c r="BF54" i="2" s="1"/>
  <c r="AY586" i="2"/>
  <c r="BA586" i="2" s="1"/>
  <c r="BE586" i="2" s="1"/>
  <c r="AY520" i="2"/>
  <c r="BA520" i="2" s="1"/>
  <c r="BE520" i="2" s="1"/>
  <c r="AY452" i="2"/>
  <c r="BA452" i="2" s="1"/>
  <c r="BB452" i="2" s="1"/>
  <c r="BF452" i="2" s="1"/>
  <c r="AX403" i="2"/>
  <c r="AZ403" i="2" s="1"/>
  <c r="BD403" i="2" s="1"/>
  <c r="AY308" i="2"/>
  <c r="BA308" i="2" s="1"/>
  <c r="BE308" i="2" s="1"/>
  <c r="AY370" i="2"/>
  <c r="BA370" i="2" s="1"/>
  <c r="BB370" i="2" s="1"/>
  <c r="BF370" i="2" s="1"/>
  <c r="AY34" i="2"/>
  <c r="BA34" i="2" s="1"/>
  <c r="BE34" i="2" s="1"/>
  <c r="AY275" i="2"/>
  <c r="BA275" i="2" s="1"/>
  <c r="BE275" i="2" s="1"/>
  <c r="AY499" i="2"/>
  <c r="BA499" i="2" s="1"/>
  <c r="BE499" i="2" s="1"/>
  <c r="AY747" i="2"/>
  <c r="BA747" i="2" s="1"/>
  <c r="BB747" i="2" s="1"/>
  <c r="BF747" i="2" s="1"/>
  <c r="AY494" i="2"/>
  <c r="BA494" i="2" s="1"/>
  <c r="BE494" i="2" s="1"/>
  <c r="AY507" i="2"/>
  <c r="BA507" i="2" s="1"/>
  <c r="BE507" i="2" s="1"/>
  <c r="AY752" i="2"/>
  <c r="BA752" i="2" s="1"/>
  <c r="BE752" i="2" s="1"/>
  <c r="AY801" i="2"/>
  <c r="BA801" i="2" s="1"/>
  <c r="BE801" i="2" s="1"/>
  <c r="AX785" i="2"/>
  <c r="AZ785" i="2" s="1"/>
  <c r="BD785" i="2" s="1"/>
  <c r="AY695" i="2"/>
  <c r="BA695" i="2" s="1"/>
  <c r="BB695" i="2" s="1"/>
  <c r="BF695" i="2" s="1"/>
  <c r="AX769" i="2"/>
  <c r="AZ769" i="2" s="1"/>
  <c r="BD769" i="2" s="1"/>
  <c r="AX753" i="2"/>
  <c r="AZ753" i="2" s="1"/>
  <c r="BD753" i="2" s="1"/>
  <c r="AX737" i="2"/>
  <c r="AZ737" i="2" s="1"/>
  <c r="BD737" i="2" s="1"/>
  <c r="AX721" i="2"/>
  <c r="AZ721" i="2" s="1"/>
  <c r="BD721" i="2" s="1"/>
  <c r="AY683" i="2"/>
  <c r="BA683" i="2" s="1"/>
  <c r="BB683" i="2" s="1"/>
  <c r="BF683" i="2" s="1"/>
  <c r="AY598" i="2"/>
  <c r="BA598" i="2" s="1"/>
  <c r="BB598" i="2" s="1"/>
  <c r="BF598" i="2" s="1"/>
  <c r="AX516" i="2"/>
  <c r="AZ516" i="2" s="1"/>
  <c r="BD516" i="2" s="1"/>
  <c r="AX500" i="2"/>
  <c r="AZ500" i="2" s="1"/>
  <c r="BD500" i="2" s="1"/>
  <c r="AX552" i="2"/>
  <c r="AZ552" i="2" s="1"/>
  <c r="BD552" i="2" s="1"/>
  <c r="AY627" i="2"/>
  <c r="BA627" i="2" s="1"/>
  <c r="BE627" i="2" s="1"/>
  <c r="AX577" i="2"/>
  <c r="AZ577" i="2" s="1"/>
  <c r="BD577" i="2" s="1"/>
  <c r="AY571" i="2"/>
  <c r="BA571" i="2" s="1"/>
  <c r="BE571" i="2" s="1"/>
  <c r="AY426" i="2"/>
  <c r="BA426" i="2" s="1"/>
  <c r="BE426" i="2" s="1"/>
  <c r="AX280" i="2"/>
  <c r="AZ280" i="2" s="1"/>
  <c r="BD280" i="2" s="1"/>
  <c r="AY303" i="2"/>
  <c r="BA303" i="2" s="1"/>
  <c r="BB303" i="2" s="1"/>
  <c r="BF303" i="2" s="1"/>
  <c r="AY259" i="2"/>
  <c r="BA259" i="2" s="1"/>
  <c r="BE259" i="2" s="1"/>
  <c r="AX324" i="2"/>
  <c r="AZ324" i="2" s="1"/>
  <c r="BD324" i="2" s="1"/>
  <c r="AY95" i="2"/>
  <c r="BA95" i="2" s="1"/>
  <c r="BE95" i="2" s="1"/>
  <c r="AY335" i="2"/>
  <c r="BA335" i="2" s="1"/>
  <c r="BB335" i="2" s="1"/>
  <c r="BF335" i="2" s="1"/>
  <c r="AY617" i="2"/>
  <c r="BA617" i="2" s="1"/>
  <c r="BE617" i="2" s="1"/>
  <c r="AY716" i="2"/>
  <c r="BA716" i="2" s="1"/>
  <c r="BB716" i="2" s="1"/>
  <c r="BF716" i="2" s="1"/>
  <c r="AY780" i="2"/>
  <c r="BA780" i="2" s="1"/>
  <c r="BB780" i="2" s="1"/>
  <c r="BF780" i="2" s="1"/>
  <c r="AY395" i="2"/>
  <c r="BA395" i="2" s="1"/>
  <c r="BB395" i="2" s="1"/>
  <c r="BF395" i="2" s="1"/>
  <c r="AY297" i="2"/>
  <c r="BA297" i="2" s="1"/>
  <c r="BE297" i="2" s="1"/>
  <c r="AY350" i="2"/>
  <c r="BA350" i="2" s="1"/>
  <c r="BB350" i="2" s="1"/>
  <c r="BF350" i="2" s="1"/>
  <c r="AY343" i="2"/>
  <c r="BA343" i="2" s="1"/>
  <c r="BE343" i="2" s="1"/>
  <c r="AY411" i="2"/>
  <c r="BA411" i="2" s="1"/>
  <c r="BE411" i="2" s="1"/>
  <c r="AY669" i="2"/>
  <c r="BA669" i="2" s="1"/>
  <c r="BE669" i="2" s="1"/>
  <c r="AY732" i="2"/>
  <c r="BA732" i="2" s="1"/>
  <c r="BE732" i="2" s="1"/>
  <c r="AY515" i="2"/>
  <c r="BA515" i="2" s="1"/>
  <c r="BE515" i="2" s="1"/>
  <c r="AY490" i="2"/>
  <c r="BA490" i="2" s="1"/>
  <c r="BE490" i="2" s="1"/>
  <c r="AY530" i="2"/>
  <c r="BA530" i="2" s="1"/>
  <c r="BB530" i="2" s="1"/>
  <c r="BF530" i="2" s="1"/>
  <c r="AY806" i="2"/>
  <c r="BA806" i="2" s="1"/>
  <c r="BE806" i="2" s="1"/>
  <c r="AY479" i="2"/>
  <c r="BA479" i="2" s="1"/>
  <c r="BB479" i="2" s="1"/>
  <c r="BF479" i="2" s="1"/>
  <c r="AY636" i="2"/>
  <c r="BA636" i="2" s="1"/>
  <c r="BB636" i="2" s="1"/>
  <c r="BF636" i="2" s="1"/>
  <c r="AY668" i="2"/>
  <c r="BA668" i="2" s="1"/>
  <c r="BE668" i="2" s="1"/>
  <c r="AY431" i="2"/>
  <c r="BA431" i="2" s="1"/>
  <c r="BB431" i="2" s="1"/>
  <c r="BF431" i="2" s="1"/>
  <c r="AY768" i="2"/>
  <c r="BA768" i="2" s="1"/>
  <c r="BE768" i="2" s="1"/>
  <c r="AX395" i="2"/>
  <c r="AZ395" i="2" s="1"/>
  <c r="BD395" i="2" s="1"/>
  <c r="AX373" i="2"/>
  <c r="AZ373" i="2" s="1"/>
  <c r="BD373" i="2" s="1"/>
  <c r="AX603" i="2"/>
  <c r="AZ603" i="2" s="1"/>
  <c r="BD603" i="2" s="1"/>
  <c r="AY623" i="2"/>
  <c r="BA623" i="2" s="1"/>
  <c r="BB623" i="2" s="1"/>
  <c r="BF623" i="2" s="1"/>
  <c r="AY540" i="2"/>
  <c r="BA540" i="2" s="1"/>
  <c r="BB540" i="2" s="1"/>
  <c r="BF540" i="2" s="1"/>
  <c r="AY443" i="2"/>
  <c r="BA443" i="2" s="1"/>
  <c r="BB443" i="2" s="1"/>
  <c r="BF443" i="2" s="1"/>
  <c r="AY393" i="2"/>
  <c r="BA393" i="2" s="1"/>
  <c r="BE393" i="2" s="1"/>
  <c r="AY357" i="2"/>
  <c r="BA357" i="2" s="1"/>
  <c r="BE357" i="2" s="1"/>
  <c r="AX252" i="2"/>
  <c r="AZ252" i="2" s="1"/>
  <c r="BD252" i="2" s="1"/>
  <c r="AY320" i="2"/>
  <c r="BA320" i="2" s="1"/>
  <c r="BB320" i="2" s="1"/>
  <c r="BF320" i="2" s="1"/>
  <c r="AY248" i="2"/>
  <c r="BA248" i="2" s="1"/>
  <c r="BB248" i="2" s="1"/>
  <c r="BF248" i="2" s="1"/>
  <c r="AY64" i="2"/>
  <c r="BA64" i="2" s="1"/>
  <c r="BB64" i="2" s="1"/>
  <c r="BF64" i="2" s="1"/>
  <c r="AY32" i="2"/>
  <c r="BA32" i="2" s="1"/>
  <c r="BE32" i="2" s="1"/>
  <c r="AX686" i="2"/>
  <c r="AZ686" i="2" s="1"/>
  <c r="BD686" i="2" s="1"/>
  <c r="AY702" i="2"/>
  <c r="BA702" i="2" s="1"/>
  <c r="BB702" i="2" s="1"/>
  <c r="BF702" i="2" s="1"/>
  <c r="AX682" i="2"/>
  <c r="AZ682" i="2" s="1"/>
  <c r="BD682" i="2" s="1"/>
  <c r="AX674" i="2"/>
  <c r="AZ674" i="2" s="1"/>
  <c r="BD674" i="2" s="1"/>
  <c r="AX658" i="2"/>
  <c r="AZ658" i="2" s="1"/>
  <c r="BD658" i="2" s="1"/>
  <c r="AX642" i="2"/>
  <c r="AZ642" i="2" s="1"/>
  <c r="BD642" i="2" s="1"/>
  <c r="AY536" i="2"/>
  <c r="BA536" i="2" s="1"/>
  <c r="BB536" i="2" s="1"/>
  <c r="BF536" i="2" s="1"/>
  <c r="AX698" i="2"/>
  <c r="AZ698" i="2" s="1"/>
  <c r="BD698" i="2" s="1"/>
  <c r="AY594" i="2"/>
  <c r="BA594" i="2" s="1"/>
  <c r="BB594" i="2" s="1"/>
  <c r="BF594" i="2" s="1"/>
  <c r="AY468" i="2"/>
  <c r="BA468" i="2" s="1"/>
  <c r="BB468" i="2" s="1"/>
  <c r="BF468" i="2" s="1"/>
  <c r="AY570" i="2"/>
  <c r="BA570" i="2" s="1"/>
  <c r="BB570" i="2" s="1"/>
  <c r="BF570" i="2" s="1"/>
  <c r="AY464" i="2"/>
  <c r="BA464" i="2" s="1"/>
  <c r="BE464" i="2" s="1"/>
  <c r="AY409" i="2"/>
  <c r="BA409" i="2" s="1"/>
  <c r="BE409" i="2" s="1"/>
  <c r="AX417" i="2"/>
  <c r="AZ417" i="2" s="1"/>
  <c r="BD417" i="2" s="1"/>
  <c r="AY401" i="2"/>
  <c r="BA401" i="2" s="1"/>
  <c r="BB401" i="2" s="1"/>
  <c r="BF401" i="2" s="1"/>
  <c r="AX295" i="2"/>
  <c r="AZ295" i="2" s="1"/>
  <c r="BD295" i="2" s="1"/>
  <c r="AX290" i="2"/>
  <c r="AZ290" i="2" s="1"/>
  <c r="BD290" i="2" s="1"/>
  <c r="AX299" i="2"/>
  <c r="AZ299" i="2" s="1"/>
  <c r="BD299" i="2" s="1"/>
  <c r="BA446" i="2"/>
  <c r="BE446" i="2" s="1"/>
  <c r="AZ126" i="2"/>
  <c r="BD126" i="2" s="1"/>
  <c r="BA341" i="2"/>
  <c r="BB341" i="2" s="1"/>
  <c r="BF341" i="2" s="1"/>
  <c r="AZ311" i="2"/>
  <c r="BD311" i="2" s="1"/>
  <c r="BA47" i="2"/>
  <c r="BB47" i="2" s="1"/>
  <c r="BF47" i="2" s="1"/>
  <c r="AY292" i="2"/>
  <c r="BA292" i="2" s="1"/>
  <c r="BE292" i="2" s="1"/>
  <c r="AY317" i="2"/>
  <c r="BA317" i="2" s="1"/>
  <c r="BE317" i="2" s="1"/>
  <c r="AY354" i="2"/>
  <c r="BA354" i="2" s="1"/>
  <c r="BB354" i="2" s="1"/>
  <c r="BF354" i="2" s="1"/>
  <c r="AY375" i="2"/>
  <c r="BA375" i="2" s="1"/>
  <c r="BE375" i="2" s="1"/>
  <c r="AY254" i="2"/>
  <c r="BA254" i="2" s="1"/>
  <c r="BB254" i="2" s="1"/>
  <c r="BF254" i="2" s="1"/>
  <c r="AY276" i="2"/>
  <c r="BA276" i="2" s="1"/>
  <c r="BB276" i="2" s="1"/>
  <c r="BF276" i="2" s="1"/>
  <c r="AY339" i="2"/>
  <c r="BA339" i="2" s="1"/>
  <c r="BB339" i="2" s="1"/>
  <c r="BF339" i="2" s="1"/>
  <c r="AY118" i="2"/>
  <c r="BA118" i="2" s="1"/>
  <c r="BB118" i="2" s="1"/>
  <c r="BF118" i="2" s="1"/>
  <c r="AY213" i="2"/>
  <c r="BA213" i="2" s="1"/>
  <c r="BE213" i="2" s="1"/>
  <c r="AY305" i="2"/>
  <c r="BA305" i="2" s="1"/>
  <c r="BE305" i="2" s="1"/>
  <c r="AY38" i="2"/>
  <c r="BA38" i="2" s="1"/>
  <c r="BE38" i="2" s="1"/>
  <c r="AX184" i="2"/>
  <c r="AZ184" i="2" s="1"/>
  <c r="BD184" i="2" s="1"/>
  <c r="AX300" i="2"/>
  <c r="AZ300" i="2" s="1"/>
  <c r="BD300" i="2" s="1"/>
  <c r="AY21" i="2"/>
  <c r="BA21" i="2" s="1"/>
  <c r="BE21" i="2" s="1"/>
  <c r="AY37" i="2"/>
  <c r="BA37" i="2" s="1"/>
  <c r="BB37" i="2" s="1"/>
  <c r="BF37" i="2" s="1"/>
  <c r="AY177" i="2"/>
  <c r="BA177" i="2" s="1"/>
  <c r="BE177" i="2" s="1"/>
  <c r="AX196" i="2"/>
  <c r="AZ196" i="2" s="1"/>
  <c r="BD196" i="2" s="1"/>
  <c r="AY366" i="2"/>
  <c r="BA366" i="2" s="1"/>
  <c r="BE366" i="2" s="1"/>
  <c r="AX358" i="2"/>
  <c r="AZ358" i="2" s="1"/>
  <c r="BD358" i="2" s="1"/>
  <c r="AY59" i="2"/>
  <c r="BA59" i="2" s="1"/>
  <c r="BB59" i="2" s="1"/>
  <c r="BF59" i="2" s="1"/>
  <c r="AY80" i="2"/>
  <c r="BA80" i="2" s="1"/>
  <c r="BB80" i="2" s="1"/>
  <c r="BF80" i="2" s="1"/>
  <c r="AY351" i="2"/>
  <c r="BA351" i="2" s="1"/>
  <c r="BB351" i="2" s="1"/>
  <c r="BF351" i="2" s="1"/>
  <c r="AY727" i="2"/>
  <c r="BA727" i="2" s="1"/>
  <c r="BE727" i="2" s="1"/>
  <c r="AY759" i="2"/>
  <c r="BA759" i="2" s="1"/>
  <c r="BB759" i="2" s="1"/>
  <c r="BF759" i="2" s="1"/>
  <c r="AY470" i="2"/>
  <c r="BA470" i="2" s="1"/>
  <c r="BE470" i="2" s="1"/>
  <c r="AY546" i="2"/>
  <c r="BA546" i="2" s="1"/>
  <c r="BE546" i="2" s="1"/>
  <c r="AY665" i="2"/>
  <c r="BA665" i="2" s="1"/>
  <c r="BE665" i="2" s="1"/>
  <c r="AY803" i="2"/>
  <c r="BA803" i="2" s="1"/>
  <c r="BE803" i="2" s="1"/>
  <c r="AY609" i="2"/>
  <c r="BA609" i="2" s="1"/>
  <c r="BB609" i="2" s="1"/>
  <c r="BF609" i="2" s="1"/>
  <c r="AY661" i="2"/>
  <c r="BA661" i="2" s="1"/>
  <c r="BB661" i="2" s="1"/>
  <c r="BF661" i="2" s="1"/>
  <c r="AY498" i="2"/>
  <c r="BA498" i="2" s="1"/>
  <c r="BB498" i="2" s="1"/>
  <c r="BF498" i="2" s="1"/>
  <c r="AY222" i="2"/>
  <c r="BA222" i="2" s="1"/>
  <c r="BE222" i="2" s="1"/>
  <c r="AX145" i="2"/>
  <c r="AZ145" i="2" s="1"/>
  <c r="BD145" i="2" s="1"/>
  <c r="AX129" i="2"/>
  <c r="AZ129" i="2" s="1"/>
  <c r="BD129" i="2" s="1"/>
  <c r="AY206" i="2"/>
  <c r="BA206" i="2" s="1"/>
  <c r="BB206" i="2" s="1"/>
  <c r="BF206" i="2" s="1"/>
  <c r="AY162" i="2"/>
  <c r="BA162" i="2" s="1"/>
  <c r="BE162" i="2" s="1"/>
  <c r="AY218" i="2"/>
  <c r="BA218" i="2" s="1"/>
  <c r="BE218" i="2" s="1"/>
  <c r="AY186" i="2"/>
  <c r="BA186" i="2" s="1"/>
  <c r="BB186" i="2" s="1"/>
  <c r="BF186" i="2" s="1"/>
  <c r="AY170" i="2"/>
  <c r="BA170" i="2" s="1"/>
  <c r="BB170" i="2" s="1"/>
  <c r="BF170" i="2" s="1"/>
  <c r="AY60" i="2"/>
  <c r="BA60" i="2" s="1"/>
  <c r="BE60" i="2" s="1"/>
  <c r="AY793" i="2"/>
  <c r="BA793" i="2" s="1"/>
  <c r="BB793" i="2" s="1"/>
  <c r="BF793" i="2" s="1"/>
  <c r="AY761" i="2"/>
  <c r="BA761" i="2" s="1"/>
  <c r="BB761" i="2" s="1"/>
  <c r="BF761" i="2" s="1"/>
  <c r="AY729" i="2"/>
  <c r="BA729" i="2" s="1"/>
  <c r="BB729" i="2" s="1"/>
  <c r="BF729" i="2" s="1"/>
  <c r="AY682" i="2"/>
  <c r="BA682" i="2" s="1"/>
  <c r="BE682" i="2" s="1"/>
  <c r="AY817" i="2"/>
  <c r="BA817" i="2" s="1"/>
  <c r="BE817" i="2" s="1"/>
  <c r="AX801" i="2"/>
  <c r="AZ801" i="2" s="1"/>
  <c r="BD801" i="2" s="1"/>
  <c r="AY778" i="2"/>
  <c r="BA778" i="2" s="1"/>
  <c r="BB778" i="2" s="1"/>
  <c r="BF778" i="2" s="1"/>
  <c r="AY813" i="2"/>
  <c r="BA813" i="2" s="1"/>
  <c r="BE813" i="2" s="1"/>
  <c r="AY769" i="2"/>
  <c r="BA769" i="2" s="1"/>
  <c r="BB769" i="2" s="1"/>
  <c r="BF769" i="2" s="1"/>
  <c r="AY737" i="2"/>
  <c r="BA737" i="2" s="1"/>
  <c r="BB737" i="2" s="1"/>
  <c r="BF737" i="2" s="1"/>
  <c r="AY667" i="2"/>
  <c r="BA667" i="2" s="1"/>
  <c r="BE667" i="2" s="1"/>
  <c r="AY595" i="2"/>
  <c r="BA595" i="2" s="1"/>
  <c r="BB595" i="2" s="1"/>
  <c r="BF595" i="2" s="1"/>
  <c r="AY587" i="2"/>
  <c r="BA587" i="2" s="1"/>
  <c r="BB587" i="2" s="1"/>
  <c r="BF587" i="2" s="1"/>
  <c r="AX765" i="2"/>
  <c r="AZ765" i="2" s="1"/>
  <c r="BD765" i="2" s="1"/>
  <c r="AX749" i="2"/>
  <c r="AZ749" i="2" s="1"/>
  <c r="BD749" i="2" s="1"/>
  <c r="AX733" i="2"/>
  <c r="AZ733" i="2" s="1"/>
  <c r="BD733" i="2" s="1"/>
  <c r="AX717" i="2"/>
  <c r="AZ717" i="2" s="1"/>
  <c r="BD717" i="2" s="1"/>
  <c r="AY619" i="2"/>
  <c r="BA619" i="2" s="1"/>
  <c r="BB619" i="2" s="1"/>
  <c r="BF619" i="2" s="1"/>
  <c r="AY666" i="2"/>
  <c r="BA666" i="2" s="1"/>
  <c r="BB666" i="2" s="1"/>
  <c r="BF666" i="2" s="1"/>
  <c r="AY582" i="2"/>
  <c r="BA582" i="2" s="1"/>
  <c r="BE582" i="2" s="1"/>
  <c r="AY566" i="2"/>
  <c r="BA566" i="2" s="1"/>
  <c r="BE566" i="2" s="1"/>
  <c r="AY512" i="2"/>
  <c r="BA512" i="2" s="1"/>
  <c r="BB512" i="2" s="1"/>
  <c r="BF512" i="2" s="1"/>
  <c r="AY496" i="2"/>
  <c r="BA496" i="2" s="1"/>
  <c r="BE496" i="2" s="1"/>
  <c r="AY480" i="2"/>
  <c r="BA480" i="2" s="1"/>
  <c r="BB480" i="2" s="1"/>
  <c r="BF480" i="2" s="1"/>
  <c r="AY532" i="2"/>
  <c r="BA532" i="2" s="1"/>
  <c r="BE532" i="2" s="1"/>
  <c r="AY516" i="2"/>
  <c r="BA516" i="2" s="1"/>
  <c r="BB516" i="2" s="1"/>
  <c r="BF516" i="2" s="1"/>
  <c r="AY500" i="2"/>
  <c r="BA500" i="2" s="1"/>
  <c r="BE500" i="2" s="1"/>
  <c r="AY484" i="2"/>
  <c r="BA484" i="2" s="1"/>
  <c r="BE484" i="2" s="1"/>
  <c r="AY349" i="2"/>
  <c r="BA349" i="2" s="1"/>
  <c r="BB349" i="2" s="1"/>
  <c r="BF349" i="2" s="1"/>
  <c r="AY444" i="2"/>
  <c r="BA444" i="2" s="1"/>
  <c r="BE444" i="2" s="1"/>
  <c r="AY387" i="2"/>
  <c r="BA387" i="2" s="1"/>
  <c r="BB387" i="2" s="1"/>
  <c r="BF387" i="2" s="1"/>
  <c r="AY262" i="2"/>
  <c r="BA262" i="2" s="1"/>
  <c r="BE262" i="2" s="1"/>
  <c r="AX14" i="2"/>
  <c r="AZ14" i="2" s="1"/>
  <c r="BD14" i="2" s="1"/>
  <c r="AX164" i="2"/>
  <c r="AZ164" i="2" s="1"/>
  <c r="BD164" i="2" s="1"/>
  <c r="AX231" i="2"/>
  <c r="AZ231" i="2" s="1"/>
  <c r="BD231" i="2" s="1"/>
  <c r="AY152" i="2"/>
  <c r="BA152" i="2" s="1"/>
  <c r="BE152" i="2" s="1"/>
  <c r="AY88" i="2"/>
  <c r="BA88" i="2" s="1"/>
  <c r="BB88" i="2" s="1"/>
  <c r="BF88" i="2" s="1"/>
  <c r="AY159" i="2"/>
  <c r="BA159" i="2" s="1"/>
  <c r="BB159" i="2" s="1"/>
  <c r="BF159" i="2" s="1"/>
  <c r="AY288" i="2"/>
  <c r="BA288" i="2" s="1"/>
  <c r="BE288" i="2" s="1"/>
  <c r="AY534" i="2"/>
  <c r="BA534" i="2" s="1"/>
  <c r="BB534" i="2" s="1"/>
  <c r="BF534" i="2" s="1"/>
  <c r="AY601" i="2"/>
  <c r="BA601" i="2" s="1"/>
  <c r="BE601" i="2" s="1"/>
  <c r="AX711" i="2"/>
  <c r="AZ711" i="2" s="1"/>
  <c r="BD711" i="2" s="1"/>
  <c r="AY807" i="2"/>
  <c r="BA807" i="2" s="1"/>
  <c r="BB807" i="2" s="1"/>
  <c r="BF807" i="2" s="1"/>
  <c r="AY573" i="2"/>
  <c r="BA573" i="2" s="1"/>
  <c r="BE573" i="2" s="1"/>
  <c r="AY556" i="2"/>
  <c r="BA556" i="2" s="1"/>
  <c r="BB556" i="2" s="1"/>
  <c r="BF556" i="2" s="1"/>
  <c r="AX214" i="2"/>
  <c r="AZ214" i="2" s="1"/>
  <c r="BD214" i="2" s="1"/>
  <c r="AX93" i="2"/>
  <c r="AZ93" i="2" s="1"/>
  <c r="BD93" i="2" s="1"/>
  <c r="AY77" i="2"/>
  <c r="BA77" i="2" s="1"/>
  <c r="BE77" i="2" s="1"/>
  <c r="AY20" i="2"/>
  <c r="BA20" i="2" s="1"/>
  <c r="BB20" i="2" s="1"/>
  <c r="BF20" i="2" s="1"/>
  <c r="AX789" i="2"/>
  <c r="AZ789" i="2" s="1"/>
  <c r="BD789" i="2" s="1"/>
  <c r="AY773" i="2"/>
  <c r="BA773" i="2" s="1"/>
  <c r="BB773" i="2" s="1"/>
  <c r="BF773" i="2" s="1"/>
  <c r="AY741" i="2"/>
  <c r="BA741" i="2" s="1"/>
  <c r="BB741" i="2" s="1"/>
  <c r="BF741" i="2" s="1"/>
  <c r="AY97" i="2"/>
  <c r="BA97" i="2" s="1"/>
  <c r="BE97" i="2" s="1"/>
  <c r="AX34" i="2"/>
  <c r="AZ34" i="2" s="1"/>
  <c r="BD34" i="2" s="1"/>
  <c r="AY686" i="2"/>
  <c r="BA686" i="2" s="1"/>
  <c r="BE686" i="2" s="1"/>
  <c r="AX678" i="2"/>
  <c r="AZ678" i="2" s="1"/>
  <c r="BD678" i="2" s="1"/>
  <c r="AX569" i="2"/>
  <c r="AZ569" i="2" s="1"/>
  <c r="BD569" i="2" s="1"/>
  <c r="AX504" i="2"/>
  <c r="AZ504" i="2" s="1"/>
  <c r="BD504" i="2" s="1"/>
  <c r="AY563" i="2"/>
  <c r="BA563" i="2" s="1"/>
  <c r="BE563" i="2" s="1"/>
  <c r="AY782" i="2"/>
  <c r="BA782" i="2" s="1"/>
  <c r="BB782" i="2" s="1"/>
  <c r="BF782" i="2" s="1"/>
  <c r="AX670" i="2"/>
  <c r="AZ670" i="2" s="1"/>
  <c r="BD670" i="2" s="1"/>
  <c r="AX654" i="2"/>
  <c r="AZ654" i="2" s="1"/>
  <c r="BD654" i="2" s="1"/>
  <c r="AX638" i="2"/>
  <c r="AZ638" i="2" s="1"/>
  <c r="BD638" i="2" s="1"/>
  <c r="AX631" i="2"/>
  <c r="AZ631" i="2" s="1"/>
  <c r="BD631" i="2" s="1"/>
  <c r="AY599" i="2"/>
  <c r="BA599" i="2" s="1"/>
  <c r="BE599" i="2" s="1"/>
  <c r="AX438" i="2"/>
  <c r="AZ438" i="2" s="1"/>
  <c r="BD438" i="2" s="1"/>
  <c r="AY396" i="2"/>
  <c r="BA396" i="2" s="1"/>
  <c r="BE396" i="2" s="1"/>
  <c r="AX315" i="2"/>
  <c r="AZ315" i="2" s="1"/>
  <c r="BD315" i="2" s="1"/>
  <c r="AX307" i="2"/>
  <c r="AZ307" i="2" s="1"/>
  <c r="BD307" i="2" s="1"/>
  <c r="AX261" i="2"/>
  <c r="AZ261" i="2" s="1"/>
  <c r="BD261" i="2" s="1"/>
  <c r="AY87" i="2"/>
  <c r="BA87" i="2" s="1"/>
  <c r="BE87" i="2" s="1"/>
  <c r="AY48" i="2"/>
  <c r="BA48" i="2" s="1"/>
  <c r="BE48" i="2" s="1"/>
  <c r="AY71" i="2"/>
  <c r="BA71" i="2" s="1"/>
  <c r="BB71" i="2" s="1"/>
  <c r="BF71" i="2" s="1"/>
  <c r="AY135" i="2"/>
  <c r="BA135" i="2" s="1"/>
  <c r="BB135" i="2" s="1"/>
  <c r="BF135" i="2" s="1"/>
  <c r="AY205" i="2"/>
  <c r="BA205" i="2" s="1"/>
  <c r="BE205" i="2" s="1"/>
  <c r="AY398" i="2"/>
  <c r="BA398" i="2" s="1"/>
  <c r="BB398" i="2" s="1"/>
  <c r="BF398" i="2" s="1"/>
  <c r="AY458" i="2"/>
  <c r="BA458" i="2" s="1"/>
  <c r="BB458" i="2" s="1"/>
  <c r="BF458" i="2" s="1"/>
  <c r="AX296" i="2"/>
  <c r="AZ296" i="2" s="1"/>
  <c r="BD296" i="2" s="1"/>
  <c r="AY519" i="2"/>
  <c r="BA519" i="2" s="1"/>
  <c r="BE519" i="2" s="1"/>
  <c r="AY637" i="2"/>
  <c r="BA637" i="2" s="1"/>
  <c r="BE637" i="2" s="1"/>
  <c r="AY788" i="2"/>
  <c r="BA788" i="2" s="1"/>
  <c r="BB788" i="2" s="1"/>
  <c r="BF788" i="2" s="1"/>
  <c r="AY648" i="2"/>
  <c r="BA648" i="2" s="1"/>
  <c r="BB648" i="2" s="1"/>
  <c r="BF648" i="2" s="1"/>
  <c r="AY459" i="2"/>
  <c r="BA459" i="2" s="1"/>
  <c r="BE459" i="2" s="1"/>
  <c r="AY589" i="2"/>
  <c r="BA589" i="2" s="1"/>
  <c r="BB589" i="2" s="1"/>
  <c r="BF589" i="2" s="1"/>
  <c r="AY641" i="2"/>
  <c r="BA641" i="2" s="1"/>
  <c r="BB641" i="2" s="1"/>
  <c r="BF641" i="2" s="1"/>
  <c r="AY145" i="2"/>
  <c r="BA145" i="2" s="1"/>
  <c r="BB145" i="2" s="1"/>
  <c r="BF145" i="2" s="1"/>
  <c r="AY138" i="2"/>
  <c r="BA138" i="2" s="1"/>
  <c r="BE138" i="2" s="1"/>
  <c r="AY73" i="2"/>
  <c r="BA73" i="2" s="1"/>
  <c r="BB73" i="2" s="1"/>
  <c r="BF73" i="2" s="1"/>
  <c r="AY41" i="2"/>
  <c r="BA41" i="2" s="1"/>
  <c r="BB41" i="2" s="1"/>
  <c r="BF41" i="2" s="1"/>
  <c r="AY390" i="2"/>
  <c r="BA390" i="2" s="1"/>
  <c r="BE390" i="2" s="1"/>
  <c r="AY168" i="2"/>
  <c r="BA168" i="2" s="1"/>
  <c r="BE168" i="2" s="1"/>
  <c r="AY110" i="2"/>
  <c r="BA110" i="2" s="1"/>
  <c r="BB110" i="2" s="1"/>
  <c r="BF110" i="2" s="1"/>
  <c r="AX167" i="2"/>
  <c r="AZ167" i="2" s="1"/>
  <c r="BD167" i="2" s="1"/>
  <c r="AX195" i="2"/>
  <c r="AZ195" i="2" s="1"/>
  <c r="BD195" i="2" s="1"/>
  <c r="AY44" i="2"/>
  <c r="BA44" i="2" s="1"/>
  <c r="BB44" i="2" s="1"/>
  <c r="BF44" i="2" s="1"/>
  <c r="AY128" i="2"/>
  <c r="BA128" i="2" s="1"/>
  <c r="BE128" i="2" s="1"/>
  <c r="AY181" i="2"/>
  <c r="BA181" i="2" s="1"/>
  <c r="BE181" i="2" s="1"/>
  <c r="AY232" i="2"/>
  <c r="BA232" i="2" s="1"/>
  <c r="BE232" i="2" s="1"/>
  <c r="AY246" i="2"/>
  <c r="BA246" i="2" s="1"/>
  <c r="BE246" i="2" s="1"/>
  <c r="AY535" i="2"/>
  <c r="BA535" i="2" s="1"/>
  <c r="AY569" i="2"/>
  <c r="BA569" i="2" s="1"/>
  <c r="BE569" i="2" s="1"/>
  <c r="AY653" i="2"/>
  <c r="BA653" i="2" s="1"/>
  <c r="BE653" i="2" s="1"/>
  <c r="AY743" i="2"/>
  <c r="BA743" i="2" s="1"/>
  <c r="BE743" i="2" s="1"/>
  <c r="AY775" i="2"/>
  <c r="BA775" i="2" s="1"/>
  <c r="BB775" i="2" s="1"/>
  <c r="BF775" i="2" s="1"/>
  <c r="AY712" i="2"/>
  <c r="BA712" i="2" s="1"/>
  <c r="BE712" i="2" s="1"/>
  <c r="AY696" i="2"/>
  <c r="BA696" i="2" s="1"/>
  <c r="BB696" i="2" s="1"/>
  <c r="BF696" i="2" s="1"/>
  <c r="AY681" i="2"/>
  <c r="BA681" i="2" s="1"/>
  <c r="BB681" i="2" s="1"/>
  <c r="BF681" i="2" s="1"/>
  <c r="AY572" i="2"/>
  <c r="BA572" i="2" s="1"/>
  <c r="BB572" i="2" s="1"/>
  <c r="BF572" i="2" s="1"/>
  <c r="AY692" i="2"/>
  <c r="BA692" i="2" s="1"/>
  <c r="BE692" i="2" s="1"/>
  <c r="AY399" i="2"/>
  <c r="BA399" i="2" s="1"/>
  <c r="BE399" i="2" s="1"/>
  <c r="AY514" i="2"/>
  <c r="BA514" i="2" s="1"/>
  <c r="BE514" i="2" s="1"/>
  <c r="AY657" i="2"/>
  <c r="BA657" i="2" s="1"/>
  <c r="BE657" i="2" s="1"/>
  <c r="AX218" i="2"/>
  <c r="AZ218" i="2" s="1"/>
  <c r="BD218" i="2" s="1"/>
  <c r="AX137" i="2"/>
  <c r="AZ137" i="2" s="1"/>
  <c r="BD137" i="2" s="1"/>
  <c r="AX101" i="2"/>
  <c r="AZ101" i="2" s="1"/>
  <c r="BD101" i="2" s="1"/>
  <c r="AX194" i="2"/>
  <c r="AZ194" i="2" s="1"/>
  <c r="BD194" i="2" s="1"/>
  <c r="AY745" i="2"/>
  <c r="BA745" i="2" s="1"/>
  <c r="BB745" i="2" s="1"/>
  <c r="BF745" i="2" s="1"/>
  <c r="AY753" i="2"/>
  <c r="BA753" i="2" s="1"/>
  <c r="BE753" i="2" s="1"/>
  <c r="AY721" i="2"/>
  <c r="BA721" i="2" s="1"/>
  <c r="BB721" i="2" s="1"/>
  <c r="BF721" i="2" s="1"/>
  <c r="AY674" i="2"/>
  <c r="BA674" i="2" s="1"/>
  <c r="BB674" i="2" s="1"/>
  <c r="BF674" i="2" s="1"/>
  <c r="AY786" i="2"/>
  <c r="BA786" i="2" s="1"/>
  <c r="BB786" i="2" s="1"/>
  <c r="BF786" i="2" s="1"/>
  <c r="AX619" i="2"/>
  <c r="AZ619" i="2" s="1"/>
  <c r="BD619" i="2" s="1"/>
  <c r="AY504" i="2"/>
  <c r="BA504" i="2" s="1"/>
  <c r="BB504" i="2" s="1"/>
  <c r="BF504" i="2" s="1"/>
  <c r="AY488" i="2"/>
  <c r="BA488" i="2" s="1"/>
  <c r="BE488" i="2" s="1"/>
  <c r="AY508" i="2"/>
  <c r="BA508" i="2" s="1"/>
  <c r="BE508" i="2" s="1"/>
  <c r="AY492" i="2"/>
  <c r="BA492" i="2" s="1"/>
  <c r="BB492" i="2" s="1"/>
  <c r="BF492" i="2" s="1"/>
  <c r="AY476" i="2"/>
  <c r="BA476" i="2" s="1"/>
  <c r="BE476" i="2" s="1"/>
  <c r="AX452" i="2"/>
  <c r="AZ452" i="2" s="1"/>
  <c r="BD452" i="2" s="1"/>
  <c r="AY433" i="2"/>
  <c r="BA433" i="2" s="1"/>
  <c r="BB433" i="2" s="1"/>
  <c r="BF433" i="2" s="1"/>
  <c r="AX433" i="2"/>
  <c r="AZ433" i="2" s="1"/>
  <c r="BD433" i="2" s="1"/>
  <c r="AY331" i="2"/>
  <c r="BA331" i="2" s="1"/>
  <c r="BB331" i="2" s="1"/>
  <c r="BF331" i="2" s="1"/>
  <c r="AX407" i="2"/>
  <c r="AZ407" i="2" s="1"/>
  <c r="BD407" i="2" s="1"/>
  <c r="AX327" i="2"/>
  <c r="AZ327" i="2" s="1"/>
  <c r="BD327" i="2" s="1"/>
  <c r="AX265" i="2"/>
  <c r="AZ265" i="2" s="1"/>
  <c r="BD265" i="2" s="1"/>
  <c r="BA35" i="2"/>
  <c r="BB35" i="2" s="1"/>
  <c r="BF35" i="2" s="1"/>
  <c r="BE437" i="2"/>
  <c r="AX191" i="2"/>
  <c r="AZ191" i="2" s="1"/>
  <c r="BD191" i="2" s="1"/>
  <c r="AX163" i="2"/>
  <c r="AZ163" i="2" s="1"/>
  <c r="BD163" i="2" s="1"/>
  <c r="AY217" i="2"/>
  <c r="BA217" i="2" s="1"/>
  <c r="BB217" i="2" s="1"/>
  <c r="BF217" i="2" s="1"/>
  <c r="AY67" i="2"/>
  <c r="BA67" i="2" s="1"/>
  <c r="BB67" i="2" s="1"/>
  <c r="BF67" i="2" s="1"/>
  <c r="AX55" i="2"/>
  <c r="AZ55" i="2" s="1"/>
  <c r="BD55" i="2" s="1"/>
  <c r="AY143" i="2"/>
  <c r="BA143" i="2" s="1"/>
  <c r="BB143" i="2" s="1"/>
  <c r="BF143" i="2" s="1"/>
  <c r="AY231" i="2"/>
  <c r="BA231" i="2" s="1"/>
  <c r="BB231" i="2" s="1"/>
  <c r="BF231" i="2" s="1"/>
  <c r="AX176" i="2"/>
  <c r="AZ176" i="2" s="1"/>
  <c r="BD176" i="2" s="1"/>
  <c r="AY756" i="2"/>
  <c r="BA756" i="2" s="1"/>
  <c r="BE756" i="2" s="1"/>
  <c r="AY86" i="2"/>
  <c r="BA86" i="2" s="1"/>
  <c r="BE86" i="2" s="1"/>
  <c r="AX166" i="2"/>
  <c r="AZ166" i="2" s="1"/>
  <c r="BD166" i="2" s="1"/>
  <c r="AY46" i="2"/>
  <c r="BA46" i="2" s="1"/>
  <c r="BB46" i="2" s="1"/>
  <c r="BF46" i="2" s="1"/>
  <c r="AX77" i="2"/>
  <c r="AZ77" i="2" s="1"/>
  <c r="BD77" i="2" s="1"/>
  <c r="AX36" i="2"/>
  <c r="AZ36" i="2" s="1"/>
  <c r="BD36" i="2" s="1"/>
  <c r="AY770" i="2"/>
  <c r="BA770" i="2" s="1"/>
  <c r="BE770" i="2" s="1"/>
  <c r="AY754" i="2"/>
  <c r="BA754" i="2" s="1"/>
  <c r="BB754" i="2" s="1"/>
  <c r="BF754" i="2" s="1"/>
  <c r="AY738" i="2"/>
  <c r="BA738" i="2" s="1"/>
  <c r="BE738" i="2" s="1"/>
  <c r="AY722" i="2"/>
  <c r="BA722" i="2" s="1"/>
  <c r="BE722" i="2" s="1"/>
  <c r="AY204" i="2"/>
  <c r="BA204" i="2" s="1"/>
  <c r="BB204" i="2" s="1"/>
  <c r="BF204" i="2" s="1"/>
  <c r="AY136" i="2"/>
  <c r="BA136" i="2" s="1"/>
  <c r="BB136" i="2" s="1"/>
  <c r="BF136" i="2" s="1"/>
  <c r="AX219" i="2"/>
  <c r="AZ219" i="2" s="1"/>
  <c r="BD219" i="2" s="1"/>
  <c r="AY160" i="2"/>
  <c r="BA160" i="2" s="1"/>
  <c r="BB160" i="2" s="1"/>
  <c r="BF160" i="2" s="1"/>
  <c r="AY176" i="2"/>
  <c r="BA176" i="2" s="1"/>
  <c r="BB176" i="2" s="1"/>
  <c r="BF176" i="2" s="1"/>
  <c r="AY772" i="2"/>
  <c r="BA772" i="2" s="1"/>
  <c r="BB772" i="2" s="1"/>
  <c r="BF772" i="2" s="1"/>
  <c r="AY167" i="2"/>
  <c r="BA167" i="2" s="1"/>
  <c r="BB167" i="2" s="1"/>
  <c r="BF167" i="2" s="1"/>
  <c r="AY219" i="2"/>
  <c r="BA219" i="2" s="1"/>
  <c r="BB219" i="2" s="1"/>
  <c r="BF219" i="2" s="1"/>
  <c r="AY142" i="2"/>
  <c r="BA142" i="2" s="1"/>
  <c r="BB142" i="2" s="1"/>
  <c r="BF142" i="2" s="1"/>
  <c r="AY126" i="2"/>
  <c r="BA126" i="2" s="1"/>
  <c r="BE126" i="2" s="1"/>
  <c r="AY194" i="2"/>
  <c r="BA194" i="2" s="1"/>
  <c r="BE194" i="2" s="1"/>
  <c r="AY149" i="2"/>
  <c r="BA149" i="2" s="1"/>
  <c r="BE149" i="2" s="1"/>
  <c r="AY230" i="2"/>
  <c r="BA230" i="2" s="1"/>
  <c r="BE230" i="2" s="1"/>
  <c r="AX89" i="2"/>
  <c r="AZ89" i="2" s="1"/>
  <c r="BD89" i="2" s="1"/>
  <c r="AX19" i="2"/>
  <c r="AZ19" i="2" s="1"/>
  <c r="BD19" i="2" s="1"/>
  <c r="AY127" i="2"/>
  <c r="BA127" i="2" s="1"/>
  <c r="BE127" i="2" s="1"/>
  <c r="AX168" i="2"/>
  <c r="AZ168" i="2" s="1"/>
  <c r="BD168" i="2" s="1"/>
  <c r="AY33" i="2"/>
  <c r="BA33" i="2" s="1"/>
  <c r="BE33" i="2" s="1"/>
  <c r="AY212" i="2"/>
  <c r="BA212" i="2" s="1"/>
  <c r="BB212" i="2" s="1"/>
  <c r="BF212" i="2" s="1"/>
  <c r="AY117" i="2"/>
  <c r="BA117" i="2" s="1"/>
  <c r="BB117" i="2" s="1"/>
  <c r="BF117" i="2" s="1"/>
  <c r="AX180" i="2"/>
  <c r="AZ180" i="2" s="1"/>
  <c r="BD180" i="2" s="1"/>
  <c r="AX215" i="2"/>
  <c r="AZ215" i="2" s="1"/>
  <c r="BD215" i="2" s="1"/>
  <c r="AY103" i="2"/>
  <c r="BA103" i="2" s="1"/>
  <c r="BE103" i="2" s="1"/>
  <c r="AY121" i="2"/>
  <c r="BA121" i="2" s="1"/>
  <c r="BE121" i="2" s="1"/>
  <c r="AX172" i="2"/>
  <c r="AZ172" i="2" s="1"/>
  <c r="BD172" i="2" s="1"/>
  <c r="AY192" i="2"/>
  <c r="BA192" i="2" s="1"/>
  <c r="BE192" i="2" s="1"/>
  <c r="AX187" i="2"/>
  <c r="AZ187" i="2" s="1"/>
  <c r="BD187" i="2" s="1"/>
  <c r="AX211" i="2"/>
  <c r="AZ211" i="2" s="1"/>
  <c r="BD211" i="2" s="1"/>
  <c r="AY724" i="2"/>
  <c r="BA724" i="2" s="1"/>
  <c r="BB724" i="2" s="1"/>
  <c r="BF724" i="2" s="1"/>
  <c r="AY133" i="2"/>
  <c r="BA133" i="2" s="1"/>
  <c r="BB133" i="2" s="1"/>
  <c r="BF133" i="2" s="1"/>
  <c r="AY211" i="2"/>
  <c r="BA211" i="2" s="1"/>
  <c r="BE211" i="2" s="1"/>
  <c r="AX182" i="2"/>
  <c r="AZ182" i="2" s="1"/>
  <c r="BD182" i="2" s="1"/>
  <c r="AY116" i="2"/>
  <c r="BA116" i="2" s="1"/>
  <c r="BB116" i="2" s="1"/>
  <c r="BF116" i="2" s="1"/>
  <c r="AX42" i="2"/>
  <c r="AZ42" i="2" s="1"/>
  <c r="BD42" i="2" s="1"/>
  <c r="AX805" i="2"/>
  <c r="AZ805" i="2" s="1"/>
  <c r="BD805" i="2" s="1"/>
  <c r="AY678" i="2"/>
  <c r="BA678" i="2" s="1"/>
  <c r="BB678" i="2" s="1"/>
  <c r="BF678" i="2" s="1"/>
  <c r="BA369" i="2"/>
  <c r="BE369" i="2" s="1"/>
  <c r="BA555" i="2"/>
  <c r="BB555" i="2" s="1"/>
  <c r="BF555" i="2" s="1"/>
  <c r="BA475" i="2"/>
  <c r="BE475" i="2" s="1"/>
  <c r="BB621" i="2"/>
  <c r="BF621" i="2" s="1"/>
  <c r="BE621" i="2"/>
  <c r="BA379" i="2"/>
  <c r="BB379" i="2" s="1"/>
  <c r="BF379" i="2" s="1"/>
  <c r="BA574" i="2"/>
  <c r="BB574" i="2" s="1"/>
  <c r="BF574" i="2" s="1"/>
  <c r="BA376" i="2"/>
  <c r="BB376" i="2" s="1"/>
  <c r="BF376" i="2" s="1"/>
  <c r="BB689" i="2"/>
  <c r="BF689" i="2" s="1"/>
  <c r="AZ488" i="2"/>
  <c r="BD488" i="2" s="1"/>
  <c r="BA400" i="2"/>
  <c r="BE400" i="2" s="1"/>
  <c r="BB336" i="2"/>
  <c r="BF336" i="2" s="1"/>
  <c r="BE640" i="2"/>
  <c r="BB705" i="2"/>
  <c r="BF705" i="2" s="1"/>
  <c r="BE705" i="2"/>
  <c r="BA733" i="2"/>
  <c r="BE733" i="2" s="1"/>
  <c r="AY242" i="2"/>
  <c r="BA242" i="2" s="1"/>
  <c r="BE242" i="2" s="1"/>
  <c r="AY347" i="2"/>
  <c r="BA347" i="2" s="1"/>
  <c r="AY391" i="2"/>
  <c r="BA391" i="2" s="1"/>
  <c r="BB391" i="2" s="1"/>
  <c r="BF391" i="2" s="1"/>
  <c r="AY310" i="2"/>
  <c r="BA310" i="2" s="1"/>
  <c r="BB310" i="2" s="1"/>
  <c r="BF310" i="2" s="1"/>
  <c r="AY196" i="2"/>
  <c r="BA196" i="2" s="1"/>
  <c r="BE196" i="2" s="1"/>
  <c r="AY209" i="2"/>
  <c r="BA209" i="2" s="1"/>
  <c r="BB209" i="2" s="1"/>
  <c r="BF209" i="2" s="1"/>
  <c r="AX430" i="2"/>
  <c r="AZ430" i="2" s="1"/>
  <c r="BD430" i="2" s="1"/>
  <c r="AY533" i="2"/>
  <c r="BA533" i="2" s="1"/>
  <c r="BE533" i="2" s="1"/>
  <c r="AY577" i="2"/>
  <c r="BA577" i="2" s="1"/>
  <c r="BE577" i="2" s="1"/>
  <c r="AY719" i="2"/>
  <c r="BA719" i="2" s="1"/>
  <c r="AY751" i="2"/>
  <c r="BA751" i="2" s="1"/>
  <c r="AY565" i="2"/>
  <c r="BA565" i="2" s="1"/>
  <c r="BB565" i="2" s="1"/>
  <c r="BF565" i="2" s="1"/>
  <c r="AY605" i="2"/>
  <c r="BA605" i="2" s="1"/>
  <c r="AY616" i="2"/>
  <c r="BA616" i="2" s="1"/>
  <c r="BB616" i="2" s="1"/>
  <c r="BF616" i="2" s="1"/>
  <c r="AY141" i="2"/>
  <c r="BA141" i="2" s="1"/>
  <c r="AY150" i="2"/>
  <c r="BA150" i="2" s="1"/>
  <c r="AX190" i="2"/>
  <c r="AZ190" i="2" s="1"/>
  <c r="BD190" i="2" s="1"/>
  <c r="AX111" i="2"/>
  <c r="AZ111" i="2" s="1"/>
  <c r="BD111" i="2" s="1"/>
  <c r="AY82" i="2"/>
  <c r="BA82" i="2" s="1"/>
  <c r="AX162" i="2"/>
  <c r="AZ162" i="2" s="1"/>
  <c r="BD162" i="2" s="1"/>
  <c r="AY69" i="2"/>
  <c r="BA69" i="2" s="1"/>
  <c r="BE69" i="2" s="1"/>
  <c r="AY31" i="2"/>
  <c r="BA31" i="2" s="1"/>
  <c r="BE31" i="2" s="1"/>
  <c r="AY19" i="2"/>
  <c r="BA19" i="2" s="1"/>
  <c r="AY797" i="2"/>
  <c r="BA797" i="2" s="1"/>
  <c r="BB797" i="2" s="1"/>
  <c r="BF797" i="2" s="1"/>
  <c r="AY94" i="2"/>
  <c r="BA94" i="2" s="1"/>
  <c r="AY43" i="2"/>
  <c r="BA43" i="2" s="1"/>
  <c r="BE43" i="2" s="1"/>
  <c r="AX30" i="2"/>
  <c r="AZ30" i="2" s="1"/>
  <c r="BD30" i="2" s="1"/>
  <c r="AX817" i="2"/>
  <c r="AZ817" i="2" s="1"/>
  <c r="BD817" i="2" s="1"/>
  <c r="AY23" i="2"/>
  <c r="BA23" i="2" s="1"/>
  <c r="AY675" i="2"/>
  <c r="BA675" i="2" s="1"/>
  <c r="BE675" i="2" s="1"/>
  <c r="AY659" i="2"/>
  <c r="BA659" i="2" s="1"/>
  <c r="BB659" i="2" s="1"/>
  <c r="BF659" i="2" s="1"/>
  <c r="AY643" i="2"/>
  <c r="BA643" i="2" s="1"/>
  <c r="BE643" i="2" s="1"/>
  <c r="AY567" i="2"/>
  <c r="BA567" i="2" s="1"/>
  <c r="AY603" i="2"/>
  <c r="BA603" i="2" s="1"/>
  <c r="BE603" i="2" s="1"/>
  <c r="AX581" i="2"/>
  <c r="AZ581" i="2" s="1"/>
  <c r="BD581" i="2" s="1"/>
  <c r="AX781" i="2"/>
  <c r="AZ781" i="2" s="1"/>
  <c r="BD781" i="2" s="1"/>
  <c r="AX773" i="2"/>
  <c r="AZ773" i="2" s="1"/>
  <c r="BD773" i="2" s="1"/>
  <c r="AX757" i="2"/>
  <c r="AZ757" i="2" s="1"/>
  <c r="BD757" i="2" s="1"/>
  <c r="AX741" i="2"/>
  <c r="AZ741" i="2" s="1"/>
  <c r="BD741" i="2" s="1"/>
  <c r="AX725" i="2"/>
  <c r="AZ725" i="2" s="1"/>
  <c r="BD725" i="2" s="1"/>
  <c r="AY663" i="2"/>
  <c r="BA663" i="2" s="1"/>
  <c r="BE663" i="2" s="1"/>
  <c r="AY647" i="2"/>
  <c r="BA647" i="2" s="1"/>
  <c r="BE647" i="2" s="1"/>
  <c r="AX597" i="2"/>
  <c r="AZ597" i="2" s="1"/>
  <c r="BD597" i="2" s="1"/>
  <c r="AY448" i="2"/>
  <c r="BA448" i="2" s="1"/>
  <c r="AY344" i="2"/>
  <c r="BA344" i="2" s="1"/>
  <c r="BE344" i="2" s="1"/>
  <c r="AY436" i="2"/>
  <c r="BA436" i="2" s="1"/>
  <c r="AY356" i="2"/>
  <c r="BA356" i="2" s="1"/>
  <c r="BE356" i="2" s="1"/>
  <c r="AY319" i="2"/>
  <c r="BA319" i="2" s="1"/>
  <c r="AY296" i="2"/>
  <c r="BA296" i="2" s="1"/>
  <c r="AY282" i="2"/>
  <c r="BA282" i="2" s="1"/>
  <c r="BE282" i="2" s="1"/>
  <c r="AY266" i="2"/>
  <c r="BA266" i="2" s="1"/>
  <c r="AY327" i="2"/>
  <c r="BA327" i="2" s="1"/>
  <c r="AX282" i="2"/>
  <c r="AZ282" i="2" s="1"/>
  <c r="BD282" i="2" s="1"/>
  <c r="AX257" i="2"/>
  <c r="AZ257" i="2" s="1"/>
  <c r="BD257" i="2" s="1"/>
  <c r="AX175" i="2"/>
  <c r="AZ175" i="2" s="1"/>
  <c r="BD175" i="2" s="1"/>
  <c r="AY298" i="2"/>
  <c r="BA298" i="2" s="1"/>
  <c r="BB298" i="2" s="1"/>
  <c r="BF298" i="2" s="1"/>
  <c r="AX179" i="2"/>
  <c r="AZ179" i="2" s="1"/>
  <c r="BD179" i="2" s="1"/>
  <c r="AY224" i="2"/>
  <c r="BA224" i="2" s="1"/>
  <c r="AY293" i="2"/>
  <c r="BA293" i="2" s="1"/>
  <c r="BB293" i="2" s="1"/>
  <c r="BF293" i="2" s="1"/>
  <c r="AY52" i="2"/>
  <c r="BA52" i="2" s="1"/>
  <c r="AY131" i="2"/>
  <c r="BA131" i="2" s="1"/>
  <c r="BB131" i="2" s="1"/>
  <c r="BF131" i="2" s="1"/>
  <c r="AY10" i="2"/>
  <c r="BA10" i="2" s="1"/>
  <c r="BE10" i="2" s="1"/>
  <c r="AY45" i="2"/>
  <c r="BA45" i="2" s="1"/>
  <c r="AY122" i="2"/>
  <c r="BA122" i="2" s="1"/>
  <c r="AX188" i="2"/>
  <c r="AZ188" i="2" s="1"/>
  <c r="BD188" i="2" s="1"/>
  <c r="AY597" i="2"/>
  <c r="BA597" i="2" s="1"/>
  <c r="BB597" i="2" s="1"/>
  <c r="BF597" i="2" s="1"/>
  <c r="AY593" i="2"/>
  <c r="BA593" i="2" s="1"/>
  <c r="BE593" i="2" s="1"/>
  <c r="AY799" i="2"/>
  <c r="BA799" i="2" s="1"/>
  <c r="BB799" i="2" s="1"/>
  <c r="BF799" i="2" s="1"/>
  <c r="AY407" i="2"/>
  <c r="BA407" i="2" s="1"/>
  <c r="BE407" i="2" s="1"/>
  <c r="AY462" i="2"/>
  <c r="BA462" i="2" s="1"/>
  <c r="BB462" i="2" s="1"/>
  <c r="BF462" i="2" s="1"/>
  <c r="AY673" i="2"/>
  <c r="BA673" i="2" s="1"/>
  <c r="AY633" i="2"/>
  <c r="BA633" i="2" s="1"/>
  <c r="AY656" i="2"/>
  <c r="BA656" i="2" s="1"/>
  <c r="BB656" i="2" s="1"/>
  <c r="BF656" i="2" s="1"/>
  <c r="AY787" i="2"/>
  <c r="BA787" i="2" s="1"/>
  <c r="BE787" i="2" s="1"/>
  <c r="AY153" i="2"/>
  <c r="BA153" i="2" s="1"/>
  <c r="BB153" i="2" s="1"/>
  <c r="BF153" i="2" s="1"/>
  <c r="AX202" i="2"/>
  <c r="AZ202" i="2" s="1"/>
  <c r="BD202" i="2" s="1"/>
  <c r="AX141" i="2"/>
  <c r="AZ141" i="2" s="1"/>
  <c r="BD141" i="2" s="1"/>
  <c r="AX125" i="2"/>
  <c r="AZ125" i="2" s="1"/>
  <c r="BD125" i="2" s="1"/>
  <c r="AY175" i="2"/>
  <c r="BA175" i="2" s="1"/>
  <c r="AX67" i="2"/>
  <c r="AZ67" i="2" s="1"/>
  <c r="BD67" i="2" s="1"/>
  <c r="AY191" i="2"/>
  <c r="BA191" i="2" s="1"/>
  <c r="BE191" i="2" s="1"/>
  <c r="AX85" i="2"/>
  <c r="AZ85" i="2" s="1"/>
  <c r="BD85" i="2" s="1"/>
  <c r="AY85" i="2"/>
  <c r="BA85" i="2" s="1"/>
  <c r="BE85" i="2" s="1"/>
  <c r="AY12" i="2"/>
  <c r="BA12" i="2" s="1"/>
  <c r="AY821" i="2"/>
  <c r="BA821" i="2" s="1"/>
  <c r="BE821" i="2" s="1"/>
  <c r="AY8" i="2"/>
  <c r="BA8" i="2" s="1"/>
  <c r="AY777" i="2"/>
  <c r="BA777" i="2" s="1"/>
  <c r="AX702" i="2"/>
  <c r="AZ702" i="2" s="1"/>
  <c r="BD702" i="2" s="1"/>
  <c r="AX28" i="2"/>
  <c r="AZ28" i="2" s="1"/>
  <c r="BD28" i="2" s="1"/>
  <c r="AY749" i="2"/>
  <c r="BA749" i="2" s="1"/>
  <c r="BB749" i="2" s="1"/>
  <c r="BF749" i="2" s="1"/>
  <c r="AY717" i="2"/>
  <c r="BA717" i="2" s="1"/>
  <c r="AX512" i="2"/>
  <c r="AZ512" i="2" s="1"/>
  <c r="BD512" i="2" s="1"/>
  <c r="AX496" i="2"/>
  <c r="AZ496" i="2" s="1"/>
  <c r="BD496" i="2" s="1"/>
  <c r="AX662" i="2"/>
  <c r="AZ662" i="2" s="1"/>
  <c r="BD662" i="2" s="1"/>
  <c r="AX646" i="2"/>
  <c r="AZ646" i="2" s="1"/>
  <c r="BD646" i="2" s="1"/>
  <c r="AY528" i="2"/>
  <c r="BA528" i="2" s="1"/>
  <c r="BB528" i="2" s="1"/>
  <c r="BF528" i="2" s="1"/>
  <c r="AY554" i="2"/>
  <c r="BA554" i="2" s="1"/>
  <c r="BE554" i="2" s="1"/>
  <c r="AY473" i="2"/>
  <c r="BA473" i="2" s="1"/>
  <c r="BB473" i="2" s="1"/>
  <c r="BF473" i="2" s="1"/>
  <c r="AY392" i="2"/>
  <c r="BA392" i="2" s="1"/>
  <c r="BE392" i="2" s="1"/>
  <c r="AY360" i="2"/>
  <c r="BA360" i="2" s="1"/>
  <c r="BE360" i="2" s="1"/>
  <c r="AY429" i="2"/>
  <c r="BA429" i="2" s="1"/>
  <c r="AY408" i="2"/>
  <c r="BA408" i="2" s="1"/>
  <c r="BE408" i="2" s="1"/>
  <c r="AY425" i="2"/>
  <c r="BA425" i="2" s="1"/>
  <c r="AY340" i="2"/>
  <c r="BA340" i="2" s="1"/>
  <c r="AX303" i="2"/>
  <c r="AZ303" i="2" s="1"/>
  <c r="BD303" i="2" s="1"/>
  <c r="AY258" i="2"/>
  <c r="BA258" i="2" s="1"/>
  <c r="AY79" i="2"/>
  <c r="BA79" i="2" s="1"/>
  <c r="BE79" i="2" s="1"/>
  <c r="AY63" i="2"/>
  <c r="BA63" i="2" s="1"/>
  <c r="BE63" i="2" s="1"/>
  <c r="AX301" i="2"/>
  <c r="AZ301" i="2" s="1"/>
  <c r="BD301" i="2" s="1"/>
  <c r="AY256" i="2"/>
  <c r="BA256" i="2" s="1"/>
  <c r="BB256" i="2" s="1"/>
  <c r="BF256" i="2" s="1"/>
  <c r="AY334" i="2"/>
  <c r="BA334" i="2" s="1"/>
  <c r="BB334" i="2" s="1"/>
  <c r="BF334" i="2" s="1"/>
  <c r="AY402" i="2"/>
  <c r="BA402" i="2" s="1"/>
  <c r="BE402" i="2" s="1"/>
  <c r="AX183" i="2"/>
  <c r="AZ183" i="2" s="1"/>
  <c r="BD183" i="2" s="1"/>
  <c r="AX199" i="2"/>
  <c r="AZ199" i="2" s="1"/>
  <c r="BD199" i="2" s="1"/>
  <c r="AX320" i="2"/>
  <c r="AZ320" i="2" s="1"/>
  <c r="BD320" i="2" s="1"/>
  <c r="AX158" i="2"/>
  <c r="AZ158" i="2" s="1"/>
  <c r="BD158" i="2" s="1"/>
  <c r="AY216" i="2"/>
  <c r="BA216" i="2" s="1"/>
  <c r="BB216" i="2" s="1"/>
  <c r="BF216" i="2" s="1"/>
  <c r="AY225" i="2"/>
  <c r="BA225" i="2" s="1"/>
  <c r="BE225" i="2" s="1"/>
  <c r="AX321" i="2"/>
  <c r="AZ321" i="2" s="1"/>
  <c r="BD321" i="2" s="1"/>
  <c r="AY363" i="2"/>
  <c r="BA363" i="2" s="1"/>
  <c r="BB363" i="2" s="1"/>
  <c r="BF363" i="2" s="1"/>
  <c r="AY466" i="2"/>
  <c r="BA466" i="2" s="1"/>
  <c r="BB466" i="2" s="1"/>
  <c r="BF466" i="2" s="1"/>
  <c r="AX628" i="2"/>
  <c r="AZ628" i="2" s="1"/>
  <c r="BD628" i="2" s="1"/>
  <c r="AY560" i="2"/>
  <c r="BA560" i="2" s="1"/>
  <c r="BE560" i="2" s="1"/>
  <c r="AY613" i="2"/>
  <c r="BA613" i="2" s="1"/>
  <c r="AX549" i="2"/>
  <c r="AZ549" i="2" s="1"/>
  <c r="BD549" i="2" s="1"/>
  <c r="AY561" i="2"/>
  <c r="BA561" i="2" s="1"/>
  <c r="BE561" i="2" s="1"/>
  <c r="AY708" i="2"/>
  <c r="BA708" i="2" s="1"/>
  <c r="AY735" i="2"/>
  <c r="BA735" i="2" s="1"/>
  <c r="BE735" i="2" s="1"/>
  <c r="AY767" i="2"/>
  <c r="BA767" i="2" s="1"/>
  <c r="AY581" i="2"/>
  <c r="BA581" i="2" s="1"/>
  <c r="AY704" i="2"/>
  <c r="BA704" i="2" s="1"/>
  <c r="BE704" i="2" s="1"/>
  <c r="AY795" i="2"/>
  <c r="BA795" i="2" s="1"/>
  <c r="BE795" i="2" s="1"/>
  <c r="AY202" i="2"/>
  <c r="BA202" i="2" s="1"/>
  <c r="BE202" i="2" s="1"/>
  <c r="AY157" i="2"/>
  <c r="BA157" i="2" s="1"/>
  <c r="BE157" i="2" s="1"/>
  <c r="AY134" i="2"/>
  <c r="BA134" i="2" s="1"/>
  <c r="BE134" i="2" s="1"/>
  <c r="AY90" i="2"/>
  <c r="BA90" i="2" s="1"/>
  <c r="BE90" i="2" s="1"/>
  <c r="AY210" i="2"/>
  <c r="BA210" i="2" s="1"/>
  <c r="AX210" i="2"/>
  <c r="AZ210" i="2" s="1"/>
  <c r="BD210" i="2" s="1"/>
  <c r="AY166" i="2"/>
  <c r="BA166" i="2" s="1"/>
  <c r="AY125" i="2"/>
  <c r="BA125" i="2" s="1"/>
  <c r="BE125" i="2" s="1"/>
  <c r="AX115" i="2"/>
  <c r="AZ115" i="2" s="1"/>
  <c r="BD115" i="2" s="1"/>
  <c r="AX63" i="2"/>
  <c r="AZ63" i="2" s="1"/>
  <c r="BD63" i="2" s="1"/>
  <c r="AX12" i="2"/>
  <c r="AZ12" i="2" s="1"/>
  <c r="BD12" i="2" s="1"/>
  <c r="AY790" i="2"/>
  <c r="BA790" i="2" s="1"/>
  <c r="BE790" i="2" s="1"/>
  <c r="AY101" i="2"/>
  <c r="BA101" i="2" s="1"/>
  <c r="BE101" i="2" s="1"/>
  <c r="AY36" i="2"/>
  <c r="BA36" i="2" s="1"/>
  <c r="BE36" i="2" s="1"/>
  <c r="AX17" i="2"/>
  <c r="AZ17" i="2" s="1"/>
  <c r="BD17" i="2" s="1"/>
  <c r="AY651" i="2"/>
  <c r="BA651" i="2" s="1"/>
  <c r="AX565" i="2"/>
  <c r="AZ565" i="2" s="1"/>
  <c r="BD565" i="2" s="1"/>
  <c r="AY671" i="2"/>
  <c r="BA671" i="2" s="1"/>
  <c r="AY655" i="2"/>
  <c r="BA655" i="2" s="1"/>
  <c r="BE655" i="2" s="1"/>
  <c r="AY639" i="2"/>
  <c r="BA639" i="2" s="1"/>
  <c r="AY607" i="2"/>
  <c r="BA607" i="2" s="1"/>
  <c r="BE607" i="2" s="1"/>
  <c r="AY615" i="2"/>
  <c r="BA615" i="2" s="1"/>
  <c r="BB615" i="2" s="1"/>
  <c r="BF615" i="2" s="1"/>
  <c r="AY583" i="2"/>
  <c r="BA583" i="2" s="1"/>
  <c r="AY548" i="2"/>
  <c r="BA548" i="2" s="1"/>
  <c r="AX442" i="2"/>
  <c r="AZ442" i="2" s="1"/>
  <c r="BD442" i="2" s="1"/>
  <c r="AX421" i="2"/>
  <c r="AZ421" i="2" s="1"/>
  <c r="BD421" i="2" s="1"/>
  <c r="AY372" i="2"/>
  <c r="BA372" i="2" s="1"/>
  <c r="AY417" i="2"/>
  <c r="BA417" i="2" s="1"/>
  <c r="BB417" i="2" s="1"/>
  <c r="BF417" i="2" s="1"/>
  <c r="AY337" i="2"/>
  <c r="BA337" i="2" s="1"/>
  <c r="AY352" i="2"/>
  <c r="BA352" i="2" s="1"/>
  <c r="AY315" i="2"/>
  <c r="BA315" i="2" s="1"/>
  <c r="AY307" i="2"/>
  <c r="BA307" i="2" s="1"/>
  <c r="BB307" i="2" s="1"/>
  <c r="BF307" i="2" s="1"/>
  <c r="AY274" i="2"/>
  <c r="BA274" i="2" s="1"/>
  <c r="BB274" i="2" s="1"/>
  <c r="BF274" i="2" s="1"/>
  <c r="AY240" i="2"/>
  <c r="BA240" i="2" s="1"/>
  <c r="BE240" i="2" s="1"/>
  <c r="AY271" i="2"/>
  <c r="BA271" i="2" s="1"/>
  <c r="BB271" i="2" s="1"/>
  <c r="BF271" i="2" s="1"/>
  <c r="BA318" i="2"/>
  <c r="BB318" i="2" s="1"/>
  <c r="BF318" i="2" s="1"/>
  <c r="BB783" i="2"/>
  <c r="BF783" i="2" s="1"/>
  <c r="BB579" i="2"/>
  <c r="BF579" i="2" s="1"/>
  <c r="BE49" i="2"/>
  <c r="BB49" i="2"/>
  <c r="BF49" i="2" s="1"/>
  <c r="BE576" i="2"/>
  <c r="BB576" i="2"/>
  <c r="BF576" i="2" s="1"/>
  <c r="BE811" i="2"/>
  <c r="BB811" i="2"/>
  <c r="BF811" i="2" s="1"/>
  <c r="BB365" i="2"/>
  <c r="BF365" i="2" s="1"/>
  <c r="BE365" i="2"/>
  <c r="BA506" i="2"/>
  <c r="BB7" i="2"/>
  <c r="BF7" i="2" s="1"/>
  <c r="BE183" i="2"/>
  <c r="BE115" i="2"/>
  <c r="BE169" i="2"/>
  <c r="BB169" i="2"/>
  <c r="BF169" i="2" s="1"/>
  <c r="BE151" i="2"/>
  <c r="BB151" i="2"/>
  <c r="BF151" i="2" s="1"/>
  <c r="AX4" i="2"/>
  <c r="AZ4" i="2" s="1"/>
  <c r="BD4" i="2" s="1"/>
  <c r="AY108" i="2"/>
  <c r="BA108" i="2" s="1"/>
  <c r="AX302" i="2"/>
  <c r="AZ302" i="2" s="1"/>
  <c r="BD302" i="2" s="1"/>
  <c r="AX386" i="2"/>
  <c r="AZ386" i="2" s="1"/>
  <c r="BD386" i="2" s="1"/>
  <c r="AX144" i="2"/>
  <c r="AZ144" i="2" s="1"/>
  <c r="BD144" i="2" s="1"/>
  <c r="AY203" i="2"/>
  <c r="BA203" i="2" s="1"/>
  <c r="AX201" i="2"/>
  <c r="AZ201" i="2" s="1"/>
  <c r="BD201" i="2" s="1"/>
  <c r="AX335" i="2"/>
  <c r="AZ335" i="2" s="1"/>
  <c r="BD335" i="2" s="1"/>
  <c r="AY29" i="2"/>
  <c r="BA29" i="2" s="1"/>
  <c r="AX53" i="2"/>
  <c r="AZ53" i="2" s="1"/>
  <c r="BD53" i="2" s="1"/>
  <c r="AY245" i="2"/>
  <c r="BA245" i="2" s="1"/>
  <c r="AX329" i="2"/>
  <c r="AZ329" i="2" s="1"/>
  <c r="BD329" i="2" s="1"/>
  <c r="AY430" i="2"/>
  <c r="BA430" i="2" s="1"/>
  <c r="AX368" i="2"/>
  <c r="AZ368" i="2" s="1"/>
  <c r="BD368" i="2" s="1"/>
  <c r="AY553" i="2"/>
  <c r="BA553" i="2" s="1"/>
  <c r="AY455" i="2"/>
  <c r="BA455" i="2" s="1"/>
  <c r="AX551" i="2"/>
  <c r="AZ551" i="2" s="1"/>
  <c r="BD551" i="2" s="1"/>
  <c r="AY707" i="2"/>
  <c r="BA707" i="2" s="1"/>
  <c r="AY469" i="2"/>
  <c r="BA469" i="2" s="1"/>
  <c r="AX471" i="2"/>
  <c r="AZ471" i="2" s="1"/>
  <c r="BD471" i="2" s="1"/>
  <c r="AX72" i="2"/>
  <c r="AZ72" i="2" s="1"/>
  <c r="BD72" i="2" s="1"/>
  <c r="AX205" i="2"/>
  <c r="AZ205" i="2" s="1"/>
  <c r="BD205" i="2" s="1"/>
  <c r="AX298" i="2"/>
  <c r="AZ298" i="2" s="1"/>
  <c r="BD298" i="2" s="1"/>
  <c r="AX339" i="2"/>
  <c r="AZ339" i="2" s="1"/>
  <c r="BD339" i="2" s="1"/>
  <c r="AX294" i="2"/>
  <c r="AZ294" i="2" s="1"/>
  <c r="BD294" i="2" s="1"/>
  <c r="AX356" i="2"/>
  <c r="AZ356" i="2" s="1"/>
  <c r="BD356" i="2" s="1"/>
  <c r="AX372" i="2"/>
  <c r="AZ372" i="2" s="1"/>
  <c r="BD372" i="2" s="1"/>
  <c r="AX5" i="2"/>
  <c r="AZ5" i="2" s="1"/>
  <c r="BD5" i="2" s="1"/>
  <c r="AX45" i="2"/>
  <c r="AZ45" i="2" s="1"/>
  <c r="BD45" i="2" s="1"/>
  <c r="AX76" i="2"/>
  <c r="AZ76" i="2" s="1"/>
  <c r="BD76" i="2" s="1"/>
  <c r="AX27" i="2"/>
  <c r="AZ27" i="2" s="1"/>
  <c r="BD27" i="2" s="1"/>
  <c r="AY57" i="2"/>
  <c r="BA57" i="2" s="1"/>
  <c r="AX78" i="2"/>
  <c r="AZ78" i="2" s="1"/>
  <c r="BD78" i="2" s="1"/>
  <c r="AX118" i="2"/>
  <c r="AZ118" i="2" s="1"/>
  <c r="BD118" i="2" s="1"/>
  <c r="AX139" i="2"/>
  <c r="AZ139" i="2" s="1"/>
  <c r="BD139" i="2" s="1"/>
  <c r="AX181" i="2"/>
  <c r="AZ181" i="2" s="1"/>
  <c r="BD181" i="2" s="1"/>
  <c r="AY200" i="2"/>
  <c r="BA200" i="2" s="1"/>
  <c r="AX241" i="2"/>
  <c r="AZ241" i="2" s="1"/>
  <c r="BD241" i="2" s="1"/>
  <c r="AY272" i="2"/>
  <c r="BA272" i="2" s="1"/>
  <c r="AX334" i="2"/>
  <c r="AZ334" i="2" s="1"/>
  <c r="BD334" i="2" s="1"/>
  <c r="AY321" i="2"/>
  <c r="BA321" i="2" s="1"/>
  <c r="AX348" i="2"/>
  <c r="AZ348" i="2" s="1"/>
  <c r="BD348" i="2" s="1"/>
  <c r="AX375" i="2"/>
  <c r="AZ375" i="2" s="1"/>
  <c r="BD375" i="2" s="1"/>
  <c r="AX447" i="2"/>
  <c r="AZ447" i="2" s="1"/>
  <c r="BD447" i="2" s="1"/>
  <c r="AX451" i="2"/>
  <c r="AZ451" i="2" s="1"/>
  <c r="BD451" i="2" s="1"/>
  <c r="AX68" i="2"/>
  <c r="AZ68" i="2" s="1"/>
  <c r="BD68" i="2" s="1"/>
  <c r="AX155" i="2"/>
  <c r="AZ155" i="2" s="1"/>
  <c r="BD155" i="2" s="1"/>
  <c r="AX203" i="2"/>
  <c r="AZ203" i="2" s="1"/>
  <c r="BD203" i="2" s="1"/>
  <c r="AX273" i="2"/>
  <c r="AZ273" i="2" s="1"/>
  <c r="BD273" i="2" s="1"/>
  <c r="AX362" i="2"/>
  <c r="AZ362" i="2" s="1"/>
  <c r="BD362" i="2" s="1"/>
  <c r="AX402" i="2"/>
  <c r="AZ402" i="2" s="1"/>
  <c r="BD402" i="2" s="1"/>
  <c r="AX11" i="2"/>
  <c r="AZ11" i="2" s="1"/>
  <c r="BD11" i="2" s="1"/>
  <c r="AX70" i="2"/>
  <c r="AZ70" i="2" s="1"/>
  <c r="BD70" i="2" s="1"/>
  <c r="AY120" i="2"/>
  <c r="BA120" i="2" s="1"/>
  <c r="AY25" i="2"/>
  <c r="BA25" i="2" s="1"/>
  <c r="AY70" i="2"/>
  <c r="BA70" i="2" s="1"/>
  <c r="AY104" i="2"/>
  <c r="BA104" i="2" s="1"/>
  <c r="AY148" i="2"/>
  <c r="BA148" i="2" s="1"/>
  <c r="AX173" i="2"/>
  <c r="AZ173" i="2" s="1"/>
  <c r="BD173" i="2" s="1"/>
  <c r="AX229" i="2"/>
  <c r="AZ229" i="2" s="1"/>
  <c r="BD229" i="2" s="1"/>
  <c r="AX266" i="2"/>
  <c r="AZ266" i="2" s="1"/>
  <c r="BD266" i="2" s="1"/>
  <c r="AY289" i="2"/>
  <c r="BA289" i="2" s="1"/>
  <c r="AX309" i="2"/>
  <c r="AZ309" i="2" s="1"/>
  <c r="BD309" i="2" s="1"/>
  <c r="AY329" i="2"/>
  <c r="BA329" i="2" s="1"/>
  <c r="AY380" i="2"/>
  <c r="BA380" i="2" s="1"/>
  <c r="AX414" i="2"/>
  <c r="AZ414" i="2" s="1"/>
  <c r="BD414" i="2" s="1"/>
  <c r="AY72" i="2"/>
  <c r="BA72" i="2" s="1"/>
  <c r="AX140" i="2"/>
  <c r="AZ140" i="2" s="1"/>
  <c r="BD140" i="2" s="1"/>
  <c r="AY201" i="2"/>
  <c r="BA201" i="2" s="1"/>
  <c r="AX204" i="2"/>
  <c r="AZ204" i="2" s="1"/>
  <c r="BD204" i="2" s="1"/>
  <c r="AX260" i="2"/>
  <c r="AZ260" i="2" s="1"/>
  <c r="BD260" i="2" s="1"/>
  <c r="AY268" i="2"/>
  <c r="BA268" i="2" s="1"/>
  <c r="AX281" i="2"/>
  <c r="AZ281" i="2" s="1"/>
  <c r="BD281" i="2" s="1"/>
  <c r="AX314" i="2"/>
  <c r="AZ314" i="2" s="1"/>
  <c r="BD314" i="2" s="1"/>
  <c r="AX352" i="2"/>
  <c r="AZ352" i="2" s="1"/>
  <c r="BD352" i="2" s="1"/>
  <c r="AY358" i="2"/>
  <c r="BA358" i="2" s="1"/>
  <c r="AX398" i="2"/>
  <c r="AZ398" i="2" s="1"/>
  <c r="BD398" i="2" s="1"/>
  <c r="AX404" i="2"/>
  <c r="AZ404" i="2" s="1"/>
  <c r="BD404" i="2" s="1"/>
  <c r="AX485" i="2"/>
  <c r="AZ485" i="2" s="1"/>
  <c r="BD485" i="2" s="1"/>
  <c r="AX517" i="2"/>
  <c r="AZ517" i="2" s="1"/>
  <c r="BD517" i="2" s="1"/>
  <c r="AY541" i="2"/>
  <c r="BA541" i="2" s="1"/>
  <c r="AX584" i="2"/>
  <c r="AZ584" i="2" s="1"/>
  <c r="BD584" i="2" s="1"/>
  <c r="AX586" i="2"/>
  <c r="AZ586" i="2" s="1"/>
  <c r="BD586" i="2" s="1"/>
  <c r="AY630" i="2"/>
  <c r="BA630" i="2" s="1"/>
  <c r="AX612" i="2"/>
  <c r="AZ612" i="2" s="1"/>
  <c r="BD612" i="2" s="1"/>
  <c r="AX655" i="2"/>
  <c r="AZ655" i="2" s="1"/>
  <c r="BD655" i="2" s="1"/>
  <c r="AX709" i="2"/>
  <c r="AZ709" i="2" s="1"/>
  <c r="BD709" i="2" s="1"/>
  <c r="AX744" i="2"/>
  <c r="AZ744" i="2" s="1"/>
  <c r="BD744" i="2" s="1"/>
  <c r="AX693" i="2"/>
  <c r="AZ693" i="2" s="1"/>
  <c r="BD693" i="2" s="1"/>
  <c r="AX726" i="2"/>
  <c r="AZ726" i="2" s="1"/>
  <c r="BD726" i="2" s="1"/>
  <c r="AX758" i="2"/>
  <c r="AZ758" i="2" s="1"/>
  <c r="BD758" i="2" s="1"/>
  <c r="AX782" i="2"/>
  <c r="AZ782" i="2" s="1"/>
  <c r="BD782" i="2" s="1"/>
  <c r="AY776" i="2"/>
  <c r="BA776" i="2" s="1"/>
  <c r="AX784" i="2"/>
  <c r="AZ784" i="2" s="1"/>
  <c r="BD784" i="2" s="1"/>
  <c r="AY810" i="2"/>
  <c r="BA810" i="2" s="1"/>
  <c r="AX439" i="2"/>
  <c r="AZ439" i="2" s="1"/>
  <c r="BD439" i="2" s="1"/>
  <c r="AX445" i="2"/>
  <c r="AZ445" i="2" s="1"/>
  <c r="BD445" i="2" s="1"/>
  <c r="AY525" i="2"/>
  <c r="BA525" i="2" s="1"/>
  <c r="AX525" i="2"/>
  <c r="AZ525" i="2" s="1"/>
  <c r="BD525" i="2" s="1"/>
  <c r="AX574" i="2"/>
  <c r="AZ574" i="2" s="1"/>
  <c r="BD574" i="2" s="1"/>
  <c r="AX616" i="2"/>
  <c r="AZ616" i="2" s="1"/>
  <c r="BD616" i="2" s="1"/>
  <c r="AX622" i="2"/>
  <c r="AZ622" i="2" s="1"/>
  <c r="BD622" i="2" s="1"/>
  <c r="AY691" i="2"/>
  <c r="BA691" i="2" s="1"/>
  <c r="AX748" i="2"/>
  <c r="AZ748" i="2" s="1"/>
  <c r="BD748" i="2" s="1"/>
  <c r="AX806" i="2"/>
  <c r="AZ806" i="2" s="1"/>
  <c r="BD806" i="2" s="1"/>
  <c r="AX780" i="2"/>
  <c r="AZ780" i="2" s="1"/>
  <c r="BD780" i="2" s="1"/>
  <c r="AX505" i="2"/>
  <c r="AZ505" i="2" s="1"/>
  <c r="BD505" i="2" s="1"/>
  <c r="AX533" i="2"/>
  <c r="AZ533" i="2" s="1"/>
  <c r="BD533" i="2" s="1"/>
  <c r="AY551" i="2"/>
  <c r="BA551" i="2" s="1"/>
  <c r="AX580" i="2"/>
  <c r="AZ580" i="2" s="1"/>
  <c r="BD580" i="2" s="1"/>
  <c r="AX578" i="2"/>
  <c r="AZ578" i="2" s="1"/>
  <c r="BD578" i="2" s="1"/>
  <c r="AX606" i="2"/>
  <c r="AZ606" i="2" s="1"/>
  <c r="BD606" i="2" s="1"/>
  <c r="AX637" i="2"/>
  <c r="AZ637" i="2" s="1"/>
  <c r="BD637" i="2" s="1"/>
  <c r="AX610" i="2"/>
  <c r="AZ610" i="2" s="1"/>
  <c r="BD610" i="2" s="1"/>
  <c r="AX643" i="2"/>
  <c r="AZ643" i="2" s="1"/>
  <c r="BD643" i="2" s="1"/>
  <c r="AX675" i="2"/>
  <c r="AZ675" i="2" s="1"/>
  <c r="BD675" i="2" s="1"/>
  <c r="AX720" i="2"/>
  <c r="AZ720" i="2" s="1"/>
  <c r="BD720" i="2" s="1"/>
  <c r="AX695" i="2"/>
  <c r="AZ695" i="2" s="1"/>
  <c r="BD695" i="2" s="1"/>
  <c r="AX738" i="2"/>
  <c r="AZ738" i="2" s="1"/>
  <c r="BD738" i="2" s="1"/>
  <c r="AX770" i="2"/>
  <c r="AZ770" i="2" s="1"/>
  <c r="BD770" i="2" s="1"/>
  <c r="AX812" i="2"/>
  <c r="AZ812" i="2" s="1"/>
  <c r="BD812" i="2" s="1"/>
  <c r="AX408" i="2"/>
  <c r="AZ408" i="2" s="1"/>
  <c r="BD408" i="2" s="1"/>
  <c r="AX424" i="2"/>
  <c r="AZ424" i="2" s="1"/>
  <c r="BD424" i="2" s="1"/>
  <c r="AY434" i="2"/>
  <c r="BA434" i="2" s="1"/>
  <c r="AY527" i="2"/>
  <c r="BA527" i="2" s="1"/>
  <c r="AX531" i="2"/>
  <c r="AZ531" i="2" s="1"/>
  <c r="BD531" i="2" s="1"/>
  <c r="AX582" i="2"/>
  <c r="AZ582" i="2" s="1"/>
  <c r="BD582" i="2" s="1"/>
  <c r="AX588" i="2"/>
  <c r="AZ588" i="2" s="1"/>
  <c r="BD588" i="2" s="1"/>
  <c r="AX673" i="2"/>
  <c r="AZ673" i="2" s="1"/>
  <c r="BD673" i="2" s="1"/>
  <c r="AY693" i="2"/>
  <c r="BA693" i="2" s="1"/>
  <c r="AY697" i="2"/>
  <c r="BA697" i="2" s="1"/>
  <c r="AX756" i="2"/>
  <c r="AZ756" i="2" s="1"/>
  <c r="BD756" i="2" s="1"/>
  <c r="AY816" i="2"/>
  <c r="BA816" i="2" s="1"/>
  <c r="AX798" i="2"/>
  <c r="AZ798" i="2" s="1"/>
  <c r="BD798" i="2" s="1"/>
  <c r="AX820" i="2"/>
  <c r="AZ820" i="2" s="1"/>
  <c r="BD820" i="2" s="1"/>
  <c r="AY229" i="2"/>
  <c r="BA229" i="2" s="1"/>
  <c r="AX52" i="2"/>
  <c r="AZ52" i="2" s="1"/>
  <c r="BD52" i="2" s="1"/>
  <c r="AY227" i="2"/>
  <c r="BA227" i="2" s="1"/>
  <c r="AX230" i="2"/>
  <c r="AZ230" i="2" s="1"/>
  <c r="BD230" i="2" s="1"/>
  <c r="AX151" i="2"/>
  <c r="AZ151" i="2" s="1"/>
  <c r="BD151" i="2" s="1"/>
  <c r="AX54" i="2"/>
  <c r="AZ54" i="2" s="1"/>
  <c r="BD54" i="2" s="1"/>
  <c r="AY58" i="2"/>
  <c r="BA58" i="2" s="1"/>
  <c r="AX807" i="2"/>
  <c r="AZ807" i="2" s="1"/>
  <c r="BD807" i="2" s="1"/>
  <c r="AX771" i="2"/>
  <c r="AZ771" i="2" s="1"/>
  <c r="BD771" i="2" s="1"/>
  <c r="AX755" i="2"/>
  <c r="AZ755" i="2" s="1"/>
  <c r="BD755" i="2" s="1"/>
  <c r="AX739" i="2"/>
  <c r="AZ739" i="2" s="1"/>
  <c r="BD739" i="2" s="1"/>
  <c r="AX723" i="2"/>
  <c r="AZ723" i="2" s="1"/>
  <c r="BD723" i="2" s="1"/>
  <c r="AX690" i="2"/>
  <c r="AZ690" i="2" s="1"/>
  <c r="BD690" i="2" s="1"/>
  <c r="AX75" i="2"/>
  <c r="AZ75" i="2" s="1"/>
  <c r="BD75" i="2" s="1"/>
  <c r="AY39" i="2"/>
  <c r="BA39" i="2" s="1"/>
  <c r="AX783" i="2"/>
  <c r="AZ783" i="2" s="1"/>
  <c r="BD783" i="2" s="1"/>
  <c r="AX767" i="2"/>
  <c r="AZ767" i="2" s="1"/>
  <c r="BD767" i="2" s="1"/>
  <c r="AX751" i="2"/>
  <c r="AZ751" i="2" s="1"/>
  <c r="BD751" i="2" s="1"/>
  <c r="AX735" i="2"/>
  <c r="AZ735" i="2" s="1"/>
  <c r="BD735" i="2" s="1"/>
  <c r="AX719" i="2"/>
  <c r="AZ719" i="2" s="1"/>
  <c r="BD719" i="2" s="1"/>
  <c r="AX32" i="2"/>
  <c r="AZ32" i="2" s="1"/>
  <c r="BD32" i="2" s="1"/>
  <c r="AX811" i="2"/>
  <c r="AZ811" i="2" s="1"/>
  <c r="BD811" i="2" s="1"/>
  <c r="AX803" i="2"/>
  <c r="AZ803" i="2" s="1"/>
  <c r="BD803" i="2" s="1"/>
  <c r="AX763" i="2"/>
  <c r="AZ763" i="2" s="1"/>
  <c r="BD763" i="2" s="1"/>
  <c r="AX747" i="2"/>
  <c r="AZ747" i="2" s="1"/>
  <c r="BD747" i="2" s="1"/>
  <c r="AX731" i="2"/>
  <c r="AZ731" i="2" s="1"/>
  <c r="BD731" i="2" s="1"/>
  <c r="AX684" i="2"/>
  <c r="AZ684" i="2" s="1"/>
  <c r="BD684" i="2" s="1"/>
  <c r="AX668" i="2"/>
  <c r="AZ668" i="2" s="1"/>
  <c r="BD668" i="2" s="1"/>
  <c r="AX635" i="2"/>
  <c r="AZ635" i="2" s="1"/>
  <c r="BD635" i="2" s="1"/>
  <c r="AX548" i="2"/>
  <c r="AZ548" i="2" s="1"/>
  <c r="BD548" i="2" s="1"/>
  <c r="AX520" i="2"/>
  <c r="AZ520" i="2" s="1"/>
  <c r="BD520" i="2" s="1"/>
  <c r="AY622" i="2"/>
  <c r="BA622" i="2" s="1"/>
  <c r="AX688" i="2"/>
  <c r="AZ688" i="2" s="1"/>
  <c r="BD688" i="2" s="1"/>
  <c r="AX680" i="2"/>
  <c r="AZ680" i="2" s="1"/>
  <c r="BD680" i="2" s="1"/>
  <c r="AX538" i="2"/>
  <c r="AZ538" i="2" s="1"/>
  <c r="BD538" i="2" s="1"/>
  <c r="AX536" i="2"/>
  <c r="AZ536" i="2" s="1"/>
  <c r="BD536" i="2" s="1"/>
  <c r="AX524" i="2"/>
  <c r="AZ524" i="2" s="1"/>
  <c r="BD524" i="2" s="1"/>
  <c r="AX510" i="2"/>
  <c r="AZ510" i="2" s="1"/>
  <c r="BD510" i="2" s="1"/>
  <c r="AX502" i="2"/>
  <c r="AZ502" i="2" s="1"/>
  <c r="BD502" i="2" s="1"/>
  <c r="AX494" i="2"/>
  <c r="AZ494" i="2" s="1"/>
  <c r="BD494" i="2" s="1"/>
  <c r="AX486" i="2"/>
  <c r="AZ486" i="2" s="1"/>
  <c r="BD486" i="2" s="1"/>
  <c r="AX478" i="2"/>
  <c r="AZ478" i="2" s="1"/>
  <c r="BD478" i="2" s="1"/>
  <c r="AY463" i="2"/>
  <c r="BA463" i="2" s="1"/>
  <c r="AX473" i="2"/>
  <c r="AZ473" i="2" s="1"/>
  <c r="BD473" i="2" s="1"/>
  <c r="AX514" i="2"/>
  <c r="AZ514" i="2" s="1"/>
  <c r="BD514" i="2" s="1"/>
  <c r="AX506" i="2"/>
  <c r="AZ506" i="2" s="1"/>
  <c r="BD506" i="2" s="1"/>
  <c r="AX498" i="2"/>
  <c r="AZ498" i="2" s="1"/>
  <c r="BD498" i="2" s="1"/>
  <c r="AX490" i="2"/>
  <c r="AZ490" i="2" s="1"/>
  <c r="BD490" i="2" s="1"/>
  <c r="AX482" i="2"/>
  <c r="AZ482" i="2" s="1"/>
  <c r="BD482" i="2" s="1"/>
  <c r="AX474" i="2"/>
  <c r="AZ474" i="2" s="1"/>
  <c r="BD474" i="2" s="1"/>
  <c r="AX472" i="2"/>
  <c r="AZ472" i="2" s="1"/>
  <c r="BD472" i="2" s="1"/>
  <c r="AX450" i="2"/>
  <c r="AZ450" i="2" s="1"/>
  <c r="BD450" i="2" s="1"/>
  <c r="AY384" i="2"/>
  <c r="BA384" i="2" s="1"/>
  <c r="AX444" i="2"/>
  <c r="AZ444" i="2" s="1"/>
  <c r="BD444" i="2" s="1"/>
  <c r="AX415" i="2"/>
  <c r="AZ415" i="2" s="1"/>
  <c r="BD415" i="2" s="1"/>
  <c r="AY386" i="2"/>
  <c r="BA386" i="2" s="1"/>
  <c r="AX365" i="2"/>
  <c r="AZ365" i="2" s="1"/>
  <c r="BD365" i="2" s="1"/>
  <c r="AX393" i="2"/>
  <c r="AZ393" i="2" s="1"/>
  <c r="BD393" i="2" s="1"/>
  <c r="AX369" i="2"/>
  <c r="AZ369" i="2" s="1"/>
  <c r="BD369" i="2" s="1"/>
  <c r="AX448" i="2"/>
  <c r="AZ448" i="2" s="1"/>
  <c r="BD448" i="2" s="1"/>
  <c r="AX409" i="2"/>
  <c r="AZ409" i="2" s="1"/>
  <c r="BD409" i="2" s="1"/>
  <c r="AX263" i="2"/>
  <c r="AZ263" i="2" s="1"/>
  <c r="BD263" i="2" s="1"/>
  <c r="AX288" i="2"/>
  <c r="AZ288" i="2" s="1"/>
  <c r="BD288" i="2" s="1"/>
  <c r="AY304" i="2"/>
  <c r="BA304" i="2" s="1"/>
  <c r="AY279" i="2"/>
  <c r="BA279" i="2" s="1"/>
  <c r="AY251" i="2"/>
  <c r="BA251" i="2" s="1"/>
  <c r="AY247" i="2"/>
  <c r="BA247" i="2" s="1"/>
  <c r="AX47" i="2"/>
  <c r="AZ47" i="2" s="1"/>
  <c r="BD47" i="2" s="1"/>
  <c r="AX114" i="2"/>
  <c r="AZ114" i="2" s="1"/>
  <c r="BD114" i="2" s="1"/>
  <c r="AX49" i="2"/>
  <c r="AZ49" i="2" s="1"/>
  <c r="BD49" i="2" s="1"/>
  <c r="AX66" i="2"/>
  <c r="AZ66" i="2" s="1"/>
  <c r="BD66" i="2" s="1"/>
  <c r="AY106" i="2"/>
  <c r="BA106" i="2" s="1"/>
  <c r="AX127" i="2"/>
  <c r="AZ127" i="2" s="1"/>
  <c r="BD127" i="2" s="1"/>
  <c r="AX122" i="2"/>
  <c r="AZ122" i="2" s="1"/>
  <c r="BD122" i="2" s="1"/>
  <c r="AY185" i="2"/>
  <c r="BA185" i="2" s="1"/>
  <c r="AX243" i="2"/>
  <c r="AZ243" i="2" s="1"/>
  <c r="BD243" i="2" s="1"/>
  <c r="AX268" i="2"/>
  <c r="AZ268" i="2" s="1"/>
  <c r="BD268" i="2" s="1"/>
  <c r="AX338" i="2"/>
  <c r="AZ338" i="2" s="1"/>
  <c r="BD338" i="2" s="1"/>
  <c r="AY326" i="2"/>
  <c r="BA326" i="2" s="1"/>
  <c r="AX359" i="2"/>
  <c r="AZ359" i="2" s="1"/>
  <c r="BD359" i="2" s="1"/>
  <c r="AX396" i="2"/>
  <c r="AZ396" i="2" s="1"/>
  <c r="BD396" i="2" s="1"/>
  <c r="AY432" i="2"/>
  <c r="BA432" i="2" s="1"/>
  <c r="AX16" i="2"/>
  <c r="AZ16" i="2" s="1"/>
  <c r="BD16" i="2" s="1"/>
  <c r="AX86" i="2"/>
  <c r="AZ86" i="2" s="1"/>
  <c r="BD86" i="2" s="1"/>
  <c r="AX120" i="2"/>
  <c r="AZ120" i="2" s="1"/>
  <c r="BD120" i="2" s="1"/>
  <c r="AX169" i="2"/>
  <c r="AZ169" i="2" s="1"/>
  <c r="BD169" i="2" s="1"/>
  <c r="AX209" i="2"/>
  <c r="AZ209" i="2" s="1"/>
  <c r="BD209" i="2" s="1"/>
  <c r="AX220" i="2"/>
  <c r="AZ220" i="2" s="1"/>
  <c r="BD220" i="2" s="1"/>
  <c r="AX239" i="2"/>
  <c r="AZ239" i="2" s="1"/>
  <c r="BD239" i="2" s="1"/>
  <c r="AY287" i="2"/>
  <c r="BA287" i="2" s="1"/>
  <c r="AY359" i="2"/>
  <c r="BA359" i="2" s="1"/>
  <c r="AX371" i="2"/>
  <c r="AZ371" i="2" s="1"/>
  <c r="BD371" i="2" s="1"/>
  <c r="AX384" i="2"/>
  <c r="AZ384" i="2" s="1"/>
  <c r="BD384" i="2" s="1"/>
  <c r="AX23" i="2"/>
  <c r="AZ23" i="2" s="1"/>
  <c r="BD23" i="2" s="1"/>
  <c r="AX43" i="2"/>
  <c r="AZ43" i="2" s="1"/>
  <c r="BD43" i="2" s="1"/>
  <c r="AY74" i="2"/>
  <c r="BA74" i="2" s="1"/>
  <c r="AX7" i="2"/>
  <c r="AZ7" i="2" s="1"/>
  <c r="BD7" i="2" s="1"/>
  <c r="AX41" i="2"/>
  <c r="AZ41" i="2" s="1"/>
  <c r="BD41" i="2" s="1"/>
  <c r="AX62" i="2"/>
  <c r="AZ62" i="2" s="1"/>
  <c r="BD62" i="2" s="1"/>
  <c r="AX104" i="2"/>
  <c r="AZ104" i="2" s="1"/>
  <c r="BD104" i="2" s="1"/>
  <c r="AX108" i="2"/>
  <c r="AZ108" i="2" s="1"/>
  <c r="BD108" i="2" s="1"/>
  <c r="AX143" i="2"/>
  <c r="AZ143" i="2" s="1"/>
  <c r="BD143" i="2" s="1"/>
  <c r="AX148" i="2"/>
  <c r="AZ148" i="2" s="1"/>
  <c r="BD148" i="2" s="1"/>
  <c r="AX216" i="2"/>
  <c r="AZ216" i="2" s="1"/>
  <c r="BD216" i="2" s="1"/>
  <c r="AX249" i="2"/>
  <c r="AZ249" i="2" s="1"/>
  <c r="BD249" i="2" s="1"/>
  <c r="AX264" i="2"/>
  <c r="AZ264" i="2" s="1"/>
  <c r="BD264" i="2" s="1"/>
  <c r="AX283" i="2"/>
  <c r="AZ283" i="2" s="1"/>
  <c r="BD283" i="2" s="1"/>
  <c r="AX313" i="2"/>
  <c r="AZ313" i="2" s="1"/>
  <c r="BD313" i="2" s="1"/>
  <c r="AX340" i="2"/>
  <c r="AZ340" i="2" s="1"/>
  <c r="BD340" i="2" s="1"/>
  <c r="AX347" i="2"/>
  <c r="AZ347" i="2" s="1"/>
  <c r="BD347" i="2" s="1"/>
  <c r="AX376" i="2"/>
  <c r="AZ376" i="2" s="1"/>
  <c r="BD376" i="2" s="1"/>
  <c r="AX416" i="2"/>
  <c r="AZ416" i="2" s="1"/>
  <c r="BD416" i="2" s="1"/>
  <c r="AX412" i="2"/>
  <c r="AZ412" i="2" s="1"/>
  <c r="BD412" i="2" s="1"/>
  <c r="AX82" i="2"/>
  <c r="AZ82" i="2" s="1"/>
  <c r="BD82" i="2" s="1"/>
  <c r="AX160" i="2"/>
  <c r="AZ160" i="2" s="1"/>
  <c r="BD160" i="2" s="1"/>
  <c r="AX217" i="2"/>
  <c r="AZ217" i="2" s="1"/>
  <c r="BD217" i="2" s="1"/>
  <c r="AX208" i="2"/>
  <c r="AZ208" i="2" s="1"/>
  <c r="BD208" i="2" s="1"/>
  <c r="AX247" i="2"/>
  <c r="AZ247" i="2" s="1"/>
  <c r="BD247" i="2" s="1"/>
  <c r="AX287" i="2"/>
  <c r="AZ287" i="2" s="1"/>
  <c r="BD287" i="2" s="1"/>
  <c r="AX326" i="2"/>
  <c r="AZ326" i="2" s="1"/>
  <c r="BD326" i="2" s="1"/>
  <c r="AX363" i="2"/>
  <c r="AZ363" i="2" s="1"/>
  <c r="BD363" i="2" s="1"/>
  <c r="AY374" i="2"/>
  <c r="BA374" i="2" s="1"/>
  <c r="AY416" i="2"/>
  <c r="BA416" i="2" s="1"/>
  <c r="AX493" i="2"/>
  <c r="AZ493" i="2" s="1"/>
  <c r="BD493" i="2" s="1"/>
  <c r="AY451" i="2"/>
  <c r="BA451" i="2" s="1"/>
  <c r="AX521" i="2"/>
  <c r="AZ521" i="2" s="1"/>
  <c r="BD521" i="2" s="1"/>
  <c r="AX560" i="2"/>
  <c r="AZ560" i="2" s="1"/>
  <c r="BD560" i="2" s="1"/>
  <c r="AX519" i="2"/>
  <c r="AZ519" i="2" s="1"/>
  <c r="BD519" i="2" s="1"/>
  <c r="AX592" i="2"/>
  <c r="AZ592" i="2" s="1"/>
  <c r="BD592" i="2" s="1"/>
  <c r="AX645" i="2"/>
  <c r="AZ645" i="2" s="1"/>
  <c r="BD645" i="2" s="1"/>
  <c r="AX614" i="2"/>
  <c r="AZ614" i="2" s="1"/>
  <c r="BD614" i="2" s="1"/>
  <c r="AX663" i="2"/>
  <c r="AZ663" i="2" s="1"/>
  <c r="BD663" i="2" s="1"/>
  <c r="AX703" i="2"/>
  <c r="AZ703" i="2" s="1"/>
  <c r="BD703" i="2" s="1"/>
  <c r="AX760" i="2"/>
  <c r="AZ760" i="2" s="1"/>
  <c r="BD760" i="2" s="1"/>
  <c r="AX713" i="2"/>
  <c r="AZ713" i="2" s="1"/>
  <c r="BD713" i="2" s="1"/>
  <c r="AX734" i="2"/>
  <c r="AZ734" i="2" s="1"/>
  <c r="BD734" i="2" s="1"/>
  <c r="AX766" i="2"/>
  <c r="AZ766" i="2" s="1"/>
  <c r="BD766" i="2" s="1"/>
  <c r="AX786" i="2"/>
  <c r="AZ786" i="2" s="1"/>
  <c r="BD786" i="2" s="1"/>
  <c r="AX788" i="2"/>
  <c r="AZ788" i="2" s="1"/>
  <c r="BD788" i="2" s="1"/>
  <c r="AY784" i="2"/>
  <c r="BA784" i="2" s="1"/>
  <c r="AX392" i="2"/>
  <c r="AZ392" i="2" s="1"/>
  <c r="BD392" i="2" s="1"/>
  <c r="AX443" i="2"/>
  <c r="AZ443" i="2" s="1"/>
  <c r="BD443" i="2" s="1"/>
  <c r="AX469" i="2"/>
  <c r="AZ469" i="2" s="1"/>
  <c r="BD469" i="2" s="1"/>
  <c r="AX475" i="2"/>
  <c r="AZ475" i="2" s="1"/>
  <c r="BD475" i="2" s="1"/>
  <c r="AX545" i="2"/>
  <c r="AZ545" i="2" s="1"/>
  <c r="BD545" i="2" s="1"/>
  <c r="AX527" i="2"/>
  <c r="AZ527" i="2" s="1"/>
  <c r="BD527" i="2" s="1"/>
  <c r="AY537" i="2"/>
  <c r="BA537" i="2" s="1"/>
  <c r="AX598" i="2"/>
  <c r="AZ598" i="2" s="1"/>
  <c r="BD598" i="2" s="1"/>
  <c r="AX618" i="2"/>
  <c r="AZ618" i="2" s="1"/>
  <c r="BD618" i="2" s="1"/>
  <c r="AX649" i="2"/>
  <c r="AZ649" i="2" s="1"/>
  <c r="BD649" i="2" s="1"/>
  <c r="AX699" i="2"/>
  <c r="AZ699" i="2" s="1"/>
  <c r="BD699" i="2" s="1"/>
  <c r="AY715" i="2"/>
  <c r="BA715" i="2" s="1"/>
  <c r="AX764" i="2"/>
  <c r="AZ764" i="2" s="1"/>
  <c r="BD764" i="2" s="1"/>
  <c r="AX808" i="2"/>
  <c r="AZ808" i="2" s="1"/>
  <c r="BD808" i="2" s="1"/>
  <c r="AY812" i="2"/>
  <c r="BA812" i="2" s="1"/>
  <c r="AX513" i="2"/>
  <c r="AZ513" i="2" s="1"/>
  <c r="BD513" i="2" s="1"/>
  <c r="AX479" i="2"/>
  <c r="AZ479" i="2" s="1"/>
  <c r="BD479" i="2" s="1"/>
  <c r="AX535" i="2"/>
  <c r="AZ535" i="2" s="1"/>
  <c r="BD535" i="2" s="1"/>
  <c r="AX556" i="2"/>
  <c r="AZ556" i="2" s="1"/>
  <c r="BD556" i="2" s="1"/>
  <c r="AY521" i="2"/>
  <c r="BA521" i="2" s="1"/>
  <c r="AX594" i="2"/>
  <c r="AZ594" i="2" s="1"/>
  <c r="BD594" i="2" s="1"/>
  <c r="AY614" i="2"/>
  <c r="BA614" i="2" s="1"/>
  <c r="AX653" i="2"/>
  <c r="AZ653" i="2" s="1"/>
  <c r="BD653" i="2" s="1"/>
  <c r="AX596" i="2"/>
  <c r="AZ596" i="2" s="1"/>
  <c r="BD596" i="2" s="1"/>
  <c r="AX651" i="2"/>
  <c r="AZ651" i="2" s="1"/>
  <c r="BD651" i="2" s="1"/>
  <c r="AX679" i="2"/>
  <c r="AZ679" i="2" s="1"/>
  <c r="BD679" i="2" s="1"/>
  <c r="AX736" i="2"/>
  <c r="AZ736" i="2" s="1"/>
  <c r="BD736" i="2" s="1"/>
  <c r="AX697" i="2"/>
  <c r="AZ697" i="2" s="1"/>
  <c r="BD697" i="2" s="1"/>
  <c r="AX746" i="2"/>
  <c r="AZ746" i="2" s="1"/>
  <c r="BD746" i="2" s="1"/>
  <c r="AX792" i="2"/>
  <c r="AZ792" i="2" s="1"/>
  <c r="BD792" i="2" s="1"/>
  <c r="AY794" i="2"/>
  <c r="BA794" i="2" s="1"/>
  <c r="AX406" i="2"/>
  <c r="AZ406" i="2" s="1"/>
  <c r="BD406" i="2" s="1"/>
  <c r="AX434" i="2"/>
  <c r="AZ434" i="2" s="1"/>
  <c r="BD434" i="2" s="1"/>
  <c r="AX441" i="2"/>
  <c r="AZ441" i="2" s="1"/>
  <c r="BD441" i="2" s="1"/>
  <c r="AX483" i="2"/>
  <c r="AZ483" i="2" s="1"/>
  <c r="BD483" i="2" s="1"/>
  <c r="AX553" i="2"/>
  <c r="AZ553" i="2" s="1"/>
  <c r="BD553" i="2" s="1"/>
  <c r="AX546" i="2"/>
  <c r="AZ546" i="2" s="1"/>
  <c r="BD546" i="2" s="1"/>
  <c r="AX590" i="2"/>
  <c r="AZ590" i="2" s="1"/>
  <c r="BD590" i="2" s="1"/>
  <c r="AY592" i="2"/>
  <c r="BA592" i="2" s="1"/>
  <c r="AX624" i="2"/>
  <c r="AZ624" i="2" s="1"/>
  <c r="BD624" i="2" s="1"/>
  <c r="AX707" i="2"/>
  <c r="AZ707" i="2" s="1"/>
  <c r="BD707" i="2" s="1"/>
  <c r="AY713" i="2"/>
  <c r="BA713" i="2" s="1"/>
  <c r="AX772" i="2"/>
  <c r="AZ772" i="2" s="1"/>
  <c r="BD772" i="2" s="1"/>
  <c r="AX822" i="2"/>
  <c r="AZ822" i="2" s="1"/>
  <c r="BD822" i="2" s="1"/>
  <c r="AX800" i="2"/>
  <c r="AZ800" i="2" s="1"/>
  <c r="BD800" i="2" s="1"/>
  <c r="AY796" i="2"/>
  <c r="BA796" i="2" s="1"/>
  <c r="AX159" i="2"/>
  <c r="AZ159" i="2" s="1"/>
  <c r="BD159" i="2" s="1"/>
  <c r="AX119" i="2"/>
  <c r="AZ119" i="2" s="1"/>
  <c r="BD119" i="2" s="1"/>
  <c r="AX103" i="2"/>
  <c r="AZ103" i="2" s="1"/>
  <c r="BD103" i="2" s="1"/>
  <c r="AX61" i="2"/>
  <c r="AZ61" i="2" s="1"/>
  <c r="BD61" i="2" s="1"/>
  <c r="AX198" i="2"/>
  <c r="AZ198" i="2" s="1"/>
  <c r="BD198" i="2" s="1"/>
  <c r="AX123" i="2"/>
  <c r="AZ123" i="2" s="1"/>
  <c r="BD123" i="2" s="1"/>
  <c r="AX56" i="2"/>
  <c r="AZ56" i="2" s="1"/>
  <c r="BD56" i="2" s="1"/>
  <c r="AX95" i="2"/>
  <c r="AZ95" i="2" s="1"/>
  <c r="BD95" i="2" s="1"/>
  <c r="AY100" i="2"/>
  <c r="BA100" i="2" s="1"/>
  <c r="AX815" i="2"/>
  <c r="AZ815" i="2" s="1"/>
  <c r="BD815" i="2" s="1"/>
  <c r="AY703" i="2"/>
  <c r="BA703" i="2" s="1"/>
  <c r="AX99" i="2"/>
  <c r="AZ99" i="2" s="1"/>
  <c r="BD99" i="2" s="1"/>
  <c r="AX38" i="2"/>
  <c r="AZ38" i="2" s="1"/>
  <c r="BD38" i="2" s="1"/>
  <c r="AY27" i="2"/>
  <c r="BA27" i="2" s="1"/>
  <c r="AX795" i="2"/>
  <c r="AZ795" i="2" s="1"/>
  <c r="BD795" i="2" s="1"/>
  <c r="AX710" i="2"/>
  <c r="AZ710" i="2" s="1"/>
  <c r="BD710" i="2" s="1"/>
  <c r="AX672" i="2"/>
  <c r="AZ672" i="2" s="1"/>
  <c r="BD672" i="2" s="1"/>
  <c r="AY30" i="2"/>
  <c r="BA30" i="2" s="1"/>
  <c r="AY802" i="2"/>
  <c r="BA802" i="2" s="1"/>
  <c r="AX793" i="2"/>
  <c r="AZ793" i="2" s="1"/>
  <c r="BD793" i="2" s="1"/>
  <c r="AX787" i="2"/>
  <c r="AZ787" i="2" s="1"/>
  <c r="BD787" i="2" s="1"/>
  <c r="AX779" i="2"/>
  <c r="AZ779" i="2" s="1"/>
  <c r="BD779" i="2" s="1"/>
  <c r="AX633" i="2"/>
  <c r="AZ633" i="2" s="1"/>
  <c r="BD633" i="2" s="1"/>
  <c r="AX621" i="2"/>
  <c r="AZ621" i="2" s="1"/>
  <c r="BD621" i="2" s="1"/>
  <c r="AX613" i="2"/>
  <c r="AZ613" i="2" s="1"/>
  <c r="BD613" i="2" s="1"/>
  <c r="AY606" i="2"/>
  <c r="BA606" i="2" s="1"/>
  <c r="AX595" i="2"/>
  <c r="AZ595" i="2" s="1"/>
  <c r="BD595" i="2" s="1"/>
  <c r="AX518" i="2"/>
  <c r="AZ518" i="2" s="1"/>
  <c r="BD518" i="2" s="1"/>
  <c r="AX627" i="2"/>
  <c r="AZ627" i="2" s="1"/>
  <c r="BD627" i="2" s="1"/>
  <c r="AY620" i="2"/>
  <c r="BA620" i="2" s="1"/>
  <c r="AX607" i="2"/>
  <c r="AZ607" i="2" s="1"/>
  <c r="BD607" i="2" s="1"/>
  <c r="AX692" i="2"/>
  <c r="AZ692" i="2" s="1"/>
  <c r="BD692" i="2" s="1"/>
  <c r="AY629" i="2"/>
  <c r="BA629" i="2" s="1"/>
  <c r="AX591" i="2"/>
  <c r="AZ591" i="2" s="1"/>
  <c r="BD591" i="2" s="1"/>
  <c r="AX579" i="2"/>
  <c r="AZ579" i="2" s="1"/>
  <c r="BD579" i="2" s="1"/>
  <c r="AX563" i="2"/>
  <c r="AZ563" i="2" s="1"/>
  <c r="BD563" i="2" s="1"/>
  <c r="AX534" i="2"/>
  <c r="AZ534" i="2" s="1"/>
  <c r="BD534" i="2" s="1"/>
  <c r="AX468" i="2"/>
  <c r="AZ468" i="2" s="1"/>
  <c r="BD468" i="2" s="1"/>
  <c r="AX575" i="2"/>
  <c r="AZ575" i="2" s="1"/>
  <c r="BD575" i="2" s="1"/>
  <c r="AX559" i="2"/>
  <c r="AZ559" i="2" s="1"/>
  <c r="BD559" i="2" s="1"/>
  <c r="AY471" i="2"/>
  <c r="BA471" i="2" s="1"/>
  <c r="AX458" i="2"/>
  <c r="AZ458" i="2" s="1"/>
  <c r="BD458" i="2" s="1"/>
  <c r="AY449" i="2"/>
  <c r="BA449" i="2" s="1"/>
  <c r="AX429" i="2"/>
  <c r="AZ429" i="2" s="1"/>
  <c r="BD429" i="2" s="1"/>
  <c r="AX405" i="2"/>
  <c r="AZ405" i="2" s="1"/>
  <c r="BD405" i="2" s="1"/>
  <c r="AX389" i="2"/>
  <c r="AZ389" i="2" s="1"/>
  <c r="BD389" i="2" s="1"/>
  <c r="AX333" i="2"/>
  <c r="AZ333" i="2" s="1"/>
  <c r="BD333" i="2" s="1"/>
  <c r="AY442" i="2"/>
  <c r="BA442" i="2" s="1"/>
  <c r="AX419" i="2"/>
  <c r="AZ419" i="2" s="1"/>
  <c r="BD419" i="2" s="1"/>
  <c r="AX379" i="2"/>
  <c r="AZ379" i="2" s="1"/>
  <c r="BD379" i="2" s="1"/>
  <c r="AX357" i="2"/>
  <c r="AZ357" i="2" s="1"/>
  <c r="BD357" i="2" s="1"/>
  <c r="AY454" i="2"/>
  <c r="BA454" i="2" s="1"/>
  <c r="AX366" i="2"/>
  <c r="AZ366" i="2" s="1"/>
  <c r="BD366" i="2" s="1"/>
  <c r="AY302" i="2"/>
  <c r="BA302" i="2" s="1"/>
  <c r="AY281" i="2"/>
  <c r="BA281" i="2" s="1"/>
  <c r="AY261" i="2"/>
  <c r="BA261" i="2" s="1"/>
  <c r="AX293" i="2"/>
  <c r="AZ293" i="2" s="1"/>
  <c r="BD293" i="2" s="1"/>
  <c r="AY255" i="2"/>
  <c r="BA255" i="2" s="1"/>
  <c r="AX337" i="2"/>
  <c r="AZ337" i="2" s="1"/>
  <c r="BD337" i="2" s="1"/>
  <c r="AY328" i="2"/>
  <c r="BA328" i="2" s="1"/>
  <c r="AX292" i="2"/>
  <c r="AZ292" i="2" s="1"/>
  <c r="BD292" i="2" s="1"/>
  <c r="AX255" i="2"/>
  <c r="AZ255" i="2" s="1"/>
  <c r="BD255" i="2" s="1"/>
  <c r="AX250" i="2"/>
  <c r="AZ250" i="2" s="1"/>
  <c r="BD250" i="2" s="1"/>
  <c r="AY243" i="2"/>
  <c r="BA243" i="2" s="1"/>
  <c r="AY18" i="2"/>
  <c r="BA18" i="2" s="1"/>
  <c r="AX60" i="2"/>
  <c r="AZ60" i="2" s="1"/>
  <c r="BD60" i="2" s="1"/>
  <c r="AX98" i="2"/>
  <c r="AZ98" i="2" s="1"/>
  <c r="BD98" i="2" s="1"/>
  <c r="AX124" i="2"/>
  <c r="AZ124" i="2" s="1"/>
  <c r="BD124" i="2" s="1"/>
  <c r="AY53" i="2"/>
  <c r="BA53" i="2" s="1"/>
  <c r="AY76" i="2"/>
  <c r="BA76" i="2" s="1"/>
  <c r="AX112" i="2"/>
  <c r="AZ112" i="2" s="1"/>
  <c r="BD112" i="2" s="1"/>
  <c r="AX131" i="2"/>
  <c r="AZ131" i="2" s="1"/>
  <c r="BD131" i="2" s="1"/>
  <c r="AX154" i="2"/>
  <c r="AZ154" i="2" s="1"/>
  <c r="BD154" i="2" s="1"/>
  <c r="AX221" i="2"/>
  <c r="AZ221" i="2" s="1"/>
  <c r="BD221" i="2" s="1"/>
  <c r="AX235" i="2"/>
  <c r="AZ235" i="2" s="1"/>
  <c r="BD235" i="2" s="1"/>
  <c r="AY253" i="2"/>
  <c r="BA253" i="2" s="1"/>
  <c r="AX270" i="2"/>
  <c r="AZ270" i="2" s="1"/>
  <c r="BD270" i="2" s="1"/>
  <c r="AX306" i="2"/>
  <c r="AZ306" i="2" s="1"/>
  <c r="BD306" i="2" s="1"/>
  <c r="AX342" i="2"/>
  <c r="AZ342" i="2" s="1"/>
  <c r="BD342" i="2" s="1"/>
  <c r="AY330" i="2"/>
  <c r="BA330" i="2" s="1"/>
  <c r="AY362" i="2"/>
  <c r="BA362" i="2" s="1"/>
  <c r="AX355" i="2"/>
  <c r="AZ355" i="2" s="1"/>
  <c r="BD355" i="2" s="1"/>
  <c r="AY428" i="2"/>
  <c r="BA428" i="2" s="1"/>
  <c r="AX465" i="2"/>
  <c r="AZ465" i="2" s="1"/>
  <c r="BD465" i="2" s="1"/>
  <c r="AX15" i="2"/>
  <c r="AZ15" i="2" s="1"/>
  <c r="BD15" i="2" s="1"/>
  <c r="AX94" i="2"/>
  <c r="AZ94" i="2" s="1"/>
  <c r="BD94" i="2" s="1"/>
  <c r="AX152" i="2"/>
  <c r="AZ152" i="2" s="1"/>
  <c r="BD152" i="2" s="1"/>
  <c r="AX192" i="2"/>
  <c r="AZ192" i="2" s="1"/>
  <c r="BD192" i="2" s="1"/>
  <c r="AX225" i="2"/>
  <c r="AZ225" i="2" s="1"/>
  <c r="BD225" i="2" s="1"/>
  <c r="AX185" i="2"/>
  <c r="AZ185" i="2" s="1"/>
  <c r="BD185" i="2" s="1"/>
  <c r="AX256" i="2"/>
  <c r="AZ256" i="2" s="1"/>
  <c r="BD256" i="2" s="1"/>
  <c r="AY294" i="2"/>
  <c r="BA294" i="2" s="1"/>
  <c r="AX367" i="2"/>
  <c r="AZ367" i="2" s="1"/>
  <c r="BD367" i="2" s="1"/>
  <c r="AX378" i="2"/>
  <c r="AZ378" i="2" s="1"/>
  <c r="BD378" i="2" s="1"/>
  <c r="AY406" i="2"/>
  <c r="BA406" i="2" s="1"/>
  <c r="AX31" i="2"/>
  <c r="AZ31" i="2" s="1"/>
  <c r="BD31" i="2" s="1"/>
  <c r="AX51" i="2"/>
  <c r="AZ51" i="2" s="1"/>
  <c r="BD51" i="2" s="1"/>
  <c r="AX102" i="2"/>
  <c r="AZ102" i="2" s="1"/>
  <c r="BD102" i="2" s="1"/>
  <c r="AX35" i="2"/>
  <c r="AZ35" i="2" s="1"/>
  <c r="BD35" i="2" s="1"/>
  <c r="AX37" i="2"/>
  <c r="AZ37" i="2" s="1"/>
  <c r="BD37" i="2" s="1"/>
  <c r="AY78" i="2"/>
  <c r="BA78" i="2" s="1"/>
  <c r="AX110" i="2"/>
  <c r="AZ110" i="2" s="1"/>
  <c r="BD110" i="2" s="1"/>
  <c r="AX116" i="2"/>
  <c r="AZ116" i="2" s="1"/>
  <c r="BD116" i="2" s="1"/>
  <c r="AY147" i="2"/>
  <c r="BA147" i="2" s="1"/>
  <c r="AY193" i="2"/>
  <c r="BA193" i="2" s="1"/>
  <c r="AX193" i="2"/>
  <c r="AZ193" i="2" s="1"/>
  <c r="BD193" i="2" s="1"/>
  <c r="AX251" i="2"/>
  <c r="AZ251" i="2" s="1"/>
  <c r="BD251" i="2" s="1"/>
  <c r="AX275" i="2"/>
  <c r="AZ275" i="2" s="1"/>
  <c r="BD275" i="2" s="1"/>
  <c r="AX285" i="2"/>
  <c r="AZ285" i="2" s="1"/>
  <c r="BD285" i="2" s="1"/>
  <c r="AX317" i="2"/>
  <c r="AZ317" i="2" s="1"/>
  <c r="BD317" i="2" s="1"/>
  <c r="AX322" i="2"/>
  <c r="AZ322" i="2" s="1"/>
  <c r="BD322" i="2" s="1"/>
  <c r="AX351" i="2"/>
  <c r="AZ351" i="2" s="1"/>
  <c r="BD351" i="2" s="1"/>
  <c r="AX380" i="2"/>
  <c r="AZ380" i="2" s="1"/>
  <c r="BD380" i="2" s="1"/>
  <c r="AX418" i="2"/>
  <c r="AZ418" i="2" s="1"/>
  <c r="BD418" i="2" s="1"/>
  <c r="AX33" i="2"/>
  <c r="AZ33" i="2" s="1"/>
  <c r="BD33" i="2" s="1"/>
  <c r="AX90" i="2"/>
  <c r="AZ90" i="2" s="1"/>
  <c r="BD90" i="2" s="1"/>
  <c r="AX156" i="2"/>
  <c r="AZ156" i="2" s="1"/>
  <c r="BD156" i="2" s="1"/>
  <c r="AX228" i="2"/>
  <c r="AZ228" i="2" s="1"/>
  <c r="BD228" i="2" s="1"/>
  <c r="AX212" i="2"/>
  <c r="AZ212" i="2" s="1"/>
  <c r="BD212" i="2" s="1"/>
  <c r="AX258" i="2"/>
  <c r="AZ258" i="2" s="1"/>
  <c r="BD258" i="2" s="1"/>
  <c r="AX289" i="2"/>
  <c r="AZ289" i="2" s="1"/>
  <c r="BD289" i="2" s="1"/>
  <c r="AY301" i="2"/>
  <c r="BA301" i="2" s="1"/>
  <c r="AX325" i="2"/>
  <c r="AZ325" i="2" s="1"/>
  <c r="BD325" i="2" s="1"/>
  <c r="AX360" i="2"/>
  <c r="AZ360" i="2" s="1"/>
  <c r="BD360" i="2" s="1"/>
  <c r="AX330" i="2"/>
  <c r="AZ330" i="2" s="1"/>
  <c r="BD330" i="2" s="1"/>
  <c r="AX350" i="2"/>
  <c r="AZ350" i="2" s="1"/>
  <c r="BD350" i="2" s="1"/>
  <c r="AY378" i="2"/>
  <c r="BA378" i="2" s="1"/>
  <c r="AX455" i="2"/>
  <c r="AZ455" i="2" s="1"/>
  <c r="BD455" i="2" s="1"/>
  <c r="AX501" i="2"/>
  <c r="AZ501" i="2" s="1"/>
  <c r="BD501" i="2" s="1"/>
  <c r="AX487" i="2"/>
  <c r="AZ487" i="2" s="1"/>
  <c r="BD487" i="2" s="1"/>
  <c r="AX523" i="2"/>
  <c r="AZ523" i="2" s="1"/>
  <c r="BD523" i="2" s="1"/>
  <c r="AX568" i="2"/>
  <c r="AZ568" i="2" s="1"/>
  <c r="BD568" i="2" s="1"/>
  <c r="AX554" i="2"/>
  <c r="AZ554" i="2" s="1"/>
  <c r="BD554" i="2" s="1"/>
  <c r="AX626" i="2"/>
  <c r="AZ626" i="2" s="1"/>
  <c r="BD626" i="2" s="1"/>
  <c r="AX661" i="2"/>
  <c r="AZ661" i="2" s="1"/>
  <c r="BD661" i="2" s="1"/>
  <c r="AX639" i="2"/>
  <c r="AZ639" i="2" s="1"/>
  <c r="BD639" i="2" s="1"/>
  <c r="AX671" i="2"/>
  <c r="AZ671" i="2" s="1"/>
  <c r="BD671" i="2" s="1"/>
  <c r="AX705" i="2"/>
  <c r="AZ705" i="2" s="1"/>
  <c r="BD705" i="2" s="1"/>
  <c r="AX685" i="2"/>
  <c r="AZ685" i="2" s="1"/>
  <c r="BD685" i="2" s="1"/>
  <c r="AY685" i="2"/>
  <c r="BA685" i="2" s="1"/>
  <c r="AX742" i="2"/>
  <c r="AZ742" i="2" s="1"/>
  <c r="BD742" i="2" s="1"/>
  <c r="AX774" i="2"/>
  <c r="AZ774" i="2" s="1"/>
  <c r="BD774" i="2" s="1"/>
  <c r="AX790" i="2"/>
  <c r="AZ790" i="2" s="1"/>
  <c r="BD790" i="2" s="1"/>
  <c r="AX794" i="2"/>
  <c r="AZ794" i="2" s="1"/>
  <c r="BD794" i="2" s="1"/>
  <c r="AX802" i="2"/>
  <c r="AZ802" i="2" s="1"/>
  <c r="BD802" i="2" s="1"/>
  <c r="AX432" i="2"/>
  <c r="AZ432" i="2" s="1"/>
  <c r="BD432" i="2" s="1"/>
  <c r="AX428" i="2"/>
  <c r="AZ428" i="2" s="1"/>
  <c r="BD428" i="2" s="1"/>
  <c r="AX457" i="2"/>
  <c r="AZ457" i="2" s="1"/>
  <c r="BD457" i="2" s="1"/>
  <c r="AX491" i="2"/>
  <c r="AZ491" i="2" s="1"/>
  <c r="BD491" i="2" s="1"/>
  <c r="AX537" i="2"/>
  <c r="AZ537" i="2" s="1"/>
  <c r="BD537" i="2" s="1"/>
  <c r="AX541" i="2"/>
  <c r="AZ541" i="2" s="1"/>
  <c r="BD541" i="2" s="1"/>
  <c r="AY547" i="2"/>
  <c r="BA547" i="2" s="1"/>
  <c r="AX602" i="2"/>
  <c r="AZ602" i="2" s="1"/>
  <c r="BD602" i="2" s="1"/>
  <c r="AX632" i="2"/>
  <c r="AZ632" i="2" s="1"/>
  <c r="BD632" i="2" s="1"/>
  <c r="AX665" i="2"/>
  <c r="AZ665" i="2" s="1"/>
  <c r="BD665" i="2" s="1"/>
  <c r="AX701" i="2"/>
  <c r="AZ701" i="2" s="1"/>
  <c r="BD701" i="2" s="1"/>
  <c r="AX716" i="2"/>
  <c r="AZ716" i="2" s="1"/>
  <c r="BD716" i="2" s="1"/>
  <c r="AX681" i="2"/>
  <c r="AZ681" i="2" s="1"/>
  <c r="BD681" i="2" s="1"/>
  <c r="AY814" i="2"/>
  <c r="BA814" i="2" s="1"/>
  <c r="AX489" i="2"/>
  <c r="AZ489" i="2" s="1"/>
  <c r="BD489" i="2" s="1"/>
  <c r="AX461" i="2"/>
  <c r="AZ461" i="2" s="1"/>
  <c r="BD461" i="2" s="1"/>
  <c r="AX495" i="2"/>
  <c r="AZ495" i="2" s="1"/>
  <c r="BD495" i="2" s="1"/>
  <c r="AY543" i="2"/>
  <c r="BA543" i="2" s="1"/>
  <c r="AX564" i="2"/>
  <c r="AZ564" i="2" s="1"/>
  <c r="BD564" i="2" s="1"/>
  <c r="AY539" i="2"/>
  <c r="BA539" i="2" s="1"/>
  <c r="AX634" i="2"/>
  <c r="AZ634" i="2" s="1"/>
  <c r="BD634" i="2" s="1"/>
  <c r="AX629" i="2"/>
  <c r="AZ629" i="2" s="1"/>
  <c r="BD629" i="2" s="1"/>
  <c r="AX669" i="2"/>
  <c r="AZ669" i="2" s="1"/>
  <c r="BD669" i="2" s="1"/>
  <c r="AY600" i="2"/>
  <c r="BA600" i="2" s="1"/>
  <c r="AX659" i="2"/>
  <c r="AZ659" i="2" s="1"/>
  <c r="BD659" i="2" s="1"/>
  <c r="AX683" i="2"/>
  <c r="AZ683" i="2" s="1"/>
  <c r="BD683" i="2" s="1"/>
  <c r="AX752" i="2"/>
  <c r="AZ752" i="2" s="1"/>
  <c r="BD752" i="2" s="1"/>
  <c r="AX722" i="2"/>
  <c r="AZ722" i="2" s="1"/>
  <c r="BD722" i="2" s="1"/>
  <c r="AX754" i="2"/>
  <c r="AZ754" i="2" s="1"/>
  <c r="BD754" i="2" s="1"/>
  <c r="AY798" i="2"/>
  <c r="BA798" i="2" s="1"/>
  <c r="AX818" i="2"/>
  <c r="AZ818" i="2" s="1"/>
  <c r="BD818" i="2" s="1"/>
  <c r="AY414" i="2"/>
  <c r="BA414" i="2" s="1"/>
  <c r="AX410" i="2"/>
  <c r="AZ410" i="2" s="1"/>
  <c r="BD410" i="2" s="1"/>
  <c r="AX453" i="2"/>
  <c r="AZ453" i="2" s="1"/>
  <c r="BD453" i="2" s="1"/>
  <c r="AX499" i="2"/>
  <c r="AZ499" i="2" s="1"/>
  <c r="BD499" i="2" s="1"/>
  <c r="AY523" i="2"/>
  <c r="BA523" i="2" s="1"/>
  <c r="AY549" i="2"/>
  <c r="BA549" i="2" s="1"/>
  <c r="AY608" i="2"/>
  <c r="BA608" i="2" s="1"/>
  <c r="AX641" i="2"/>
  <c r="AZ641" i="2" s="1"/>
  <c r="BD641" i="2" s="1"/>
  <c r="AX630" i="2"/>
  <c r="AZ630" i="2" s="1"/>
  <c r="BD630" i="2" s="1"/>
  <c r="AY677" i="2"/>
  <c r="BA677" i="2" s="1"/>
  <c r="AX724" i="2"/>
  <c r="AZ724" i="2" s="1"/>
  <c r="BD724" i="2" s="1"/>
  <c r="AY711" i="2"/>
  <c r="BA711" i="2" s="1"/>
  <c r="AY792" i="2"/>
  <c r="BA792" i="2" s="1"/>
  <c r="AX814" i="2"/>
  <c r="AZ814" i="2" s="1"/>
  <c r="BD814" i="2" s="1"/>
  <c r="AY154" i="2"/>
  <c r="BA154" i="2" s="1"/>
  <c r="AX117" i="2"/>
  <c r="AZ117" i="2" s="1"/>
  <c r="BD117" i="2" s="1"/>
  <c r="AX109" i="2"/>
  <c r="AZ109" i="2" s="1"/>
  <c r="BD109" i="2" s="1"/>
  <c r="AY123" i="2"/>
  <c r="BA123" i="2" s="1"/>
  <c r="AY161" i="2"/>
  <c r="BA161" i="2" s="1"/>
  <c r="AX121" i="2"/>
  <c r="AZ121" i="2" s="1"/>
  <c r="BD121" i="2" s="1"/>
  <c r="AY107" i="2"/>
  <c r="BA107" i="2" s="1"/>
  <c r="AX819" i="2"/>
  <c r="AZ819" i="2" s="1"/>
  <c r="BD819" i="2" s="1"/>
  <c r="AY804" i="2"/>
  <c r="BA804" i="2" s="1"/>
  <c r="AX775" i="2"/>
  <c r="AZ775" i="2" s="1"/>
  <c r="BD775" i="2" s="1"/>
  <c r="AX759" i="2"/>
  <c r="AZ759" i="2" s="1"/>
  <c r="BD759" i="2" s="1"/>
  <c r="AX743" i="2"/>
  <c r="AZ743" i="2" s="1"/>
  <c r="BD743" i="2" s="1"/>
  <c r="AX727" i="2"/>
  <c r="AZ727" i="2" s="1"/>
  <c r="BD727" i="2" s="1"/>
  <c r="AX24" i="2"/>
  <c r="AZ24" i="2" s="1"/>
  <c r="BD24" i="2" s="1"/>
  <c r="AX813" i="2"/>
  <c r="AZ813" i="2" s="1"/>
  <c r="BD813" i="2" s="1"/>
  <c r="AX712" i="2"/>
  <c r="AZ712" i="2" s="1"/>
  <c r="BD712" i="2" s="1"/>
  <c r="AY98" i="2"/>
  <c r="BA98" i="2" s="1"/>
  <c r="AX87" i="2"/>
  <c r="AZ87" i="2" s="1"/>
  <c r="BD87" i="2" s="1"/>
  <c r="AX79" i="2"/>
  <c r="AZ79" i="2" s="1"/>
  <c r="BD79" i="2" s="1"/>
  <c r="AX73" i="2"/>
  <c r="AZ73" i="2" s="1"/>
  <c r="BD73" i="2" s="1"/>
  <c r="AX611" i="2"/>
  <c r="AZ611" i="2" s="1"/>
  <c r="BD611" i="2" s="1"/>
  <c r="AY604" i="2"/>
  <c r="BA604" i="2" s="1"/>
  <c r="AY529" i="2"/>
  <c r="BA529" i="2" s="1"/>
  <c r="AX625" i="2"/>
  <c r="AZ625" i="2" s="1"/>
  <c r="BD625" i="2" s="1"/>
  <c r="AX530" i="2"/>
  <c r="AZ530" i="2" s="1"/>
  <c r="BD530" i="2" s="1"/>
  <c r="AX704" i="2"/>
  <c r="AZ704" i="2" s="1"/>
  <c r="BD704" i="2" s="1"/>
  <c r="AX696" i="2"/>
  <c r="AZ696" i="2" s="1"/>
  <c r="BD696" i="2" s="1"/>
  <c r="AX623" i="2"/>
  <c r="AZ623" i="2" s="1"/>
  <c r="BD623" i="2" s="1"/>
  <c r="AX550" i="2"/>
  <c r="AZ550" i="2" s="1"/>
  <c r="BD550" i="2" s="1"/>
  <c r="AX542" i="2"/>
  <c r="AZ542" i="2" s="1"/>
  <c r="BD542" i="2" s="1"/>
  <c r="AX466" i="2"/>
  <c r="AZ466" i="2" s="1"/>
  <c r="BD466" i="2" s="1"/>
  <c r="AX522" i="2"/>
  <c r="AZ522" i="2" s="1"/>
  <c r="BD522" i="2" s="1"/>
  <c r="AX470" i="2"/>
  <c r="AZ470" i="2" s="1"/>
  <c r="BD470" i="2" s="1"/>
  <c r="AX462" i="2"/>
  <c r="AZ462" i="2" s="1"/>
  <c r="BD462" i="2" s="1"/>
  <c r="AX427" i="2"/>
  <c r="AZ427" i="2" s="1"/>
  <c r="BD427" i="2" s="1"/>
  <c r="AY422" i="2"/>
  <c r="BA422" i="2" s="1"/>
  <c r="AX411" i="2"/>
  <c r="AZ411" i="2" s="1"/>
  <c r="BD411" i="2" s="1"/>
  <c r="AX381" i="2"/>
  <c r="AZ381" i="2" s="1"/>
  <c r="BD381" i="2" s="1"/>
  <c r="AY453" i="2"/>
  <c r="BA453" i="2" s="1"/>
  <c r="AX440" i="2"/>
  <c r="AZ440" i="2" s="1"/>
  <c r="BD440" i="2" s="1"/>
  <c r="AX425" i="2"/>
  <c r="AZ425" i="2" s="1"/>
  <c r="BD425" i="2" s="1"/>
  <c r="AY418" i="2"/>
  <c r="BA418" i="2" s="1"/>
  <c r="AX341" i="2"/>
  <c r="AZ341" i="2" s="1"/>
  <c r="BD341" i="2" s="1"/>
  <c r="AX413" i="2"/>
  <c r="AZ413" i="2" s="1"/>
  <c r="BD413" i="2" s="1"/>
  <c r="AX401" i="2"/>
  <c r="AZ401" i="2" s="1"/>
  <c r="BD401" i="2" s="1"/>
  <c r="AX377" i="2"/>
  <c r="AZ377" i="2" s="1"/>
  <c r="BD377" i="2" s="1"/>
  <c r="AX349" i="2"/>
  <c r="AZ349" i="2" s="1"/>
  <c r="BD349" i="2" s="1"/>
  <c r="AX331" i="2"/>
  <c r="AZ331" i="2" s="1"/>
  <c r="BD331" i="2" s="1"/>
  <c r="AX274" i="2"/>
  <c r="AZ274" i="2" s="1"/>
  <c r="BD274" i="2" s="1"/>
  <c r="AX259" i="2"/>
  <c r="AZ259" i="2" s="1"/>
  <c r="BD259" i="2" s="1"/>
  <c r="AX244" i="2"/>
  <c r="AZ244" i="2" s="1"/>
  <c r="BD244" i="2" s="1"/>
  <c r="AY235" i="2"/>
  <c r="BA235" i="2" s="1"/>
  <c r="AY285" i="2"/>
  <c r="BA285" i="2" s="1"/>
  <c r="AX238" i="2"/>
  <c r="AZ238" i="2" s="1"/>
  <c r="BD238" i="2" s="1"/>
  <c r="AX286" i="2"/>
  <c r="AZ286" i="2" s="1"/>
  <c r="BD286" i="2" s="1"/>
  <c r="AX254" i="2"/>
  <c r="AZ254" i="2" s="1"/>
  <c r="BD254" i="2" s="1"/>
  <c r="AY249" i="2"/>
  <c r="BA249" i="2" s="1"/>
  <c r="AY239" i="2"/>
  <c r="BA239" i="2" s="1"/>
  <c r="AY322" i="2"/>
  <c r="BA322" i="2" s="1"/>
  <c r="AX269" i="2"/>
  <c r="AZ269" i="2" s="1"/>
  <c r="BD269" i="2" s="1"/>
  <c r="AY237" i="2"/>
  <c r="BA237" i="2" s="1"/>
  <c r="AX39" i="2"/>
  <c r="AZ39" i="2" s="1"/>
  <c r="BD39" i="2" s="1"/>
  <c r="AX57" i="2"/>
  <c r="AZ57" i="2" s="1"/>
  <c r="BD57" i="2" s="1"/>
  <c r="AX100" i="2"/>
  <c r="AZ100" i="2" s="1"/>
  <c r="BD100" i="2" s="1"/>
  <c r="AY15" i="2"/>
  <c r="BA15" i="2" s="1"/>
  <c r="AX64" i="2"/>
  <c r="AZ64" i="2" s="1"/>
  <c r="BD64" i="2" s="1"/>
  <c r="AX92" i="2"/>
  <c r="AZ92" i="2" s="1"/>
  <c r="BD92" i="2" s="1"/>
  <c r="AX128" i="2"/>
  <c r="AZ128" i="2" s="1"/>
  <c r="BD128" i="2" s="1"/>
  <c r="AX135" i="2"/>
  <c r="AZ135" i="2" s="1"/>
  <c r="BD135" i="2" s="1"/>
  <c r="AX165" i="2"/>
  <c r="AZ165" i="2" s="1"/>
  <c r="BD165" i="2" s="1"/>
  <c r="AX224" i="2"/>
  <c r="AZ224" i="2" s="1"/>
  <c r="BD224" i="2" s="1"/>
  <c r="AX237" i="2"/>
  <c r="AZ237" i="2" s="1"/>
  <c r="BD237" i="2" s="1"/>
  <c r="AX272" i="2"/>
  <c r="AZ272" i="2" s="1"/>
  <c r="BD272" i="2" s="1"/>
  <c r="AX291" i="2"/>
  <c r="AZ291" i="2" s="1"/>
  <c r="BD291" i="2" s="1"/>
  <c r="AX318" i="2"/>
  <c r="AZ318" i="2" s="1"/>
  <c r="BD318" i="2" s="1"/>
  <c r="AX346" i="2"/>
  <c r="AZ346" i="2" s="1"/>
  <c r="BD346" i="2" s="1"/>
  <c r="AX332" i="2"/>
  <c r="AZ332" i="2" s="1"/>
  <c r="BD332" i="2" s="1"/>
  <c r="AX354" i="2"/>
  <c r="AZ354" i="2" s="1"/>
  <c r="BD354" i="2" s="1"/>
  <c r="AY382" i="2"/>
  <c r="BA382" i="2" s="1"/>
  <c r="AX435" i="2"/>
  <c r="AZ435" i="2" s="1"/>
  <c r="BD435" i="2" s="1"/>
  <c r="AX467" i="2"/>
  <c r="AZ467" i="2" s="1"/>
  <c r="BD467" i="2" s="1"/>
  <c r="AX21" i="2"/>
  <c r="AZ21" i="2" s="1"/>
  <c r="BD21" i="2" s="1"/>
  <c r="AX132" i="2"/>
  <c r="AZ132" i="2" s="1"/>
  <c r="BD132" i="2" s="1"/>
  <c r="AX147" i="2"/>
  <c r="AZ147" i="2" s="1"/>
  <c r="BD147" i="2" s="1"/>
  <c r="AX200" i="2"/>
  <c r="AZ200" i="2" s="1"/>
  <c r="BD200" i="2" s="1"/>
  <c r="AX232" i="2"/>
  <c r="AZ232" i="2" s="1"/>
  <c r="BD232" i="2" s="1"/>
  <c r="AY189" i="2"/>
  <c r="BA189" i="2" s="1"/>
  <c r="AY270" i="2"/>
  <c r="BA270" i="2" s="1"/>
  <c r="AX336" i="2"/>
  <c r="AZ336" i="2" s="1"/>
  <c r="BD336" i="2" s="1"/>
  <c r="AX370" i="2"/>
  <c r="AZ370" i="2" s="1"/>
  <c r="BD370" i="2" s="1"/>
  <c r="AX394" i="2"/>
  <c r="AZ394" i="2" s="1"/>
  <c r="BD394" i="2" s="1"/>
  <c r="AX481" i="2"/>
  <c r="AZ481" i="2" s="1"/>
  <c r="BD481" i="2" s="1"/>
  <c r="AX25" i="2"/>
  <c r="AZ25" i="2" s="1"/>
  <c r="BD25" i="2" s="1"/>
  <c r="AX80" i="2"/>
  <c r="AZ80" i="2" s="1"/>
  <c r="BD80" i="2" s="1"/>
  <c r="AY102" i="2"/>
  <c r="BA102" i="2" s="1"/>
  <c r="AX29" i="2"/>
  <c r="AZ29" i="2" s="1"/>
  <c r="BD29" i="2" s="1"/>
  <c r="AY55" i="2"/>
  <c r="BA55" i="2" s="1"/>
  <c r="AX84" i="2"/>
  <c r="AZ84" i="2" s="1"/>
  <c r="BD84" i="2" s="1"/>
  <c r="AX96" i="2"/>
  <c r="AZ96" i="2" s="1"/>
  <c r="BD96" i="2" s="1"/>
  <c r="AX136" i="2"/>
  <c r="AZ136" i="2" s="1"/>
  <c r="BD136" i="2" s="1"/>
  <c r="AY155" i="2"/>
  <c r="BA155" i="2" s="1"/>
  <c r="AX213" i="2"/>
  <c r="AZ213" i="2" s="1"/>
  <c r="BD213" i="2" s="1"/>
  <c r="AX233" i="2"/>
  <c r="AZ233" i="2" s="1"/>
  <c r="BD233" i="2" s="1"/>
  <c r="AX253" i="2"/>
  <c r="AZ253" i="2" s="1"/>
  <c r="BD253" i="2" s="1"/>
  <c r="AX277" i="2"/>
  <c r="AZ277" i="2" s="1"/>
  <c r="BD277" i="2" s="1"/>
  <c r="AY291" i="2"/>
  <c r="BA291" i="2" s="1"/>
  <c r="AX304" i="2"/>
  <c r="AZ304" i="2" s="1"/>
  <c r="BD304" i="2" s="1"/>
  <c r="AY325" i="2"/>
  <c r="BA325" i="2" s="1"/>
  <c r="AY371" i="2"/>
  <c r="BA371" i="2" s="1"/>
  <c r="AX382" i="2"/>
  <c r="AZ382" i="2" s="1"/>
  <c r="BD382" i="2" s="1"/>
  <c r="AX420" i="2"/>
  <c r="AZ420" i="2" s="1"/>
  <c r="BD420" i="2" s="1"/>
  <c r="AX88" i="2"/>
  <c r="AZ88" i="2" s="1"/>
  <c r="BD88" i="2" s="1"/>
  <c r="AY96" i="2"/>
  <c r="BA96" i="2" s="1"/>
  <c r="AX177" i="2"/>
  <c r="AZ177" i="2" s="1"/>
  <c r="BD177" i="2" s="1"/>
  <c r="AX189" i="2"/>
  <c r="AZ189" i="2" s="1"/>
  <c r="BD189" i="2" s="1"/>
  <c r="AX197" i="2"/>
  <c r="AZ197" i="2" s="1"/>
  <c r="BD197" i="2" s="1"/>
  <c r="AX262" i="2"/>
  <c r="AZ262" i="2" s="1"/>
  <c r="BD262" i="2" s="1"/>
  <c r="AX279" i="2"/>
  <c r="AZ279" i="2" s="1"/>
  <c r="BD279" i="2" s="1"/>
  <c r="AX310" i="2"/>
  <c r="AZ310" i="2" s="1"/>
  <c r="BD310" i="2" s="1"/>
  <c r="AX344" i="2"/>
  <c r="AZ344" i="2" s="1"/>
  <c r="BD344" i="2" s="1"/>
  <c r="AX364" i="2"/>
  <c r="AZ364" i="2" s="1"/>
  <c r="BD364" i="2" s="1"/>
  <c r="AX343" i="2"/>
  <c r="AZ343" i="2" s="1"/>
  <c r="BD343" i="2" s="1"/>
  <c r="AX390" i="2"/>
  <c r="AZ390" i="2" s="1"/>
  <c r="BD390" i="2" s="1"/>
  <c r="AX388" i="2"/>
  <c r="AZ388" i="2" s="1"/>
  <c r="BD388" i="2" s="1"/>
  <c r="AX477" i="2"/>
  <c r="AZ477" i="2" s="1"/>
  <c r="BD477" i="2" s="1"/>
  <c r="AX509" i="2"/>
  <c r="AZ509" i="2" s="1"/>
  <c r="BD509" i="2" s="1"/>
  <c r="AX503" i="2"/>
  <c r="AZ503" i="2" s="1"/>
  <c r="BD503" i="2" s="1"/>
  <c r="AY545" i="2"/>
  <c r="BA545" i="2" s="1"/>
  <c r="AX576" i="2"/>
  <c r="AZ576" i="2" s="1"/>
  <c r="BD576" i="2" s="1"/>
  <c r="AX570" i="2"/>
  <c r="AZ570" i="2" s="1"/>
  <c r="BD570" i="2" s="1"/>
  <c r="AY612" i="2"/>
  <c r="BA612" i="2" s="1"/>
  <c r="AX600" i="2"/>
  <c r="AZ600" i="2" s="1"/>
  <c r="BD600" i="2" s="1"/>
  <c r="AX647" i="2"/>
  <c r="AZ647" i="2" s="1"/>
  <c r="BD647" i="2" s="1"/>
  <c r="AX677" i="2"/>
  <c r="AZ677" i="2" s="1"/>
  <c r="BD677" i="2" s="1"/>
  <c r="AX728" i="2"/>
  <c r="AZ728" i="2" s="1"/>
  <c r="BD728" i="2" s="1"/>
  <c r="AX691" i="2"/>
  <c r="AZ691" i="2" s="1"/>
  <c r="BD691" i="2" s="1"/>
  <c r="AX718" i="2"/>
  <c r="AZ718" i="2" s="1"/>
  <c r="BD718" i="2" s="1"/>
  <c r="AX750" i="2"/>
  <c r="AZ750" i="2" s="1"/>
  <c r="BD750" i="2" s="1"/>
  <c r="AX778" i="2"/>
  <c r="AZ778" i="2" s="1"/>
  <c r="BD778" i="2" s="1"/>
  <c r="AY800" i="2"/>
  <c r="BA800" i="2" s="1"/>
  <c r="AX796" i="2"/>
  <c r="AZ796" i="2" s="1"/>
  <c r="BD796" i="2" s="1"/>
  <c r="AX804" i="2"/>
  <c r="AZ804" i="2" s="1"/>
  <c r="BD804" i="2" s="1"/>
  <c r="AY412" i="2"/>
  <c r="BA412" i="2" s="1"/>
  <c r="AX437" i="2"/>
  <c r="AZ437" i="2" s="1"/>
  <c r="BD437" i="2" s="1"/>
  <c r="AX459" i="2"/>
  <c r="AZ459" i="2" s="1"/>
  <c r="BD459" i="2" s="1"/>
  <c r="AX507" i="2"/>
  <c r="AZ507" i="2" s="1"/>
  <c r="BD507" i="2" s="1"/>
  <c r="AX539" i="2"/>
  <c r="AZ539" i="2" s="1"/>
  <c r="BD539" i="2" s="1"/>
  <c r="AX543" i="2"/>
  <c r="AZ543" i="2" s="1"/>
  <c r="BD543" i="2" s="1"/>
  <c r="AX558" i="2"/>
  <c r="AZ558" i="2" s="1"/>
  <c r="BD558" i="2" s="1"/>
  <c r="AY610" i="2"/>
  <c r="BA610" i="2" s="1"/>
  <c r="AX620" i="2"/>
  <c r="AZ620" i="2" s="1"/>
  <c r="BD620" i="2" s="1"/>
  <c r="AY628" i="2"/>
  <c r="BA628" i="2" s="1"/>
  <c r="AX715" i="2"/>
  <c r="AZ715" i="2" s="1"/>
  <c r="BD715" i="2" s="1"/>
  <c r="AX732" i="2"/>
  <c r="AZ732" i="2" s="1"/>
  <c r="BD732" i="2" s="1"/>
  <c r="AY709" i="2"/>
  <c r="BA709" i="2" s="1"/>
  <c r="AY822" i="2"/>
  <c r="BA822" i="2" s="1"/>
  <c r="AX497" i="2"/>
  <c r="AZ497" i="2" s="1"/>
  <c r="BD497" i="2" s="1"/>
  <c r="AX463" i="2"/>
  <c r="AZ463" i="2" s="1"/>
  <c r="BD463" i="2" s="1"/>
  <c r="AX511" i="2"/>
  <c r="AZ511" i="2" s="1"/>
  <c r="BD511" i="2" s="1"/>
  <c r="AX547" i="2"/>
  <c r="AZ547" i="2" s="1"/>
  <c r="BD547" i="2" s="1"/>
  <c r="AX572" i="2"/>
  <c r="AZ572" i="2" s="1"/>
  <c r="BD572" i="2" s="1"/>
  <c r="AX562" i="2"/>
  <c r="AZ562" i="2" s="1"/>
  <c r="BD562" i="2" s="1"/>
  <c r="AX604" i="2"/>
  <c r="AZ604" i="2" s="1"/>
  <c r="BD604" i="2" s="1"/>
  <c r="AY632" i="2"/>
  <c r="BA632" i="2" s="1"/>
  <c r="AX608" i="2"/>
  <c r="AZ608" i="2" s="1"/>
  <c r="BD608" i="2" s="1"/>
  <c r="AY634" i="2"/>
  <c r="BA634" i="2" s="1"/>
  <c r="AX667" i="2"/>
  <c r="AZ667" i="2" s="1"/>
  <c r="BD667" i="2" s="1"/>
  <c r="AX687" i="2"/>
  <c r="AZ687" i="2" s="1"/>
  <c r="BD687" i="2" s="1"/>
  <c r="AX768" i="2"/>
  <c r="AZ768" i="2" s="1"/>
  <c r="BD768" i="2" s="1"/>
  <c r="AX730" i="2"/>
  <c r="AZ730" i="2" s="1"/>
  <c r="BD730" i="2" s="1"/>
  <c r="AX762" i="2"/>
  <c r="AZ762" i="2" s="1"/>
  <c r="BD762" i="2" s="1"/>
  <c r="AX810" i="2"/>
  <c r="AZ810" i="2" s="1"/>
  <c r="BD810" i="2" s="1"/>
  <c r="AX400" i="2"/>
  <c r="AZ400" i="2" s="1"/>
  <c r="BD400" i="2" s="1"/>
  <c r="AX422" i="2"/>
  <c r="AZ422" i="2" s="1"/>
  <c r="BD422" i="2" s="1"/>
  <c r="AX426" i="2"/>
  <c r="AZ426" i="2" s="1"/>
  <c r="BD426" i="2" s="1"/>
  <c r="AX449" i="2"/>
  <c r="AZ449" i="2" s="1"/>
  <c r="BD449" i="2" s="1"/>
  <c r="AX515" i="2"/>
  <c r="AZ515" i="2" s="1"/>
  <c r="BD515" i="2" s="1"/>
  <c r="AX529" i="2"/>
  <c r="AZ529" i="2" s="1"/>
  <c r="BD529" i="2" s="1"/>
  <c r="AX566" i="2"/>
  <c r="AZ566" i="2" s="1"/>
  <c r="BD566" i="2" s="1"/>
  <c r="AY624" i="2"/>
  <c r="BA624" i="2" s="1"/>
  <c r="AX657" i="2"/>
  <c r="AZ657" i="2" s="1"/>
  <c r="BD657" i="2" s="1"/>
  <c r="AY626" i="2"/>
  <c r="BA626" i="2" s="1"/>
  <c r="AX689" i="2"/>
  <c r="AZ689" i="2" s="1"/>
  <c r="BD689" i="2" s="1"/>
  <c r="AX740" i="2"/>
  <c r="AZ740" i="2" s="1"/>
  <c r="BD740" i="2" s="1"/>
  <c r="AX776" i="2"/>
  <c r="AZ776" i="2" s="1"/>
  <c r="BD776" i="2" s="1"/>
  <c r="AY820" i="2"/>
  <c r="BA820" i="2" s="1"/>
  <c r="AX816" i="2"/>
  <c r="AZ816" i="2" s="1"/>
  <c r="BD816" i="2" s="1"/>
  <c r="AY199" i="2"/>
  <c r="BA199" i="2" s="1"/>
  <c r="AX107" i="2"/>
  <c r="AZ107" i="2" s="1"/>
  <c r="BD107" i="2" s="1"/>
  <c r="AY51" i="2"/>
  <c r="BA51" i="2" s="1"/>
  <c r="AX65" i="2"/>
  <c r="AZ65" i="2" s="1"/>
  <c r="BD65" i="2" s="1"/>
  <c r="AY158" i="2"/>
  <c r="BA158" i="2" s="1"/>
  <c r="AX113" i="2"/>
  <c r="AZ113" i="2" s="1"/>
  <c r="BD113" i="2" s="1"/>
  <c r="AX105" i="2"/>
  <c r="AZ105" i="2" s="1"/>
  <c r="BD105" i="2" s="1"/>
  <c r="AX69" i="2"/>
  <c r="AZ69" i="2" s="1"/>
  <c r="BD69" i="2" s="1"/>
  <c r="AX48" i="2"/>
  <c r="AZ48" i="2" s="1"/>
  <c r="BD48" i="2" s="1"/>
  <c r="AX157" i="2"/>
  <c r="AZ157" i="2" s="1"/>
  <c r="BD157" i="2" s="1"/>
  <c r="AX58" i="2"/>
  <c r="AZ58" i="2" s="1"/>
  <c r="BD58" i="2" s="1"/>
  <c r="AX91" i="2"/>
  <c r="AZ91" i="2" s="1"/>
  <c r="BD91" i="2" s="1"/>
  <c r="AX83" i="2"/>
  <c r="AZ83" i="2" s="1"/>
  <c r="BD83" i="2" s="1"/>
  <c r="AX9" i="2"/>
  <c r="AZ9" i="2" s="1"/>
  <c r="BD9" i="2" s="1"/>
  <c r="AY818" i="2"/>
  <c r="BA818" i="2" s="1"/>
  <c r="AX809" i="2"/>
  <c r="AZ809" i="2" s="1"/>
  <c r="BD809" i="2" s="1"/>
  <c r="AX797" i="2"/>
  <c r="AZ797" i="2" s="1"/>
  <c r="BD797" i="2" s="1"/>
  <c r="AX708" i="2"/>
  <c r="AZ708" i="2" s="1"/>
  <c r="BD708" i="2" s="1"/>
  <c r="AX700" i="2"/>
  <c r="AZ700" i="2" s="1"/>
  <c r="BD700" i="2" s="1"/>
  <c r="AX676" i="2"/>
  <c r="AZ676" i="2" s="1"/>
  <c r="BD676" i="2" s="1"/>
  <c r="AX71" i="2"/>
  <c r="AZ71" i="2" s="1"/>
  <c r="BD71" i="2" s="1"/>
  <c r="AX40" i="2"/>
  <c r="AZ40" i="2" s="1"/>
  <c r="BD40" i="2" s="1"/>
  <c r="AX13" i="2"/>
  <c r="AZ13" i="2" s="1"/>
  <c r="BD13" i="2" s="1"/>
  <c r="AY6" i="2"/>
  <c r="BA6" i="2" s="1"/>
  <c r="AX791" i="2"/>
  <c r="AZ791" i="2" s="1"/>
  <c r="BD791" i="2" s="1"/>
  <c r="AX44" i="2"/>
  <c r="AZ44" i="2" s="1"/>
  <c r="BD44" i="2" s="1"/>
  <c r="AX20" i="2"/>
  <c r="AZ20" i="2" s="1"/>
  <c r="BD20" i="2" s="1"/>
  <c r="AX6" i="2"/>
  <c r="AZ6" i="2" s="1"/>
  <c r="BD6" i="2" s="1"/>
  <c r="AX799" i="2"/>
  <c r="AZ799" i="2" s="1"/>
  <c r="BD799" i="2" s="1"/>
  <c r="AX609" i="2"/>
  <c r="AZ609" i="2" s="1"/>
  <c r="BD609" i="2" s="1"/>
  <c r="AX587" i="2"/>
  <c r="AZ587" i="2" s="1"/>
  <c r="BD587" i="2" s="1"/>
  <c r="AX526" i="2"/>
  <c r="AZ526" i="2" s="1"/>
  <c r="BD526" i="2" s="1"/>
  <c r="AX660" i="2"/>
  <c r="AZ660" i="2" s="1"/>
  <c r="BD660" i="2" s="1"/>
  <c r="AX652" i="2"/>
  <c r="AZ652" i="2" s="1"/>
  <c r="BD652" i="2" s="1"/>
  <c r="AX644" i="2"/>
  <c r="AZ644" i="2" s="1"/>
  <c r="BD644" i="2" s="1"/>
  <c r="AX636" i="2"/>
  <c r="AZ636" i="2" s="1"/>
  <c r="BD636" i="2" s="1"/>
  <c r="AX617" i="2"/>
  <c r="AZ617" i="2" s="1"/>
  <c r="BD617" i="2" s="1"/>
  <c r="AY588" i="2"/>
  <c r="BA588" i="2" s="1"/>
  <c r="AX599" i="2"/>
  <c r="AZ599" i="2" s="1"/>
  <c r="BD599" i="2" s="1"/>
  <c r="AX664" i="2"/>
  <c r="AZ664" i="2" s="1"/>
  <c r="BD664" i="2" s="1"/>
  <c r="AX656" i="2"/>
  <c r="AZ656" i="2" s="1"/>
  <c r="BD656" i="2" s="1"/>
  <c r="AX648" i="2"/>
  <c r="AZ648" i="2" s="1"/>
  <c r="BD648" i="2" s="1"/>
  <c r="AX640" i="2"/>
  <c r="AZ640" i="2" s="1"/>
  <c r="BD640" i="2" s="1"/>
  <c r="AY618" i="2"/>
  <c r="BA618" i="2" s="1"/>
  <c r="AX605" i="2"/>
  <c r="AZ605" i="2" s="1"/>
  <c r="BD605" i="2" s="1"/>
  <c r="AX540" i="2"/>
  <c r="AZ540" i="2" s="1"/>
  <c r="BD540" i="2" s="1"/>
  <c r="AX571" i="2"/>
  <c r="AZ571" i="2" s="1"/>
  <c r="BD571" i="2" s="1"/>
  <c r="AX555" i="2"/>
  <c r="AZ555" i="2" s="1"/>
  <c r="BD555" i="2" s="1"/>
  <c r="AY531" i="2"/>
  <c r="BA531" i="2" s="1"/>
  <c r="AX583" i="2"/>
  <c r="AZ583" i="2" s="1"/>
  <c r="BD583" i="2" s="1"/>
  <c r="AX567" i="2"/>
  <c r="AZ567" i="2" s="1"/>
  <c r="BD567" i="2" s="1"/>
  <c r="AY550" i="2"/>
  <c r="BA550" i="2" s="1"/>
  <c r="AY467" i="2"/>
  <c r="BA467" i="2" s="1"/>
  <c r="AY457" i="2"/>
  <c r="BA457" i="2" s="1"/>
  <c r="AY461" i="2"/>
  <c r="BA461" i="2" s="1"/>
  <c r="AX454" i="2"/>
  <c r="AZ454" i="2" s="1"/>
  <c r="BD454" i="2" s="1"/>
  <c r="AX431" i="2"/>
  <c r="AZ431" i="2" s="1"/>
  <c r="BD431" i="2" s="1"/>
  <c r="AX397" i="2"/>
  <c r="AZ397" i="2" s="1"/>
  <c r="BD397" i="2" s="1"/>
  <c r="AX385" i="2"/>
  <c r="AZ385" i="2" s="1"/>
  <c r="BD385" i="2" s="1"/>
  <c r="AY438" i="2"/>
  <c r="BA438" i="2" s="1"/>
  <c r="AX423" i="2"/>
  <c r="AZ423" i="2" s="1"/>
  <c r="BD423" i="2" s="1"/>
  <c r="AX387" i="2"/>
  <c r="AZ387" i="2" s="1"/>
  <c r="BD387" i="2" s="1"/>
  <c r="AX353" i="2"/>
  <c r="AZ353" i="2" s="1"/>
  <c r="BD353" i="2" s="1"/>
  <c r="AX436" i="2"/>
  <c r="AZ436" i="2" s="1"/>
  <c r="BD436" i="2" s="1"/>
  <c r="AX361" i="2"/>
  <c r="AZ361" i="2" s="1"/>
  <c r="BD361" i="2" s="1"/>
  <c r="AX345" i="2"/>
  <c r="AZ345" i="2" s="1"/>
  <c r="BD345" i="2" s="1"/>
  <c r="AY450" i="2"/>
  <c r="BA450" i="2" s="1"/>
  <c r="AX284" i="2"/>
  <c r="AZ284" i="2" s="1"/>
  <c r="BD284" i="2" s="1"/>
  <c r="AX267" i="2"/>
  <c r="AZ267" i="2" s="1"/>
  <c r="BD267" i="2" s="1"/>
  <c r="AY257" i="2"/>
  <c r="BA257" i="2" s="1"/>
  <c r="AX242" i="2"/>
  <c r="AZ242" i="2" s="1"/>
  <c r="BD242" i="2" s="1"/>
  <c r="AY233" i="2"/>
  <c r="BA233" i="2" s="1"/>
  <c r="AX312" i="2"/>
  <c r="AZ312" i="2" s="1"/>
  <c r="BD312" i="2" s="1"/>
  <c r="AY283" i="2"/>
  <c r="BA283" i="2" s="1"/>
  <c r="AY234" i="2"/>
  <c r="BA234" i="2" s="1"/>
  <c r="AX308" i="2"/>
  <c r="AZ308" i="2" s="1"/>
  <c r="BD308" i="2" s="1"/>
  <c r="AX278" i="2"/>
  <c r="AZ278" i="2" s="1"/>
  <c r="BD278" i="2" s="1"/>
  <c r="AX236" i="2"/>
  <c r="AZ236" i="2" s="1"/>
  <c r="BD236" i="2" s="1"/>
  <c r="AY4" i="2"/>
  <c r="BA4" i="2" s="1"/>
  <c r="AY5" i="2"/>
  <c r="BA5" i="2" s="1"/>
  <c r="BB338" i="2" l="1"/>
  <c r="BF338" i="2" s="1"/>
  <c r="BB403" i="2"/>
  <c r="BF403" i="2" s="1"/>
  <c r="BE725" i="2"/>
  <c r="BB557" i="2"/>
  <c r="BF557" i="2" s="1"/>
  <c r="BE342" i="2"/>
  <c r="BB188" i="2"/>
  <c r="BF188" i="2" s="1"/>
  <c r="BE62" i="2"/>
  <c r="BB62" i="2"/>
  <c r="BF62" i="2" s="1"/>
  <c r="BB815" i="2"/>
  <c r="BF815" i="2" s="1"/>
  <c r="BB649" i="2"/>
  <c r="BF649" i="2" s="1"/>
  <c r="BB244" i="2"/>
  <c r="BF244" i="2" s="1"/>
  <c r="BE13" i="2"/>
  <c r="BE195" i="2"/>
  <c r="BB748" i="2"/>
  <c r="BF748" i="2" s="1"/>
  <c r="BB635" i="2"/>
  <c r="BF635" i="2" s="1"/>
  <c r="BB113" i="2"/>
  <c r="BF113" i="2" s="1"/>
  <c r="BE789" i="2"/>
  <c r="BB316" i="2"/>
  <c r="BF316" i="2" s="1"/>
  <c r="BE316" i="2"/>
  <c r="BB625" i="2"/>
  <c r="BF625" i="2" s="1"/>
  <c r="BB701" i="2"/>
  <c r="BF701" i="2" s="1"/>
  <c r="BE284" i="2"/>
  <c r="BB311" i="2"/>
  <c r="BF311" i="2" s="1"/>
  <c r="BB163" i="2"/>
  <c r="BF163" i="2" s="1"/>
  <c r="BE228" i="2"/>
  <c r="BB684" i="2"/>
  <c r="BF684" i="2" s="1"/>
  <c r="BE164" i="2"/>
  <c r="BE482" i="2"/>
  <c r="BE481" i="2"/>
  <c r="BB26" i="2"/>
  <c r="BF26" i="2" s="1"/>
  <c r="BB323" i="2"/>
  <c r="BF323" i="2" s="1"/>
  <c r="BB819" i="2"/>
  <c r="BF819" i="2" s="1"/>
  <c r="BE364" i="2"/>
  <c r="BE373" i="2"/>
  <c r="BE397" i="2"/>
  <c r="BE578" i="2"/>
  <c r="BB642" i="2"/>
  <c r="BF642" i="2" s="1"/>
  <c r="BB112" i="2"/>
  <c r="BF112" i="2" s="1"/>
  <c r="BB171" i="2"/>
  <c r="BF171" i="2" s="1"/>
  <c r="BB700" i="2"/>
  <c r="BF700" i="2" s="1"/>
  <c r="BE178" i="2"/>
  <c r="BE658" i="2"/>
  <c r="BB562" i="2"/>
  <c r="BF562" i="2" s="1"/>
  <c r="BB487" i="2"/>
  <c r="BF487" i="2" s="1"/>
  <c r="BE502" i="2"/>
  <c r="BB456" i="2"/>
  <c r="BF456" i="2" s="1"/>
  <c r="BE299" i="2"/>
  <c r="BE348" i="2"/>
  <c r="BB348" i="2"/>
  <c r="BF348" i="2" s="1"/>
  <c r="BE720" i="2"/>
  <c r="BB720" i="2"/>
  <c r="BF720" i="2" s="1"/>
  <c r="BE809" i="2"/>
  <c r="BB809" i="2"/>
  <c r="BF809" i="2" s="1"/>
  <c r="BE250" i="2"/>
  <c r="BE93" i="2"/>
  <c r="BB645" i="2"/>
  <c r="BF645" i="2" s="1"/>
  <c r="BB313" i="2"/>
  <c r="BF313" i="2" s="1"/>
  <c r="BB731" i="2"/>
  <c r="BF731" i="2" s="1"/>
  <c r="BB419" i="2"/>
  <c r="BF419" i="2" s="1"/>
  <c r="BB585" i="2"/>
  <c r="BF585" i="2" s="1"/>
  <c r="BB740" i="2"/>
  <c r="BF740" i="2" s="1"/>
  <c r="BE440" i="2"/>
  <c r="BE495" i="2"/>
  <c r="BE763" i="2"/>
  <c r="BE424" i="2"/>
  <c r="BE472" i="2"/>
  <c r="BB221" i="2"/>
  <c r="BF221" i="2" s="1"/>
  <c r="BB672" i="2"/>
  <c r="BF672" i="2" s="1"/>
  <c r="BB757" i="2"/>
  <c r="BF757" i="2" s="1"/>
  <c r="BB99" i="2"/>
  <c r="BF99" i="2" s="1"/>
  <c r="BB17" i="2"/>
  <c r="BF17" i="2" s="1"/>
  <c r="BB478" i="2"/>
  <c r="BF478" i="2" s="1"/>
  <c r="BE267" i="2"/>
  <c r="BB493" i="2"/>
  <c r="BF493" i="2" s="1"/>
  <c r="BE56" i="2"/>
  <c r="BB779" i="2"/>
  <c r="BF779" i="2" s="1"/>
  <c r="BB277" i="2"/>
  <c r="BF277" i="2" s="1"/>
  <c r="BB345" i="2"/>
  <c r="BF345" i="2" s="1"/>
  <c r="BB584" i="2"/>
  <c r="BF584" i="2" s="1"/>
  <c r="BE226" i="2"/>
  <c r="BB664" i="2"/>
  <c r="BF664" i="2" s="1"/>
  <c r="BE24" i="2"/>
  <c r="BE710" i="2"/>
  <c r="BB394" i="2"/>
  <c r="BF394" i="2" s="1"/>
  <c r="BE421" i="2"/>
  <c r="BE694" i="2"/>
  <c r="BE105" i="2"/>
  <c r="BE22" i="2"/>
  <c r="BB65" i="2"/>
  <c r="BF65" i="2" s="1"/>
  <c r="BB190" i="2"/>
  <c r="BF190" i="2" s="1"/>
  <c r="BE312" i="2"/>
  <c r="BE214" i="2"/>
  <c r="BB75" i="2"/>
  <c r="BF75" i="2" s="1"/>
  <c r="BB130" i="2"/>
  <c r="BF130" i="2" s="1"/>
  <c r="BB383" i="2"/>
  <c r="BF383" i="2" s="1"/>
  <c r="BB207" i="2"/>
  <c r="BF207" i="2" s="1"/>
  <c r="BB179" i="2"/>
  <c r="BF179" i="2" s="1"/>
  <c r="BB81" i="2"/>
  <c r="BF81" i="2" s="1"/>
  <c r="BB269" i="2"/>
  <c r="BF269" i="2" s="1"/>
  <c r="BE785" i="2"/>
  <c r="BB309" i="2"/>
  <c r="BF309" i="2" s="1"/>
  <c r="BB524" i="2"/>
  <c r="BF524" i="2" s="1"/>
  <c r="BB381" i="2"/>
  <c r="BF381" i="2" s="1"/>
  <c r="BE660" i="2"/>
  <c r="BB728" i="2"/>
  <c r="BF728" i="2" s="1"/>
  <c r="BB40" i="2"/>
  <c r="BF40" i="2" s="1"/>
  <c r="BB278" i="2"/>
  <c r="BF278" i="2" s="1"/>
  <c r="BB441" i="2"/>
  <c r="BF441" i="2" s="1"/>
  <c r="BE646" i="2"/>
  <c r="BE766" i="2"/>
  <c r="BE538" i="2"/>
  <c r="BB389" i="2"/>
  <c r="BF389" i="2" s="1"/>
  <c r="BE460" i="2"/>
  <c r="BB187" i="2"/>
  <c r="BF187" i="2" s="1"/>
  <c r="BB333" i="2"/>
  <c r="BF333" i="2" s="1"/>
  <c r="BE306" i="2"/>
  <c r="BB744" i="2"/>
  <c r="BF744" i="2" s="1"/>
  <c r="BE180" i="2"/>
  <c r="BE182" i="2"/>
  <c r="BE746" i="2"/>
  <c r="BE654" i="2"/>
  <c r="BE706" i="2"/>
  <c r="BE197" i="2"/>
  <c r="BB215" i="2"/>
  <c r="BF215" i="2" s="1"/>
  <c r="BB144" i="2"/>
  <c r="BF144" i="2" s="1"/>
  <c r="BB477" i="2"/>
  <c r="BF477" i="2" s="1"/>
  <c r="BE517" i="2"/>
  <c r="BE54" i="2"/>
  <c r="BB522" i="2"/>
  <c r="BF522" i="2" s="1"/>
  <c r="BE486" i="2"/>
  <c r="BB91" i="2"/>
  <c r="BF91" i="2" s="1"/>
  <c r="BE220" i="2"/>
  <c r="BE139" i="2"/>
  <c r="BE760" i="2"/>
  <c r="BE124" i="2"/>
  <c r="BB174" i="2"/>
  <c r="BF174" i="2" s="1"/>
  <c r="BB332" i="2"/>
  <c r="BF332" i="2" s="1"/>
  <c r="BE172" i="2"/>
  <c r="BE427" i="2"/>
  <c r="BE575" i="2"/>
  <c r="BB280" i="2"/>
  <c r="BF280" i="2" s="1"/>
  <c r="BE223" i="2"/>
  <c r="BE526" i="2"/>
  <c r="BE764" i="2"/>
  <c r="BE28" i="2"/>
  <c r="BB771" i="2"/>
  <c r="BF771" i="2" s="1"/>
  <c r="BB791" i="2"/>
  <c r="BF791" i="2" s="1"/>
  <c r="BB353" i="2"/>
  <c r="BF353" i="2" s="1"/>
  <c r="BB742" i="2"/>
  <c r="BF742" i="2" s="1"/>
  <c r="BB676" i="2"/>
  <c r="BF676" i="2" s="1"/>
  <c r="BE295" i="2"/>
  <c r="BB489" i="2"/>
  <c r="BF489" i="2" s="1"/>
  <c r="BB758" i="2"/>
  <c r="BF758" i="2" s="1"/>
  <c r="BE516" i="2"/>
  <c r="BE413" i="2"/>
  <c r="BE265" i="2"/>
  <c r="BE290" i="2"/>
  <c r="BE518" i="2"/>
  <c r="BE497" i="2"/>
  <c r="BE774" i="2"/>
  <c r="BB723" i="2"/>
  <c r="BF723" i="2" s="1"/>
  <c r="BE509" i="2"/>
  <c r="BB559" i="2"/>
  <c r="BF559" i="2" s="1"/>
  <c r="BB420" i="2"/>
  <c r="BF420" i="2" s="1"/>
  <c r="BB404" i="2"/>
  <c r="BF404" i="2" s="1"/>
  <c r="BB42" i="2"/>
  <c r="BF42" i="2" s="1"/>
  <c r="BE355" i="2"/>
  <c r="BB92" i="2"/>
  <c r="BF92" i="2" s="1"/>
  <c r="BE699" i="2"/>
  <c r="BB781" i="2"/>
  <c r="BF781" i="2" s="1"/>
  <c r="BE501" i="2"/>
  <c r="BE241" i="2"/>
  <c r="BB423" i="2"/>
  <c r="BF423" i="2" s="1"/>
  <c r="BB679" i="2"/>
  <c r="BF679" i="2" s="1"/>
  <c r="BB132" i="2"/>
  <c r="BF132" i="2" s="1"/>
  <c r="BB435" i="2"/>
  <c r="BF435" i="2" s="1"/>
  <c r="BB415" i="2"/>
  <c r="BF415" i="2" s="1"/>
  <c r="BB714" i="2"/>
  <c r="BF714" i="2" s="1"/>
  <c r="BE346" i="2"/>
  <c r="BB9" i="2"/>
  <c r="BF9" i="2" s="1"/>
  <c r="BE690" i="2"/>
  <c r="BE368" i="2"/>
  <c r="BB734" i="2"/>
  <c r="BF734" i="2" s="1"/>
  <c r="BB68" i="2"/>
  <c r="BF68" i="2" s="1"/>
  <c r="BE762" i="2"/>
  <c r="BE335" i="2"/>
  <c r="BE395" i="2"/>
  <c r="BB490" i="2"/>
  <c r="BF490" i="2" s="1"/>
  <c r="BB580" i="2"/>
  <c r="BF580" i="2" s="1"/>
  <c r="BB503" i="2"/>
  <c r="BF503" i="2" s="1"/>
  <c r="BE611" i="2"/>
  <c r="BE670" i="2"/>
  <c r="BB11" i="2"/>
  <c r="BF11" i="2" s="1"/>
  <c r="BB390" i="2"/>
  <c r="BF390" i="2" s="1"/>
  <c r="BE14" i="2"/>
  <c r="BB750" i="2"/>
  <c r="BF750" i="2" s="1"/>
  <c r="BE119" i="2"/>
  <c r="BE730" i="2"/>
  <c r="BE64" i="2"/>
  <c r="BE465" i="2"/>
  <c r="BB596" i="2"/>
  <c r="BF596" i="2" s="1"/>
  <c r="BB668" i="2"/>
  <c r="BF668" i="2" s="1"/>
  <c r="BE114" i="2"/>
  <c r="BB109" i="2"/>
  <c r="BF109" i="2" s="1"/>
  <c r="BE536" i="2"/>
  <c r="BE263" i="2"/>
  <c r="BB602" i="2"/>
  <c r="BF602" i="2" s="1"/>
  <c r="BE511" i="2"/>
  <c r="BB801" i="2"/>
  <c r="BF801" i="2" s="1"/>
  <c r="BB405" i="2"/>
  <c r="BF405" i="2" s="1"/>
  <c r="BB361" i="2"/>
  <c r="BF361" i="2" s="1"/>
  <c r="BB208" i="2"/>
  <c r="BF208" i="2" s="1"/>
  <c r="BE591" i="2"/>
  <c r="BB446" i="2"/>
  <c r="BF446" i="2" s="1"/>
  <c r="BB650" i="2"/>
  <c r="BF650" i="2" s="1"/>
  <c r="BB357" i="2"/>
  <c r="BF357" i="2" s="1"/>
  <c r="BE137" i="2"/>
  <c r="BE568" i="2"/>
  <c r="BE718" i="2"/>
  <c r="BE273" i="2"/>
  <c r="BE747" i="2"/>
  <c r="BB739" i="2"/>
  <c r="BF739" i="2" s="1"/>
  <c r="BE623" i="2"/>
  <c r="BB564" i="2"/>
  <c r="BF564" i="2" s="1"/>
  <c r="BE598" i="2"/>
  <c r="BB515" i="2"/>
  <c r="BF515" i="2" s="1"/>
  <c r="BE479" i="2"/>
  <c r="BB627" i="2"/>
  <c r="BF627" i="2" s="1"/>
  <c r="BB544" i="2"/>
  <c r="BF544" i="2" s="1"/>
  <c r="BE698" i="2"/>
  <c r="BE401" i="2"/>
  <c r="BE662" i="2"/>
  <c r="BB377" i="2"/>
  <c r="BF377" i="2" s="1"/>
  <c r="BB768" i="2"/>
  <c r="BF768" i="2" s="1"/>
  <c r="BB343" i="2"/>
  <c r="BF343" i="2" s="1"/>
  <c r="BB95" i="2"/>
  <c r="BF95" i="2" s="1"/>
  <c r="BE780" i="2"/>
  <c r="BB165" i="2"/>
  <c r="BF165" i="2" s="1"/>
  <c r="BB505" i="2"/>
  <c r="BF505" i="2" s="1"/>
  <c r="BE570" i="2"/>
  <c r="BB61" i="2"/>
  <c r="BF61" i="2" s="1"/>
  <c r="BB252" i="2"/>
  <c r="BF252" i="2" s="1"/>
  <c r="BB644" i="2"/>
  <c r="BF644" i="2" s="1"/>
  <c r="BB66" i="2"/>
  <c r="BF66" i="2" s="1"/>
  <c r="BB238" i="2"/>
  <c r="BF238" i="2" s="1"/>
  <c r="BB324" i="2"/>
  <c r="BF324" i="2" s="1"/>
  <c r="BE447" i="2"/>
  <c r="BE680" i="2"/>
  <c r="BB50" i="2"/>
  <c r="BF50" i="2" s="1"/>
  <c r="BE300" i="2"/>
  <c r="BE631" i="2"/>
  <c r="BE173" i="2"/>
  <c r="BE485" i="2"/>
  <c r="BB726" i="2"/>
  <c r="BF726" i="2" s="1"/>
  <c r="BE513" i="2"/>
  <c r="BB688" i="2"/>
  <c r="BF688" i="2" s="1"/>
  <c r="BE687" i="2"/>
  <c r="BB410" i="2"/>
  <c r="BF410" i="2" s="1"/>
  <c r="BB146" i="2"/>
  <c r="BF146" i="2" s="1"/>
  <c r="BE530" i="2"/>
  <c r="BE638" i="2"/>
  <c r="BE808" i="2"/>
  <c r="BB286" i="2"/>
  <c r="BF286" i="2" s="1"/>
  <c r="BB439" i="2"/>
  <c r="BF439" i="2" s="1"/>
  <c r="BE805" i="2"/>
  <c r="BB483" i="2"/>
  <c r="BF483" i="2" s="1"/>
  <c r="BB669" i="2"/>
  <c r="BF669" i="2" s="1"/>
  <c r="BB259" i="2"/>
  <c r="BF259" i="2" s="1"/>
  <c r="BE695" i="2"/>
  <c r="BB409" i="2"/>
  <c r="BF409" i="2" s="1"/>
  <c r="BB617" i="2"/>
  <c r="BF617" i="2" s="1"/>
  <c r="BB297" i="2"/>
  <c r="BF297" i="2" s="1"/>
  <c r="BE341" i="2"/>
  <c r="BB494" i="2"/>
  <c r="BF494" i="2" s="1"/>
  <c r="BB32" i="2"/>
  <c r="BF32" i="2" s="1"/>
  <c r="BE636" i="2"/>
  <c r="BB736" i="2"/>
  <c r="BF736" i="2" s="1"/>
  <c r="BE540" i="2"/>
  <c r="BB411" i="2"/>
  <c r="BF411" i="2" s="1"/>
  <c r="BB464" i="2"/>
  <c r="BF464" i="2" s="1"/>
  <c r="BB652" i="2"/>
  <c r="BF652" i="2" s="1"/>
  <c r="BE264" i="2"/>
  <c r="BB366" i="2"/>
  <c r="BF366" i="2" s="1"/>
  <c r="BB305" i="2"/>
  <c r="BF305" i="2" s="1"/>
  <c r="BB444" i="2"/>
  <c r="BF444" i="2" s="1"/>
  <c r="BE135" i="2"/>
  <c r="BE351" i="2"/>
  <c r="BE276" i="2"/>
  <c r="BE648" i="2"/>
  <c r="BB653" i="2"/>
  <c r="BF653" i="2" s="1"/>
  <c r="BE619" i="2"/>
  <c r="BB156" i="2"/>
  <c r="BF156" i="2" s="1"/>
  <c r="BE492" i="2"/>
  <c r="BE186" i="2"/>
  <c r="BE110" i="2"/>
  <c r="BB275" i="2"/>
  <c r="BF275" i="2" s="1"/>
  <c r="BB752" i="2"/>
  <c r="BF752" i="2" s="1"/>
  <c r="BE431" i="2"/>
  <c r="BB499" i="2"/>
  <c r="BF499" i="2" s="1"/>
  <c r="BB586" i="2"/>
  <c r="BF586" i="2" s="1"/>
  <c r="BE248" i="2"/>
  <c r="BE683" i="2"/>
  <c r="BB732" i="2"/>
  <c r="BF732" i="2" s="1"/>
  <c r="BB308" i="2"/>
  <c r="BF308" i="2" s="1"/>
  <c r="BE350" i="2"/>
  <c r="BE716" i="2"/>
  <c r="BE468" i="2"/>
  <c r="BE702" i="2"/>
  <c r="BB474" i="2"/>
  <c r="BF474" i="2" s="1"/>
  <c r="BB426" i="2"/>
  <c r="BF426" i="2" s="1"/>
  <c r="BB806" i="2"/>
  <c r="BF806" i="2" s="1"/>
  <c r="BE443" i="2"/>
  <c r="BE320" i="2"/>
  <c r="BE398" i="2"/>
  <c r="BB682" i="2"/>
  <c r="BF682" i="2" s="1"/>
  <c r="BE47" i="2"/>
  <c r="BE775" i="2"/>
  <c r="BE67" i="2"/>
  <c r="BE572" i="2"/>
  <c r="BB573" i="2"/>
  <c r="BF573" i="2" s="1"/>
  <c r="BE589" i="2"/>
  <c r="BE595" i="2"/>
  <c r="BE674" i="2"/>
  <c r="BB33" i="2"/>
  <c r="BF33" i="2" s="1"/>
  <c r="BB369" i="2"/>
  <c r="BF369" i="2" s="1"/>
  <c r="BB177" i="2"/>
  <c r="BF177" i="2" s="1"/>
  <c r="BE136" i="2"/>
  <c r="BB262" i="2"/>
  <c r="BF262" i="2" s="1"/>
  <c r="BB60" i="2"/>
  <c r="BF60" i="2" s="1"/>
  <c r="BB184" i="2"/>
  <c r="BF184" i="2" s="1"/>
  <c r="BB488" i="2"/>
  <c r="BF488" i="2" s="1"/>
  <c r="BE41" i="2"/>
  <c r="BE480" i="2"/>
  <c r="BE83" i="2"/>
  <c r="BE118" i="2"/>
  <c r="BB126" i="2"/>
  <c r="BF126" i="2" s="1"/>
  <c r="BB375" i="2"/>
  <c r="BF375" i="2" s="1"/>
  <c r="BE555" i="2"/>
  <c r="BB803" i="2"/>
  <c r="BF803" i="2" s="1"/>
  <c r="BB152" i="2"/>
  <c r="BF152" i="2" s="1"/>
  <c r="BE59" i="2"/>
  <c r="BE772" i="2"/>
  <c r="BE759" i="2"/>
  <c r="BE782" i="2"/>
  <c r="BB582" i="2"/>
  <c r="BF582" i="2" s="1"/>
  <c r="BE46" i="2"/>
  <c r="BE534" i="2"/>
  <c r="BB813" i="2"/>
  <c r="BF813" i="2" s="1"/>
  <c r="BB48" i="2"/>
  <c r="BF48" i="2" s="1"/>
  <c r="BB657" i="2"/>
  <c r="BF657" i="2" s="1"/>
  <c r="BB77" i="2"/>
  <c r="BF77" i="2" s="1"/>
  <c r="BE741" i="2"/>
  <c r="BB566" i="2"/>
  <c r="BF566" i="2" s="1"/>
  <c r="BB484" i="2"/>
  <c r="BF484" i="2" s="1"/>
  <c r="BB222" i="2"/>
  <c r="BF222" i="2" s="1"/>
  <c r="BB637" i="2"/>
  <c r="BF637" i="2" s="1"/>
  <c r="BE73" i="2"/>
  <c r="BB470" i="2"/>
  <c r="BF470" i="2" s="1"/>
  <c r="BE370" i="2"/>
  <c r="BE556" i="2"/>
  <c r="BE587" i="2"/>
  <c r="BE641" i="2"/>
  <c r="BB601" i="2"/>
  <c r="BF601" i="2" s="1"/>
  <c r="BB508" i="2"/>
  <c r="BF508" i="2" s="1"/>
  <c r="BE254" i="2"/>
  <c r="BE769" i="2"/>
  <c r="BE788" i="2"/>
  <c r="BB314" i="2"/>
  <c r="BF314" i="2" s="1"/>
  <c r="BE433" i="2"/>
  <c r="BE303" i="2"/>
  <c r="BB194" i="2"/>
  <c r="BF194" i="2" s="1"/>
  <c r="BB97" i="2"/>
  <c r="BF97" i="2" s="1"/>
  <c r="BB388" i="2"/>
  <c r="BF388" i="2" s="1"/>
  <c r="BE349" i="2"/>
  <c r="BE793" i="2"/>
  <c r="BE167" i="2"/>
  <c r="BB738" i="2"/>
  <c r="BF738" i="2" s="1"/>
  <c r="BB712" i="2"/>
  <c r="BF712" i="2" s="1"/>
  <c r="BB569" i="2"/>
  <c r="BF569" i="2" s="1"/>
  <c r="BE786" i="2"/>
  <c r="BE609" i="2"/>
  <c r="BE558" i="2"/>
  <c r="BB817" i="2"/>
  <c r="BF817" i="2" s="1"/>
  <c r="BE133" i="2"/>
  <c r="BB599" i="2"/>
  <c r="BF599" i="2" s="1"/>
  <c r="BE458" i="2"/>
  <c r="BB532" i="2"/>
  <c r="BF532" i="2" s="1"/>
  <c r="BB292" i="2"/>
  <c r="BF292" i="2" s="1"/>
  <c r="BB756" i="2"/>
  <c r="BF756" i="2" s="1"/>
  <c r="BB218" i="2"/>
  <c r="BF218" i="2" s="1"/>
  <c r="BE354" i="2"/>
  <c r="BB546" i="2"/>
  <c r="BF546" i="2" s="1"/>
  <c r="BB103" i="2"/>
  <c r="BF103" i="2" s="1"/>
  <c r="BE170" i="2"/>
  <c r="BB665" i="2"/>
  <c r="BF665" i="2" s="1"/>
  <c r="BE696" i="2"/>
  <c r="BB667" i="2"/>
  <c r="BF667" i="2" s="1"/>
  <c r="BB753" i="2"/>
  <c r="BF753" i="2" s="1"/>
  <c r="BB232" i="2"/>
  <c r="BF232" i="2" s="1"/>
  <c r="BE145" i="2"/>
  <c r="BE37" i="2"/>
  <c r="BE159" i="2"/>
  <c r="BE504" i="2"/>
  <c r="BB475" i="2"/>
  <c r="BF475" i="2" s="1"/>
  <c r="BE807" i="2"/>
  <c r="BE35" i="2"/>
  <c r="BE737" i="2"/>
  <c r="BB399" i="2"/>
  <c r="BF399" i="2" s="1"/>
  <c r="BE661" i="2"/>
  <c r="BB128" i="2"/>
  <c r="BF128" i="2" s="1"/>
  <c r="BE80" i="2"/>
  <c r="BE498" i="2"/>
  <c r="BB500" i="2"/>
  <c r="BF500" i="2" s="1"/>
  <c r="BB168" i="2"/>
  <c r="BF168" i="2" s="1"/>
  <c r="BB138" i="2"/>
  <c r="BF138" i="2" s="1"/>
  <c r="BE339" i="2"/>
  <c r="BB87" i="2"/>
  <c r="BF87" i="2" s="1"/>
  <c r="BB514" i="2"/>
  <c r="BF514" i="2" s="1"/>
  <c r="BE721" i="2"/>
  <c r="BE387" i="2"/>
  <c r="BE204" i="2"/>
  <c r="BB743" i="2"/>
  <c r="BF743" i="2" s="1"/>
  <c r="BE681" i="2"/>
  <c r="BE44" i="2"/>
  <c r="BB121" i="2"/>
  <c r="BF121" i="2" s="1"/>
  <c r="BB727" i="2"/>
  <c r="BF727" i="2" s="1"/>
  <c r="BB519" i="2"/>
  <c r="BF519" i="2" s="1"/>
  <c r="BB563" i="2"/>
  <c r="BF563" i="2" s="1"/>
  <c r="BE666" i="2"/>
  <c r="BB686" i="2"/>
  <c r="BF686" i="2" s="1"/>
  <c r="BE153" i="2"/>
  <c r="BB205" i="2"/>
  <c r="BF205" i="2" s="1"/>
  <c r="BB38" i="2"/>
  <c r="BF38" i="2" s="1"/>
  <c r="BE206" i="2"/>
  <c r="BB288" i="2"/>
  <c r="BF288" i="2" s="1"/>
  <c r="BE217" i="2"/>
  <c r="BB459" i="2"/>
  <c r="BF459" i="2" s="1"/>
  <c r="BB733" i="2"/>
  <c r="BF733" i="2" s="1"/>
  <c r="BB246" i="2"/>
  <c r="BF246" i="2" s="1"/>
  <c r="BE778" i="2"/>
  <c r="BB496" i="2"/>
  <c r="BF496" i="2" s="1"/>
  <c r="BB230" i="2"/>
  <c r="BF230" i="2" s="1"/>
  <c r="BE231" i="2"/>
  <c r="BB476" i="2"/>
  <c r="BF476" i="2" s="1"/>
  <c r="BE331" i="2"/>
  <c r="BB396" i="2"/>
  <c r="BF396" i="2" s="1"/>
  <c r="BE773" i="2"/>
  <c r="BB535" i="2"/>
  <c r="BF535" i="2" s="1"/>
  <c r="BE535" i="2"/>
  <c r="BE565" i="2"/>
  <c r="BB643" i="2"/>
  <c r="BF643" i="2" s="1"/>
  <c r="BE363" i="2"/>
  <c r="BE160" i="2"/>
  <c r="BB211" i="2"/>
  <c r="BF211" i="2" s="1"/>
  <c r="BE797" i="2"/>
  <c r="BE16" i="2"/>
  <c r="BE142" i="2"/>
  <c r="BE678" i="2"/>
  <c r="BB21" i="2"/>
  <c r="BF21" i="2" s="1"/>
  <c r="BE219" i="2"/>
  <c r="BB149" i="2"/>
  <c r="BF149" i="2" s="1"/>
  <c r="BE117" i="2"/>
  <c r="BE236" i="2"/>
  <c r="BE176" i="2"/>
  <c r="BB86" i="2"/>
  <c r="BF86" i="2" s="1"/>
  <c r="BE724" i="2"/>
  <c r="BB507" i="2"/>
  <c r="BF507" i="2" s="1"/>
  <c r="BB692" i="2"/>
  <c r="BF692" i="2" s="1"/>
  <c r="BB360" i="2"/>
  <c r="BF360" i="2" s="1"/>
  <c r="BE594" i="2"/>
  <c r="BE84" i="2"/>
  <c r="BB735" i="2"/>
  <c r="BF735" i="2" s="1"/>
  <c r="BB125" i="2"/>
  <c r="BF125" i="2" s="1"/>
  <c r="BB63" i="2"/>
  <c r="BF63" i="2" s="1"/>
  <c r="BE528" i="2"/>
  <c r="BE745" i="2"/>
  <c r="BB722" i="2"/>
  <c r="BF722" i="2" s="1"/>
  <c r="BE452" i="2"/>
  <c r="BB69" i="2"/>
  <c r="BF69" i="2" s="1"/>
  <c r="BB202" i="2"/>
  <c r="BF202" i="2" s="1"/>
  <c r="BB407" i="2"/>
  <c r="BF407" i="2" s="1"/>
  <c r="BB242" i="2"/>
  <c r="BF242" i="2" s="1"/>
  <c r="BE131" i="2"/>
  <c r="BE656" i="2"/>
  <c r="BB191" i="2"/>
  <c r="BF191" i="2" s="1"/>
  <c r="BB192" i="2"/>
  <c r="BF192" i="2" s="1"/>
  <c r="BE379" i="2"/>
  <c r="BB821" i="2"/>
  <c r="BF821" i="2" s="1"/>
  <c r="BB577" i="2"/>
  <c r="BF577" i="2" s="1"/>
  <c r="BB663" i="2"/>
  <c r="BF663" i="2" s="1"/>
  <c r="BB196" i="2"/>
  <c r="BF196" i="2" s="1"/>
  <c r="BE298" i="2"/>
  <c r="BB533" i="2"/>
  <c r="BF533" i="2" s="1"/>
  <c r="BE417" i="2"/>
  <c r="BB607" i="2"/>
  <c r="BF607" i="2" s="1"/>
  <c r="BE466" i="2"/>
  <c r="BB571" i="2"/>
  <c r="BF571" i="2" s="1"/>
  <c r="BE799" i="2"/>
  <c r="BE310" i="2"/>
  <c r="BE216" i="2"/>
  <c r="BE729" i="2"/>
  <c r="BB554" i="2"/>
  <c r="BF554" i="2" s="1"/>
  <c r="BE116" i="2"/>
  <c r="BB795" i="2"/>
  <c r="BF795" i="2" s="1"/>
  <c r="BB90" i="2"/>
  <c r="BF90" i="2" s="1"/>
  <c r="BE143" i="2"/>
  <c r="BB344" i="2"/>
  <c r="BF344" i="2" s="1"/>
  <c r="BB400" i="2"/>
  <c r="BF400" i="2" s="1"/>
  <c r="BE755" i="2"/>
  <c r="BE765" i="2"/>
  <c r="BE659" i="2"/>
  <c r="BE510" i="2"/>
  <c r="BE574" i="2"/>
  <c r="BB385" i="2"/>
  <c r="BF385" i="2" s="1"/>
  <c r="BE140" i="2"/>
  <c r="BE615" i="2"/>
  <c r="BE512" i="2"/>
  <c r="BE376" i="2"/>
  <c r="BB101" i="2"/>
  <c r="BF101" i="2" s="1"/>
  <c r="BE71" i="2"/>
  <c r="BE89" i="2"/>
  <c r="BE260" i="2"/>
  <c r="BB240" i="2"/>
  <c r="BF240" i="2" s="1"/>
  <c r="BB561" i="2"/>
  <c r="BF561" i="2" s="1"/>
  <c r="BE111" i="2"/>
  <c r="BB282" i="2"/>
  <c r="BF282" i="2" s="1"/>
  <c r="BB127" i="2"/>
  <c r="BF127" i="2" s="1"/>
  <c r="BE616" i="2"/>
  <c r="BB445" i="2"/>
  <c r="BF445" i="2" s="1"/>
  <c r="BB31" i="2"/>
  <c r="BF31" i="2" s="1"/>
  <c r="BB225" i="2"/>
  <c r="BF225" i="2" s="1"/>
  <c r="BB10" i="2"/>
  <c r="BF10" i="2" s="1"/>
  <c r="BE318" i="2"/>
  <c r="BB181" i="2"/>
  <c r="BF181" i="2" s="1"/>
  <c r="BB134" i="2"/>
  <c r="BF134" i="2" s="1"/>
  <c r="BB79" i="2"/>
  <c r="BF79" i="2" s="1"/>
  <c r="BB317" i="2"/>
  <c r="BF317" i="2" s="1"/>
  <c r="BB704" i="2"/>
  <c r="BF704" i="2" s="1"/>
  <c r="BB356" i="2"/>
  <c r="BF356" i="2" s="1"/>
  <c r="BB560" i="2"/>
  <c r="BF560" i="2" s="1"/>
  <c r="BB520" i="2"/>
  <c r="BF520" i="2" s="1"/>
  <c r="BE212" i="2"/>
  <c r="BE209" i="2"/>
  <c r="BB157" i="2"/>
  <c r="BF157" i="2" s="1"/>
  <c r="BE256" i="2"/>
  <c r="BB408" i="2"/>
  <c r="BF408" i="2" s="1"/>
  <c r="BB790" i="2"/>
  <c r="BF790" i="2" s="1"/>
  <c r="BB603" i="2"/>
  <c r="BF603" i="2" s="1"/>
  <c r="BE473" i="2"/>
  <c r="BB36" i="2"/>
  <c r="BF36" i="2" s="1"/>
  <c r="BB647" i="2"/>
  <c r="BF647" i="2" s="1"/>
  <c r="BB787" i="2"/>
  <c r="BF787" i="2" s="1"/>
  <c r="BB675" i="2"/>
  <c r="BF675" i="2" s="1"/>
  <c r="BE462" i="2"/>
  <c r="BE597" i="2"/>
  <c r="BE307" i="2"/>
  <c r="BB43" i="2"/>
  <c r="BF43" i="2" s="1"/>
  <c r="BE293" i="2"/>
  <c r="BE271" i="2"/>
  <c r="BE334" i="2"/>
  <c r="BB392" i="2"/>
  <c r="BF392" i="2" s="1"/>
  <c r="BB655" i="2"/>
  <c r="BF655" i="2" s="1"/>
  <c r="BE391" i="2"/>
  <c r="BB593" i="2"/>
  <c r="BF593" i="2" s="1"/>
  <c r="BE88" i="2"/>
  <c r="BB393" i="2"/>
  <c r="BF393" i="2" s="1"/>
  <c r="BB85" i="2"/>
  <c r="BF85" i="2" s="1"/>
  <c r="BE175" i="2"/>
  <c r="BB175" i="2"/>
  <c r="BF175" i="2" s="1"/>
  <c r="BB19" i="2"/>
  <c r="BF19" i="2" s="1"/>
  <c r="BE19" i="2"/>
  <c r="BE581" i="2"/>
  <c r="BB581" i="2"/>
  <c r="BF581" i="2" s="1"/>
  <c r="BE548" i="2"/>
  <c r="BB548" i="2"/>
  <c r="BF548" i="2" s="1"/>
  <c r="BB639" i="2"/>
  <c r="BF639" i="2" s="1"/>
  <c r="BE639" i="2"/>
  <c r="BE651" i="2"/>
  <c r="BB651" i="2"/>
  <c r="BF651" i="2" s="1"/>
  <c r="BE613" i="2"/>
  <c r="BB613" i="2"/>
  <c r="BF613" i="2" s="1"/>
  <c r="BB340" i="2"/>
  <c r="BF340" i="2" s="1"/>
  <c r="BE340" i="2"/>
  <c r="BB12" i="2"/>
  <c r="BF12" i="2" s="1"/>
  <c r="BE12" i="2"/>
  <c r="BE633" i="2"/>
  <c r="BB633" i="2"/>
  <c r="BF633" i="2" s="1"/>
  <c r="BB122" i="2"/>
  <c r="BF122" i="2" s="1"/>
  <c r="BE122" i="2"/>
  <c r="BE52" i="2"/>
  <c r="BB52" i="2"/>
  <c r="BF52" i="2" s="1"/>
  <c r="BB327" i="2"/>
  <c r="BF327" i="2" s="1"/>
  <c r="BE327" i="2"/>
  <c r="BE319" i="2"/>
  <c r="BB319" i="2"/>
  <c r="BF319" i="2" s="1"/>
  <c r="BB448" i="2"/>
  <c r="BF448" i="2" s="1"/>
  <c r="BE448" i="2"/>
  <c r="BB150" i="2"/>
  <c r="BF150" i="2" s="1"/>
  <c r="BE150" i="2"/>
  <c r="BE315" i="2"/>
  <c r="BB315" i="2"/>
  <c r="BF315" i="2" s="1"/>
  <c r="BB372" i="2"/>
  <c r="BF372" i="2" s="1"/>
  <c r="BE372" i="2"/>
  <c r="BB583" i="2"/>
  <c r="BF583" i="2" s="1"/>
  <c r="BE583" i="2"/>
  <c r="BE166" i="2"/>
  <c r="BB166" i="2"/>
  <c r="BF166" i="2" s="1"/>
  <c r="BE708" i="2"/>
  <c r="BB708" i="2"/>
  <c r="BF708" i="2" s="1"/>
  <c r="BE425" i="2"/>
  <c r="BB425" i="2"/>
  <c r="BF425" i="2" s="1"/>
  <c r="BE717" i="2"/>
  <c r="BB717" i="2"/>
  <c r="BF717" i="2" s="1"/>
  <c r="BB777" i="2"/>
  <c r="BF777" i="2" s="1"/>
  <c r="BE777" i="2"/>
  <c r="BE673" i="2"/>
  <c r="BB673" i="2"/>
  <c r="BF673" i="2" s="1"/>
  <c r="BE45" i="2"/>
  <c r="BB45" i="2"/>
  <c r="BF45" i="2" s="1"/>
  <c r="BB266" i="2"/>
  <c r="BF266" i="2" s="1"/>
  <c r="BE266" i="2"/>
  <c r="BE82" i="2"/>
  <c r="BB82" i="2"/>
  <c r="BF82" i="2" s="1"/>
  <c r="BE141" i="2"/>
  <c r="BB141" i="2"/>
  <c r="BF141" i="2" s="1"/>
  <c r="BB751" i="2"/>
  <c r="BF751" i="2" s="1"/>
  <c r="BE751" i="2"/>
  <c r="BB352" i="2"/>
  <c r="BF352" i="2" s="1"/>
  <c r="BE352" i="2"/>
  <c r="BB671" i="2"/>
  <c r="BF671" i="2" s="1"/>
  <c r="BE671" i="2"/>
  <c r="BE258" i="2"/>
  <c r="BB258" i="2"/>
  <c r="BF258" i="2" s="1"/>
  <c r="BE8" i="2"/>
  <c r="BB8" i="2"/>
  <c r="BF8" i="2" s="1"/>
  <c r="BE224" i="2"/>
  <c r="BB224" i="2"/>
  <c r="BF224" i="2" s="1"/>
  <c r="BE436" i="2"/>
  <c r="BB436" i="2"/>
  <c r="BF436" i="2" s="1"/>
  <c r="BB719" i="2"/>
  <c r="BF719" i="2" s="1"/>
  <c r="BE719" i="2"/>
  <c r="BE347" i="2"/>
  <c r="BB347" i="2"/>
  <c r="BF347" i="2" s="1"/>
  <c r="BB337" i="2"/>
  <c r="BF337" i="2" s="1"/>
  <c r="BE337" i="2"/>
  <c r="BE210" i="2"/>
  <c r="BB210" i="2"/>
  <c r="BF210" i="2" s="1"/>
  <c r="BB767" i="2"/>
  <c r="BF767" i="2" s="1"/>
  <c r="BE767" i="2"/>
  <c r="BB429" i="2"/>
  <c r="BF429" i="2" s="1"/>
  <c r="BE429" i="2"/>
  <c r="BE296" i="2"/>
  <c r="BB296" i="2"/>
  <c r="BF296" i="2" s="1"/>
  <c r="BB567" i="2"/>
  <c r="BF567" i="2" s="1"/>
  <c r="BE567" i="2"/>
  <c r="BB23" i="2"/>
  <c r="BF23" i="2" s="1"/>
  <c r="BE23" i="2"/>
  <c r="BE94" i="2"/>
  <c r="BB94" i="2"/>
  <c r="BF94" i="2" s="1"/>
  <c r="BB605" i="2"/>
  <c r="BF605" i="2" s="1"/>
  <c r="BE605" i="2"/>
  <c r="BE20" i="2"/>
  <c r="BE761" i="2"/>
  <c r="BE274" i="2"/>
  <c r="BB34" i="2"/>
  <c r="BF34" i="2" s="1"/>
  <c r="BB491" i="2"/>
  <c r="BF491" i="2" s="1"/>
  <c r="BB213" i="2"/>
  <c r="BF213" i="2" s="1"/>
  <c r="BE367" i="2"/>
  <c r="BB770" i="2"/>
  <c r="BF770" i="2" s="1"/>
  <c r="BB402" i="2"/>
  <c r="BF402" i="2" s="1"/>
  <c r="BE198" i="2"/>
  <c r="BE749" i="2"/>
  <c r="BE754" i="2"/>
  <c r="BB590" i="2"/>
  <c r="BF590" i="2" s="1"/>
  <c r="BB162" i="2"/>
  <c r="BF162" i="2" s="1"/>
  <c r="BE129" i="2"/>
  <c r="BE552" i="2"/>
  <c r="BB506" i="2"/>
  <c r="BF506" i="2" s="1"/>
  <c r="BE506" i="2"/>
  <c r="BH4" i="2"/>
  <c r="B52" i="1" s="1"/>
  <c r="BB469" i="2"/>
  <c r="BF469" i="2" s="1"/>
  <c r="BE469" i="2"/>
  <c r="BB553" i="2"/>
  <c r="BF553" i="2" s="1"/>
  <c r="BE553" i="2"/>
  <c r="BE245" i="2"/>
  <c r="BB245" i="2"/>
  <c r="BF245" i="2" s="1"/>
  <c r="BB707" i="2"/>
  <c r="BF707" i="2" s="1"/>
  <c r="BE707" i="2"/>
  <c r="BE203" i="2"/>
  <c r="BB203" i="2"/>
  <c r="BF203" i="2" s="1"/>
  <c r="BB108" i="2"/>
  <c r="BF108" i="2" s="1"/>
  <c r="BE108" i="2"/>
  <c r="BE430" i="2"/>
  <c r="BB430" i="2"/>
  <c r="BF430" i="2" s="1"/>
  <c r="BB29" i="2"/>
  <c r="BF29" i="2" s="1"/>
  <c r="BE29" i="2"/>
  <c r="BE455" i="2"/>
  <c r="BB455" i="2"/>
  <c r="BF455" i="2" s="1"/>
  <c r="BB467" i="2"/>
  <c r="BF467" i="2" s="1"/>
  <c r="BE467" i="2"/>
  <c r="BB531" i="2"/>
  <c r="BF531" i="2" s="1"/>
  <c r="BE531" i="2"/>
  <c r="BB158" i="2"/>
  <c r="BF158" i="2" s="1"/>
  <c r="BE158" i="2"/>
  <c r="BB199" i="2"/>
  <c r="BF199" i="2" s="1"/>
  <c r="BE199" i="2"/>
  <c r="BB624" i="2"/>
  <c r="BF624" i="2" s="1"/>
  <c r="BE624" i="2"/>
  <c r="BB632" i="2"/>
  <c r="BF632" i="2" s="1"/>
  <c r="BE632" i="2"/>
  <c r="BE822" i="2"/>
  <c r="BB822" i="2"/>
  <c r="BF822" i="2" s="1"/>
  <c r="BE628" i="2"/>
  <c r="BB628" i="2"/>
  <c r="BF628" i="2" s="1"/>
  <c r="BB800" i="2"/>
  <c r="BF800" i="2" s="1"/>
  <c r="BE800" i="2"/>
  <c r="BB545" i="2"/>
  <c r="BF545" i="2" s="1"/>
  <c r="BE545" i="2"/>
  <c r="BB325" i="2"/>
  <c r="BF325" i="2" s="1"/>
  <c r="BE325" i="2"/>
  <c r="BE270" i="2"/>
  <c r="BB270" i="2"/>
  <c r="BF270" i="2" s="1"/>
  <c r="BE235" i="2"/>
  <c r="BB235" i="2"/>
  <c r="BF235" i="2" s="1"/>
  <c r="BB422" i="2"/>
  <c r="BF422" i="2" s="1"/>
  <c r="BE422" i="2"/>
  <c r="BE123" i="2"/>
  <c r="BB123" i="2"/>
  <c r="BF123" i="2" s="1"/>
  <c r="BE677" i="2"/>
  <c r="BB677" i="2"/>
  <c r="BF677" i="2" s="1"/>
  <c r="BE549" i="2"/>
  <c r="BB549" i="2"/>
  <c r="BF549" i="2" s="1"/>
  <c r="BE301" i="2"/>
  <c r="BB301" i="2"/>
  <c r="BF301" i="2" s="1"/>
  <c r="BB76" i="2"/>
  <c r="BF76" i="2" s="1"/>
  <c r="BE76" i="2"/>
  <c r="BB255" i="2"/>
  <c r="BF255" i="2" s="1"/>
  <c r="BE255" i="2"/>
  <c r="BB302" i="2"/>
  <c r="BF302" i="2" s="1"/>
  <c r="BE302" i="2"/>
  <c r="BE620" i="2"/>
  <c r="BB620" i="2"/>
  <c r="BF620" i="2" s="1"/>
  <c r="BE606" i="2"/>
  <c r="BB606" i="2"/>
  <c r="BF606" i="2" s="1"/>
  <c r="BE30" i="2"/>
  <c r="BB30" i="2"/>
  <c r="BF30" i="2" s="1"/>
  <c r="BE27" i="2"/>
  <c r="BB27" i="2"/>
  <c r="BF27" i="2" s="1"/>
  <c r="BE521" i="2"/>
  <c r="BB521" i="2"/>
  <c r="BF521" i="2" s="1"/>
  <c r="BE715" i="2"/>
  <c r="BB715" i="2"/>
  <c r="BF715" i="2" s="1"/>
  <c r="BE784" i="2"/>
  <c r="BB784" i="2"/>
  <c r="BF784" i="2" s="1"/>
  <c r="BE74" i="2"/>
  <c r="BB74" i="2"/>
  <c r="BF74" i="2" s="1"/>
  <c r="BE106" i="2"/>
  <c r="BB106" i="2"/>
  <c r="BF106" i="2" s="1"/>
  <c r="BE304" i="2"/>
  <c r="BB304" i="2"/>
  <c r="BF304" i="2" s="1"/>
  <c r="BE386" i="2"/>
  <c r="BB386" i="2"/>
  <c r="BF386" i="2" s="1"/>
  <c r="BB622" i="2"/>
  <c r="BF622" i="2" s="1"/>
  <c r="BE622" i="2"/>
  <c r="BE697" i="2"/>
  <c r="BB697" i="2"/>
  <c r="BF697" i="2" s="1"/>
  <c r="BE691" i="2"/>
  <c r="BB691" i="2"/>
  <c r="BF691" i="2" s="1"/>
  <c r="BE810" i="2"/>
  <c r="BB810" i="2"/>
  <c r="BF810" i="2" s="1"/>
  <c r="BE72" i="2"/>
  <c r="BB72" i="2"/>
  <c r="BF72" i="2" s="1"/>
  <c r="BB25" i="2"/>
  <c r="BF25" i="2" s="1"/>
  <c r="BE25" i="2"/>
  <c r="BB272" i="2"/>
  <c r="BF272" i="2" s="1"/>
  <c r="BE272" i="2"/>
  <c r="BE233" i="2"/>
  <c r="BB233" i="2"/>
  <c r="BF233" i="2" s="1"/>
  <c r="BB438" i="2"/>
  <c r="BF438" i="2" s="1"/>
  <c r="BE438" i="2"/>
  <c r="BE550" i="2"/>
  <c r="BB550" i="2"/>
  <c r="BF550" i="2" s="1"/>
  <c r="BE618" i="2"/>
  <c r="BB618" i="2"/>
  <c r="BF618" i="2" s="1"/>
  <c r="BE6" i="2"/>
  <c r="BB6" i="2"/>
  <c r="BF6" i="2" s="1"/>
  <c r="BE709" i="2"/>
  <c r="BB709" i="2"/>
  <c r="BF709" i="2" s="1"/>
  <c r="BB412" i="2"/>
  <c r="BF412" i="2" s="1"/>
  <c r="BE412" i="2"/>
  <c r="BB612" i="2"/>
  <c r="BF612" i="2" s="1"/>
  <c r="BE612" i="2"/>
  <c r="BE102" i="2"/>
  <c r="BB102" i="2"/>
  <c r="BF102" i="2" s="1"/>
  <c r="BB189" i="2"/>
  <c r="BF189" i="2" s="1"/>
  <c r="BE189" i="2"/>
  <c r="BB382" i="2"/>
  <c r="BF382" i="2" s="1"/>
  <c r="BE382" i="2"/>
  <c r="BB322" i="2"/>
  <c r="BF322" i="2" s="1"/>
  <c r="BE322" i="2"/>
  <c r="BB453" i="2"/>
  <c r="BF453" i="2" s="1"/>
  <c r="BE453" i="2"/>
  <c r="BB529" i="2"/>
  <c r="BF529" i="2" s="1"/>
  <c r="BE529" i="2"/>
  <c r="BB107" i="2"/>
  <c r="BF107" i="2" s="1"/>
  <c r="BE107" i="2"/>
  <c r="BE792" i="2"/>
  <c r="BB792" i="2"/>
  <c r="BF792" i="2" s="1"/>
  <c r="BE523" i="2"/>
  <c r="BB523" i="2"/>
  <c r="BF523" i="2" s="1"/>
  <c r="BB414" i="2"/>
  <c r="BF414" i="2" s="1"/>
  <c r="BE414" i="2"/>
  <c r="BE600" i="2"/>
  <c r="BB600" i="2"/>
  <c r="BF600" i="2" s="1"/>
  <c r="BB539" i="2"/>
  <c r="BF539" i="2" s="1"/>
  <c r="BE539" i="2"/>
  <c r="BE193" i="2"/>
  <c r="BB193" i="2"/>
  <c r="BF193" i="2" s="1"/>
  <c r="BE78" i="2"/>
  <c r="BB78" i="2"/>
  <c r="BF78" i="2" s="1"/>
  <c r="BE362" i="2"/>
  <c r="BB362" i="2"/>
  <c r="BF362" i="2" s="1"/>
  <c r="BE53" i="2"/>
  <c r="BB53" i="2"/>
  <c r="BF53" i="2" s="1"/>
  <c r="BB18" i="2"/>
  <c r="BF18" i="2" s="1"/>
  <c r="BE18" i="2"/>
  <c r="BE471" i="2"/>
  <c r="BB471" i="2"/>
  <c r="BF471" i="2" s="1"/>
  <c r="BE629" i="2"/>
  <c r="BB629" i="2"/>
  <c r="BF629" i="2" s="1"/>
  <c r="BE100" i="2"/>
  <c r="BB100" i="2"/>
  <c r="BF100" i="2" s="1"/>
  <c r="BE592" i="2"/>
  <c r="BB592" i="2"/>
  <c r="BF592" i="2" s="1"/>
  <c r="BE794" i="2"/>
  <c r="BB794" i="2"/>
  <c r="BF794" i="2" s="1"/>
  <c r="BE812" i="2"/>
  <c r="BB812" i="2"/>
  <c r="BF812" i="2" s="1"/>
  <c r="BB537" i="2"/>
  <c r="BF537" i="2" s="1"/>
  <c r="BE537" i="2"/>
  <c r="BB416" i="2"/>
  <c r="BF416" i="2" s="1"/>
  <c r="BE416" i="2"/>
  <c r="BE359" i="2"/>
  <c r="BB359" i="2"/>
  <c r="BF359" i="2" s="1"/>
  <c r="BE326" i="2"/>
  <c r="BB326" i="2"/>
  <c r="BF326" i="2" s="1"/>
  <c r="BB185" i="2"/>
  <c r="BF185" i="2" s="1"/>
  <c r="BE185" i="2"/>
  <c r="BB247" i="2"/>
  <c r="BF247" i="2" s="1"/>
  <c r="BE247" i="2"/>
  <c r="BE463" i="2"/>
  <c r="BB463" i="2"/>
  <c r="BF463" i="2" s="1"/>
  <c r="BB39" i="2"/>
  <c r="BF39" i="2" s="1"/>
  <c r="BE39" i="2"/>
  <c r="BB58" i="2"/>
  <c r="BF58" i="2" s="1"/>
  <c r="BE58" i="2"/>
  <c r="BB227" i="2"/>
  <c r="BF227" i="2" s="1"/>
  <c r="BE227" i="2"/>
  <c r="BE693" i="2"/>
  <c r="BB693" i="2"/>
  <c r="BF693" i="2" s="1"/>
  <c r="BB525" i="2"/>
  <c r="BF525" i="2" s="1"/>
  <c r="BE525" i="2"/>
  <c r="BB289" i="2"/>
  <c r="BF289" i="2" s="1"/>
  <c r="BE289" i="2"/>
  <c r="BB148" i="2"/>
  <c r="BF148" i="2" s="1"/>
  <c r="BE148" i="2"/>
  <c r="BB120" i="2"/>
  <c r="BF120" i="2" s="1"/>
  <c r="BE120" i="2"/>
  <c r="BE818" i="2"/>
  <c r="BB818" i="2"/>
  <c r="BF818" i="2" s="1"/>
  <c r="BE634" i="2"/>
  <c r="BB634" i="2"/>
  <c r="BF634" i="2" s="1"/>
  <c r="BE610" i="2"/>
  <c r="BB610" i="2"/>
  <c r="BF610" i="2" s="1"/>
  <c r="BE291" i="2"/>
  <c r="BB291" i="2"/>
  <c r="BF291" i="2" s="1"/>
  <c r="BB239" i="2"/>
  <c r="BF239" i="2" s="1"/>
  <c r="BE239" i="2"/>
  <c r="BE418" i="2"/>
  <c r="BB418" i="2"/>
  <c r="BF418" i="2" s="1"/>
  <c r="BE604" i="2"/>
  <c r="BB604" i="2"/>
  <c r="BF604" i="2" s="1"/>
  <c r="BE711" i="2"/>
  <c r="BB711" i="2"/>
  <c r="BF711" i="2" s="1"/>
  <c r="BE547" i="2"/>
  <c r="BB547" i="2"/>
  <c r="BF547" i="2" s="1"/>
  <c r="BE685" i="2"/>
  <c r="BB685" i="2"/>
  <c r="BF685" i="2" s="1"/>
  <c r="BB147" i="2"/>
  <c r="BF147" i="2" s="1"/>
  <c r="BE147" i="2"/>
  <c r="BB294" i="2"/>
  <c r="BF294" i="2" s="1"/>
  <c r="BE294" i="2"/>
  <c r="BE330" i="2"/>
  <c r="BB330" i="2"/>
  <c r="BF330" i="2" s="1"/>
  <c r="BB253" i="2"/>
  <c r="BF253" i="2" s="1"/>
  <c r="BE253" i="2"/>
  <c r="BE243" i="2"/>
  <c r="BB243" i="2"/>
  <c r="BF243" i="2" s="1"/>
  <c r="BB328" i="2"/>
  <c r="BF328" i="2" s="1"/>
  <c r="BE328" i="2"/>
  <c r="BE261" i="2"/>
  <c r="BB261" i="2"/>
  <c r="BF261" i="2" s="1"/>
  <c r="BB454" i="2"/>
  <c r="BF454" i="2" s="1"/>
  <c r="BE454" i="2"/>
  <c r="BE442" i="2"/>
  <c r="BB442" i="2"/>
  <c r="BF442" i="2" s="1"/>
  <c r="BB796" i="2"/>
  <c r="BF796" i="2" s="1"/>
  <c r="BE796" i="2"/>
  <c r="BB713" i="2"/>
  <c r="BF713" i="2" s="1"/>
  <c r="BE713" i="2"/>
  <c r="BE614" i="2"/>
  <c r="BB614" i="2"/>
  <c r="BF614" i="2" s="1"/>
  <c r="BB374" i="2"/>
  <c r="BF374" i="2" s="1"/>
  <c r="BE374" i="2"/>
  <c r="BB287" i="2"/>
  <c r="BF287" i="2" s="1"/>
  <c r="BE287" i="2"/>
  <c r="BE432" i="2"/>
  <c r="BB432" i="2"/>
  <c r="BF432" i="2" s="1"/>
  <c r="BE251" i="2"/>
  <c r="BB251" i="2"/>
  <c r="BF251" i="2" s="1"/>
  <c r="BE816" i="2"/>
  <c r="BB816" i="2"/>
  <c r="BF816" i="2" s="1"/>
  <c r="BE527" i="2"/>
  <c r="BB527" i="2"/>
  <c r="BF527" i="2" s="1"/>
  <c r="BE551" i="2"/>
  <c r="BB551" i="2"/>
  <c r="BF551" i="2" s="1"/>
  <c r="BE776" i="2"/>
  <c r="BB776" i="2"/>
  <c r="BF776" i="2" s="1"/>
  <c r="BB541" i="2"/>
  <c r="BF541" i="2" s="1"/>
  <c r="BE541" i="2"/>
  <c r="BB201" i="2"/>
  <c r="BF201" i="2" s="1"/>
  <c r="BE201" i="2"/>
  <c r="BB380" i="2"/>
  <c r="BF380" i="2" s="1"/>
  <c r="BE380" i="2"/>
  <c r="BB104" i="2"/>
  <c r="BF104" i="2" s="1"/>
  <c r="BE104" i="2"/>
  <c r="BB321" i="2"/>
  <c r="BF321" i="2" s="1"/>
  <c r="BE321" i="2"/>
  <c r="BE200" i="2"/>
  <c r="BB200" i="2"/>
  <c r="BF200" i="2" s="1"/>
  <c r="BB234" i="2"/>
  <c r="BF234" i="2" s="1"/>
  <c r="BE234" i="2"/>
  <c r="BB450" i="2"/>
  <c r="BF450" i="2" s="1"/>
  <c r="BE450" i="2"/>
  <c r="BE461" i="2"/>
  <c r="BB461" i="2"/>
  <c r="BF461" i="2" s="1"/>
  <c r="BB51" i="2"/>
  <c r="BF51" i="2" s="1"/>
  <c r="BE51" i="2"/>
  <c r="BB820" i="2"/>
  <c r="BF820" i="2" s="1"/>
  <c r="BE820" i="2"/>
  <c r="BB626" i="2"/>
  <c r="BF626" i="2" s="1"/>
  <c r="BE626" i="2"/>
  <c r="BE283" i="2"/>
  <c r="BB283" i="2"/>
  <c r="BF283" i="2" s="1"/>
  <c r="BE257" i="2"/>
  <c r="BB257" i="2"/>
  <c r="BF257" i="2" s="1"/>
  <c r="BB457" i="2"/>
  <c r="BF457" i="2" s="1"/>
  <c r="BE457" i="2"/>
  <c r="BB588" i="2"/>
  <c r="BF588" i="2" s="1"/>
  <c r="BE588" i="2"/>
  <c r="BB96" i="2"/>
  <c r="BF96" i="2" s="1"/>
  <c r="BE96" i="2"/>
  <c r="BE371" i="2"/>
  <c r="BB371" i="2"/>
  <c r="BF371" i="2" s="1"/>
  <c r="BE155" i="2"/>
  <c r="BB155" i="2"/>
  <c r="BF155" i="2" s="1"/>
  <c r="BE55" i="2"/>
  <c r="BB55" i="2"/>
  <c r="BF55" i="2" s="1"/>
  <c r="BE15" i="2"/>
  <c r="BB15" i="2"/>
  <c r="BF15" i="2" s="1"/>
  <c r="BE237" i="2"/>
  <c r="BB237" i="2"/>
  <c r="BF237" i="2" s="1"/>
  <c r="BE249" i="2"/>
  <c r="BB249" i="2"/>
  <c r="BF249" i="2" s="1"/>
  <c r="BB285" i="2"/>
  <c r="BF285" i="2" s="1"/>
  <c r="BE285" i="2"/>
  <c r="BB98" i="2"/>
  <c r="BF98" i="2" s="1"/>
  <c r="BE98" i="2"/>
  <c r="BE804" i="2"/>
  <c r="BB804" i="2"/>
  <c r="BF804" i="2" s="1"/>
  <c r="BE161" i="2"/>
  <c r="BB161" i="2"/>
  <c r="BF161" i="2" s="1"/>
  <c r="BB154" i="2"/>
  <c r="BF154" i="2" s="1"/>
  <c r="BE154" i="2"/>
  <c r="BE608" i="2"/>
  <c r="BB608" i="2"/>
  <c r="BF608" i="2" s="1"/>
  <c r="BB798" i="2"/>
  <c r="BF798" i="2" s="1"/>
  <c r="BE798" i="2"/>
  <c r="BB543" i="2"/>
  <c r="BF543" i="2" s="1"/>
  <c r="BE543" i="2"/>
  <c r="BE814" i="2"/>
  <c r="BB814" i="2"/>
  <c r="BF814" i="2" s="1"/>
  <c r="BB378" i="2"/>
  <c r="BF378" i="2" s="1"/>
  <c r="BE378" i="2"/>
  <c r="BE406" i="2"/>
  <c r="BB406" i="2"/>
  <c r="BF406" i="2" s="1"/>
  <c r="BE428" i="2"/>
  <c r="BB428" i="2"/>
  <c r="BF428" i="2" s="1"/>
  <c r="BE281" i="2"/>
  <c r="BB281" i="2"/>
  <c r="BF281" i="2" s="1"/>
  <c r="BE449" i="2"/>
  <c r="BB449" i="2"/>
  <c r="BF449" i="2" s="1"/>
  <c r="BB802" i="2"/>
  <c r="BF802" i="2" s="1"/>
  <c r="BE802" i="2"/>
  <c r="BB703" i="2"/>
  <c r="BF703" i="2" s="1"/>
  <c r="BE703" i="2"/>
  <c r="BE451" i="2"/>
  <c r="BB451" i="2"/>
  <c r="BF451" i="2" s="1"/>
  <c r="BE279" i="2"/>
  <c r="BB279" i="2"/>
  <c r="BF279" i="2" s="1"/>
  <c r="BB384" i="2"/>
  <c r="BF384" i="2" s="1"/>
  <c r="BE384" i="2"/>
  <c r="BB229" i="2"/>
  <c r="BF229" i="2" s="1"/>
  <c r="BE229" i="2"/>
  <c r="BB434" i="2"/>
  <c r="BF434" i="2" s="1"/>
  <c r="BE434" i="2"/>
  <c r="BB630" i="2"/>
  <c r="BF630" i="2" s="1"/>
  <c r="BE630" i="2"/>
  <c r="BE358" i="2"/>
  <c r="BB358" i="2"/>
  <c r="BF358" i="2" s="1"/>
  <c r="BE268" i="2"/>
  <c r="BB268" i="2"/>
  <c r="BF268" i="2" s="1"/>
  <c r="BE329" i="2"/>
  <c r="BB329" i="2"/>
  <c r="BF329" i="2" s="1"/>
  <c r="BB70" i="2"/>
  <c r="BF70" i="2" s="1"/>
  <c r="BE70" i="2"/>
  <c r="BB57" i="2"/>
  <c r="BF57" i="2" s="1"/>
  <c r="BE57" i="2"/>
  <c r="BB5" i="2"/>
  <c r="BF5" i="2" s="1"/>
  <c r="BE5" i="2"/>
  <c r="BB4" i="2"/>
  <c r="BF4" i="2" s="1"/>
  <c r="BE4" i="2"/>
  <c r="BH5" i="2" l="1"/>
  <c r="B53" i="1" s="1"/>
  <c r="BH6" i="2"/>
  <c r="B5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G5" authorId="0" shapeId="0" xr:uid="{00000000-0006-0000-0000-000001000000}">
      <text>
        <r>
          <rPr>
            <b/>
            <sz val="9"/>
            <color indexed="81"/>
            <rFont val="Tahoma"/>
            <family val="2"/>
          </rPr>
          <t>Welcome to the TPS61288 Quickstart Design Tool</t>
        </r>
        <r>
          <rPr>
            <sz val="9"/>
            <color indexed="81"/>
            <rFont val="Tahoma"/>
            <family val="2"/>
          </rPr>
          <t xml:space="preserve">
This stand-alone tool facilitates and assists the power supply engineer with the design of a DC/DC converter based on TPS61288.
</t>
        </r>
        <r>
          <rPr>
            <b/>
            <sz val="9"/>
            <color indexed="81"/>
            <rFont val="Tahoma"/>
            <family val="2"/>
          </rPr>
          <t>Rev 1.0, Texas Instruments, Inc.</t>
        </r>
      </text>
    </comment>
    <comment ref="K5" authorId="0" shapeId="0" xr:uid="{00000000-0006-0000-0000-000002000000}">
      <text>
        <r>
          <rPr>
            <b/>
            <sz val="9"/>
            <color indexed="81"/>
            <rFont val="Tahoma"/>
            <family val="2"/>
          </rPr>
          <t>Texas Instruments:</t>
        </r>
        <r>
          <rPr>
            <sz val="9"/>
            <color indexed="81"/>
            <rFont val="Tahoma"/>
            <family val="2"/>
          </rPr>
          <t xml:space="preserve">
Limited Use Policy
You must treat this software and documentation like any other copyrighted material.
You may not:
- Copy documentation of the softeware
- Copy this software except to make archival or backup copies
- Reverse engineer, disassemble, decompile or make any attempt to discover the source code od the softeware
- Place the software onto a server so that it is accessible via a public network such as the Internet
- Sublicense, rent, lease or lend any portion of the software or documentation
Texas Instruments is not responsible for the validity of any design created with this software and urges all designs to be fully tested and carefully verified. Refer to the TPS61022 product datasheet and EVM user guides for more details.</t>
        </r>
      </text>
    </comment>
    <comment ref="B11" authorId="0" shapeId="0" xr:uid="{00000000-0006-0000-0000-000003000000}">
      <text>
        <r>
          <rPr>
            <b/>
            <sz val="9"/>
            <color indexed="81"/>
            <rFont val="Tahoma"/>
            <family val="2"/>
          </rPr>
          <t>Input Minimum Voltage:</t>
        </r>
        <r>
          <rPr>
            <sz val="9"/>
            <color indexed="81"/>
            <rFont val="Tahoma"/>
            <family val="2"/>
          </rPr>
          <t xml:space="preserve">
Datasheet Operating </t>
        </r>
        <r>
          <rPr>
            <b/>
            <sz val="9"/>
            <color indexed="81"/>
            <rFont val="Tahoma"/>
            <family val="2"/>
          </rPr>
          <t xml:space="preserve">Minimum: 2.0V
</t>
        </r>
        <r>
          <rPr>
            <sz val="9"/>
            <color indexed="81"/>
            <rFont val="Tahoma"/>
            <family val="2"/>
          </rPr>
          <t>2.4V minimum input voltage for startup</t>
        </r>
      </text>
    </comment>
    <comment ref="B13" authorId="0" shapeId="0" xr:uid="{00000000-0006-0000-0000-000004000000}">
      <text>
        <r>
          <rPr>
            <b/>
            <sz val="9"/>
            <color indexed="81"/>
            <rFont val="Tahoma"/>
            <family val="2"/>
          </rPr>
          <t>Input Maximum Voltage:</t>
        </r>
        <r>
          <rPr>
            <sz val="9"/>
            <color indexed="81"/>
            <rFont val="Tahoma"/>
            <family val="2"/>
          </rPr>
          <t xml:space="preserve">
Datasheet Operating </t>
        </r>
        <r>
          <rPr>
            <b/>
            <sz val="9"/>
            <color indexed="81"/>
            <rFont val="Tahoma"/>
            <family val="2"/>
          </rPr>
          <t xml:space="preserve">Maximum: 18V
</t>
        </r>
      </text>
    </comment>
    <comment ref="B18" authorId="0" shapeId="0" xr:uid="{00000000-0006-0000-0000-000005000000}">
      <text>
        <r>
          <rPr>
            <b/>
            <sz val="9"/>
            <color indexed="81"/>
            <rFont val="Tahoma"/>
            <family val="2"/>
          </rPr>
          <t>Efficiency:</t>
        </r>
        <r>
          <rPr>
            <sz val="9"/>
            <color indexed="81"/>
            <rFont val="Tahoma"/>
            <family val="2"/>
          </rPr>
          <t xml:space="preserve">
Use 90% for most applications.</t>
        </r>
      </text>
    </comment>
    <comment ref="B21" authorId="0" shapeId="0" xr:uid="{00000000-0006-0000-0000-000006000000}">
      <text>
        <r>
          <rPr>
            <b/>
            <sz val="9"/>
            <color indexed="81"/>
            <rFont val="Tahoma"/>
            <family val="2"/>
          </rPr>
          <t>Resistor Divider R2:</t>
        </r>
        <r>
          <rPr>
            <sz val="9"/>
            <color indexed="81"/>
            <rFont val="Tahoma"/>
            <family val="2"/>
          </rPr>
          <t xml:space="preserve">
For best accuracy, keep R2 smaller than 300kΩ.</t>
        </r>
      </text>
    </comment>
    <comment ref="B30" authorId="0" shapeId="0" xr:uid="{00000000-0006-0000-0000-000007000000}">
      <text>
        <r>
          <rPr>
            <b/>
            <sz val="9"/>
            <color indexed="81"/>
            <rFont val="Tahoma"/>
            <family val="2"/>
          </rPr>
          <t xml:space="preserve">Selected Inductor Peak-to-Peak Current Ripple Ratio:
</t>
        </r>
        <r>
          <rPr>
            <sz val="9"/>
            <color indexed="81"/>
            <rFont val="Tahoma"/>
            <family val="2"/>
          </rPr>
          <t xml:space="preserve">This is the ratio of peak-to-peak inductor ripple current to the maximum average inductor current. Typically this value should be 40% or less.
Once the Ripple Ratio has been selected it will be used to calculate the inductor value
</t>
        </r>
      </text>
    </comment>
    <comment ref="B33" authorId="0" shapeId="0" xr:uid="{00000000-0006-0000-0000-000008000000}">
      <text>
        <r>
          <rPr>
            <b/>
            <sz val="9"/>
            <color indexed="81"/>
            <rFont val="Tahoma"/>
            <family val="2"/>
          </rPr>
          <t>Selected Inductance Value:</t>
        </r>
        <r>
          <rPr>
            <sz val="9"/>
            <color indexed="81"/>
            <rFont val="Tahoma"/>
            <family val="2"/>
          </rPr>
          <t xml:space="preserve">
This is the selected inductance value. The calculated inductance value should be used as a guide line to select the inductance value.</t>
        </r>
      </text>
    </comment>
    <comment ref="B36" authorId="0" shapeId="0" xr:uid="{00000000-0006-0000-0000-000009000000}">
      <text>
        <r>
          <rPr>
            <b/>
            <sz val="9"/>
            <color indexed="81"/>
            <rFont val="Tahoma"/>
            <family val="2"/>
          </rPr>
          <t>Inductor Valley Current:</t>
        </r>
        <r>
          <rPr>
            <sz val="9"/>
            <color indexed="81"/>
            <rFont val="Tahoma"/>
            <family val="2"/>
          </rPr>
          <t xml:space="preserve">
TPS61288 valley current limit is 15A (Min).</t>
        </r>
      </text>
    </comment>
    <comment ref="B42" authorId="0" shapeId="0" xr:uid="{00000000-0006-0000-0000-00000A000000}">
      <text>
        <r>
          <rPr>
            <b/>
            <sz val="9"/>
            <color indexed="81"/>
            <rFont val="Tahoma"/>
            <family val="2"/>
          </rPr>
          <t xml:space="preserve">Selected Output Capacitance Value:
</t>
        </r>
        <r>
          <rPr>
            <sz val="9"/>
            <color indexed="81"/>
            <rFont val="Tahoma"/>
            <family val="2"/>
          </rPr>
          <t>This is the selected output capacitance value. The calculated output capacitance value should be used as a guide line to select the output capacitance value.
Care must be taken when evaluating the derating of a ceramic capacitor under dc bias voltage, aging, and ac signal.</t>
        </r>
      </text>
    </comment>
    <comment ref="B50" authorId="0" shapeId="0" xr:uid="{00000000-0006-0000-0000-00000B000000}">
      <text>
        <r>
          <rPr>
            <b/>
            <sz val="9"/>
            <color indexed="81"/>
            <rFont val="Tahoma"/>
            <family val="2"/>
          </rPr>
          <t>Zero Frequency Inducing by Feedforward Capacitor:</t>
        </r>
        <r>
          <rPr>
            <sz val="9"/>
            <color indexed="81"/>
            <rFont val="Tahoma"/>
            <family val="2"/>
          </rPr>
          <t xml:space="preserve">
For most applications, TPS61288 doesn’t need a feedforward capacitor. Use 1000kHz at zero frequency.</t>
        </r>
      </text>
    </comment>
  </commentList>
</comments>
</file>

<file path=xl/sharedStrings.xml><?xml version="1.0" encoding="utf-8"?>
<sst xmlns="http://schemas.openxmlformats.org/spreadsheetml/2006/main" count="215" uniqueCount="150">
  <si>
    <t>Input Voltage Parameters</t>
  </si>
  <si>
    <t>Input Minimum Voltage</t>
  </si>
  <si>
    <t>Input Norminal Voltage</t>
  </si>
  <si>
    <t>Input Maximum Voltage</t>
  </si>
  <si>
    <t>V</t>
  </si>
  <si>
    <t>User Input</t>
  </si>
  <si>
    <t>Output Parameters</t>
  </si>
  <si>
    <t>Output Voltage</t>
  </si>
  <si>
    <t>Maximum Output Current</t>
  </si>
  <si>
    <t>A</t>
  </si>
  <si>
    <t>Output Ripple</t>
  </si>
  <si>
    <t>mV</t>
  </si>
  <si>
    <t>Output Ripple Percentage</t>
  </si>
  <si>
    <t>%</t>
  </si>
  <si>
    <t>Setting Output Voltage</t>
  </si>
  <si>
    <t>Resistor Divider R2</t>
  </si>
  <si>
    <t>kΩ</t>
  </si>
  <si>
    <t>Resistor Divider R1</t>
  </si>
  <si>
    <t>Inductor Selection</t>
  </si>
  <si>
    <t>Inductor Peak-to-Peak Current</t>
  </si>
  <si>
    <t>Switching Frequency</t>
  </si>
  <si>
    <t>MHz</t>
  </si>
  <si>
    <t>Frequency and Duty at Normal Inout Voltage</t>
  </si>
  <si>
    <t>Duty Cycle</t>
  </si>
  <si>
    <t>Efficiency</t>
  </si>
  <si>
    <t>Inductor Valley Current</t>
  </si>
  <si>
    <t>Inductor Peak Current</t>
  </si>
  <si>
    <t>uH</t>
  </si>
  <si>
    <t>time</t>
  </si>
  <si>
    <t>IL</t>
  </si>
  <si>
    <t>Output Capacitor Selection</t>
  </si>
  <si>
    <t>uF</t>
  </si>
  <si>
    <t>Loop Stability and Feedforward Capacitor</t>
  </si>
  <si>
    <t>Zero Frequency Inducing by Feedforward Capacitor</t>
  </si>
  <si>
    <t>kHz</t>
  </si>
  <si>
    <t>pF</t>
  </si>
  <si>
    <t>BOOST peak current control loop response BY Jing</t>
  </si>
  <si>
    <t>fsw</t>
  </si>
  <si>
    <t>power stage</t>
  </si>
  <si>
    <t>error AMP</t>
  </si>
  <si>
    <t>loop</t>
  </si>
  <si>
    <t>feedforward</t>
  </si>
  <si>
    <t>Loop+Cff</t>
  </si>
  <si>
    <t>Vref</t>
  </si>
  <si>
    <t>f</t>
  </si>
  <si>
    <t>DCgain</t>
  </si>
  <si>
    <t>fp gain</t>
  </si>
  <si>
    <t>fp phase</t>
  </si>
  <si>
    <t>fzRHP gain</t>
  </si>
  <si>
    <t>fzRHP phase</t>
  </si>
  <si>
    <t>fzESR gain</t>
  </si>
  <si>
    <t>fzESR phase</t>
  </si>
  <si>
    <t>power gain</t>
  </si>
  <si>
    <t>power phase</t>
  </si>
  <si>
    <t>Dcgain</t>
  </si>
  <si>
    <t>fp_comp1 gain</t>
  </si>
  <si>
    <t>fp_comp1 phase</t>
  </si>
  <si>
    <t>fz_comp gain</t>
  </si>
  <si>
    <t>fz_comp phase</t>
  </si>
  <si>
    <t>fp_comp2 gain</t>
  </si>
  <si>
    <t>fp_comp2 phase</t>
  </si>
  <si>
    <t>err gain</t>
  </si>
  <si>
    <t>err phase</t>
  </si>
  <si>
    <t>current sense gain</t>
  </si>
  <si>
    <t>FB divider gain</t>
  </si>
  <si>
    <t>loop gain</t>
  </si>
  <si>
    <t>loop phase</t>
  </si>
  <si>
    <t>fz_ff gain</t>
  </si>
  <si>
    <t>fz_ff phase</t>
  </si>
  <si>
    <t>fp_ff gain</t>
  </si>
  <si>
    <t>fp_ff  hase</t>
  </si>
  <si>
    <t>Cff gain</t>
  </si>
  <si>
    <t>Cff phase</t>
  </si>
  <si>
    <t>gain</t>
  </si>
  <si>
    <t>phase</t>
  </si>
  <si>
    <t>GmEA</t>
  </si>
  <si>
    <t>mA/V</t>
  </si>
  <si>
    <t>Rsns</t>
  </si>
  <si>
    <t>mΩ</t>
  </si>
  <si>
    <t>GmPS</t>
  </si>
  <si>
    <t>A/V</t>
  </si>
  <si>
    <t>L</t>
  </si>
  <si>
    <t>Cout</t>
  </si>
  <si>
    <t>ESR</t>
  </si>
  <si>
    <t>Iout</t>
  </si>
  <si>
    <t>Vout</t>
  </si>
  <si>
    <t>Rout</t>
  </si>
  <si>
    <t>Ω</t>
  </si>
  <si>
    <t>Vin</t>
  </si>
  <si>
    <t>Power stage</t>
  </si>
  <si>
    <t>1-D</t>
  </si>
  <si>
    <t>D</t>
  </si>
  <si>
    <t>fp</t>
  </si>
  <si>
    <t>Hz</t>
  </si>
  <si>
    <t>fzRHP</t>
  </si>
  <si>
    <t>fzESR</t>
  </si>
  <si>
    <t>DC_gain_power</t>
  </si>
  <si>
    <t>dB</t>
  </si>
  <si>
    <t>Error Amplifier</t>
  </si>
  <si>
    <t>Ro_ea</t>
  </si>
  <si>
    <t>MΩ</t>
  </si>
  <si>
    <t>Rc</t>
  </si>
  <si>
    <t>Cc</t>
  </si>
  <si>
    <t>Cp</t>
  </si>
  <si>
    <t>fz_comp</t>
  </si>
  <si>
    <t>fp_comp1</t>
  </si>
  <si>
    <t>fp_comp2</t>
  </si>
  <si>
    <t>DC_gain_comp</t>
  </si>
  <si>
    <t>mid_DC_gain_comp</t>
  </si>
  <si>
    <t>FB Divider</t>
  </si>
  <si>
    <t>R1</t>
  </si>
  <si>
    <t>R2</t>
  </si>
  <si>
    <t>Feedforward</t>
  </si>
  <si>
    <t>Cff</t>
  </si>
  <si>
    <t>F</t>
  </si>
  <si>
    <t>fz_ff</t>
  </si>
  <si>
    <t>fp_ff</t>
  </si>
  <si>
    <t>Filter at FB pin</t>
  </si>
  <si>
    <t>R_filter</t>
  </si>
  <si>
    <t>C_filter</t>
  </si>
  <si>
    <t>fp_filter</t>
  </si>
  <si>
    <t>NA</t>
  </si>
  <si>
    <t>Output Capacitor ESR</t>
  </si>
  <si>
    <t>ABOUT</t>
  </si>
  <si>
    <t>Inductor Peak-to-Peak Current Ratio</t>
  </si>
  <si>
    <t>Inductor DC Current</t>
  </si>
  <si>
    <t>Terms of Use</t>
  </si>
  <si>
    <t xml:space="preserve"> Calculated Inductance Value</t>
  </si>
  <si>
    <t>Real Output Ripple</t>
  </si>
  <si>
    <t xml:space="preserve"> Calculated Effective Output Capacitance</t>
  </si>
  <si>
    <t>test condition: Vin=3.6V Vout=5V Iout=1A</t>
  </si>
  <si>
    <t xml:space="preserve"> </t>
  </si>
  <si>
    <t>phase+180</t>
  </si>
  <si>
    <t>Selected Inductance Value L1</t>
  </si>
  <si>
    <t>Selected Effective Output Capacitance C2</t>
  </si>
  <si>
    <t>Feedforward Capacitance C3</t>
  </si>
  <si>
    <t xml:space="preserve">Cross-over Frequency </t>
  </si>
  <si>
    <t>⁰</t>
  </si>
  <si>
    <t>Gain Margin</t>
  </si>
  <si>
    <t>Phase Margin</t>
  </si>
  <si>
    <t>Loop+Cff ROUND</t>
  </si>
  <si>
    <t>crossoverf</t>
  </si>
  <si>
    <t>phase margin</t>
  </si>
  <si>
    <t>gain margin</t>
  </si>
  <si>
    <t>64mW</t>
  </si>
  <si>
    <t>nF</t>
  </si>
  <si>
    <t>Rc COMP</t>
  </si>
  <si>
    <t>Cc COMP</t>
  </si>
  <si>
    <t>Cp COMP</t>
  </si>
  <si>
    <t>TPS61288 18V, 15A Boost Converter Design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</si>
</sst>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
    <numFmt numFmtId="165" formatCode="0.00000_ "/>
    <numFmt numFmtId="166" formatCode="0.00000000"/>
    <numFmt numFmtId="167" formatCode="0.00000000000000000000"/>
    <numFmt numFmtId="168" formatCode="0.0"/>
    <numFmt numFmtId="169" formatCode="#,##0.0"/>
  </numFmts>
  <fonts count="10" x14ac:knownFonts="1">
    <font>
      <sz val="11"/>
      <color theme="1"/>
      <name val="Calibri"/>
      <family val="2"/>
      <scheme val="minor"/>
    </font>
    <font>
      <b/>
      <sz val="11"/>
      <color theme="0"/>
      <name val="Calibri"/>
      <family val="2"/>
      <scheme val="minor"/>
    </font>
    <font>
      <b/>
      <sz val="11"/>
      <color theme="1"/>
      <name val="Calibri"/>
      <family val="2"/>
      <scheme val="minor"/>
    </font>
    <font>
      <sz val="26"/>
      <color theme="0"/>
      <name val="Calibri"/>
      <family val="2"/>
      <scheme val="minor"/>
    </font>
    <font>
      <sz val="18"/>
      <color theme="3" tint="0.39997558519241921"/>
      <name val="Calibri"/>
      <family val="2"/>
      <scheme val="minor"/>
    </font>
    <font>
      <sz val="18"/>
      <color theme="1"/>
      <name val="Calibri"/>
      <family val="2"/>
      <scheme val="minor"/>
    </font>
    <font>
      <sz val="11"/>
      <color theme="1"/>
      <name val="Arial"/>
      <family val="2"/>
    </font>
    <font>
      <sz val="9"/>
      <color indexed="81"/>
      <name val="Tahoma"/>
      <family val="2"/>
    </font>
    <font>
      <b/>
      <sz val="9"/>
      <color indexed="81"/>
      <name val="Tahoma"/>
      <family val="2"/>
    </font>
    <font>
      <sz val="11"/>
      <color theme="0"/>
      <name val="Calibri"/>
      <family val="2"/>
      <scheme val="minor"/>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0"/>
        <bgColor indexed="64"/>
      </patternFill>
    </fill>
    <fill>
      <patternFill patternType="solid">
        <fgColor theme="3"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6">
    <xf numFmtId="0" fontId="0" fillId="0" borderId="0" xfId="0"/>
    <xf numFmtId="0" fontId="0" fillId="0" borderId="0" xfId="0" applyAlignment="1">
      <alignment horizontal="right"/>
    </xf>
    <xf numFmtId="0" fontId="4" fillId="3" borderId="0" xfId="0" applyFont="1" applyFill="1" applyAlignment="1">
      <alignment vertical="center"/>
    </xf>
    <xf numFmtId="0" fontId="4" fillId="4" borderId="0" xfId="0" applyFont="1" applyFill="1" applyAlignment="1">
      <alignment vertical="center"/>
    </xf>
    <xf numFmtId="0" fontId="1" fillId="4" borderId="0" xfId="0" applyFont="1" applyFill="1" applyAlignment="1">
      <alignment horizontal="right"/>
    </xf>
    <xf numFmtId="0" fontId="0" fillId="0" borderId="1" xfId="0" applyBorder="1" applyAlignment="1">
      <alignment horizontal="right"/>
    </xf>
    <xf numFmtId="0" fontId="0" fillId="0" borderId="1" xfId="0" applyBorder="1"/>
    <xf numFmtId="1" fontId="0" fillId="0" borderId="1" xfId="0" applyNumberFormat="1" applyBorder="1"/>
    <xf numFmtId="2" fontId="0" fillId="0" borderId="0" xfId="0" applyNumberFormat="1"/>
    <xf numFmtId="2" fontId="0" fillId="0" borderId="1" xfId="0" applyNumberFormat="1" applyBorder="1"/>
    <xf numFmtId="0" fontId="0" fillId="6" borderId="0" xfId="0" applyFill="1"/>
    <xf numFmtId="0" fontId="0" fillId="0" borderId="2" xfId="0" applyBorder="1"/>
    <xf numFmtId="0" fontId="0" fillId="0" borderId="3" xfId="0" applyBorder="1"/>
    <xf numFmtId="0" fontId="0" fillId="9" borderId="3" xfId="0" applyFill="1" applyBorder="1"/>
    <xf numFmtId="0" fontId="0" fillId="10" borderId="3" xfId="0" applyFill="1" applyBorder="1"/>
    <xf numFmtId="0" fontId="0" fillId="0" borderId="5" xfId="0" applyBorder="1" applyAlignment="1">
      <alignment wrapText="1"/>
    </xf>
    <xf numFmtId="0" fontId="0" fillId="0" borderId="0" xfId="0" applyAlignment="1">
      <alignment wrapText="1"/>
    </xf>
    <xf numFmtId="0" fontId="0" fillId="7" borderId="0" xfId="0" applyFill="1" applyAlignment="1">
      <alignment wrapText="1"/>
    </xf>
    <xf numFmtId="0" fontId="0" fillId="8" borderId="0" xfId="0" applyFill="1" applyAlignment="1">
      <alignment horizontal="center" wrapText="1"/>
    </xf>
    <xf numFmtId="0" fontId="0" fillId="8" borderId="0" xfId="0" applyFill="1" applyAlignment="1">
      <alignment wrapText="1"/>
    </xf>
    <xf numFmtId="0" fontId="0" fillId="9" borderId="0" xfId="0" applyFill="1" applyAlignment="1">
      <alignment wrapText="1"/>
    </xf>
    <xf numFmtId="0" fontId="0" fillId="10" borderId="0" xfId="0" applyFill="1" applyAlignment="1">
      <alignment wrapText="1"/>
    </xf>
    <xf numFmtId="0" fontId="0" fillId="11" borderId="0" xfId="0" applyFill="1" applyAlignment="1">
      <alignment wrapText="1"/>
    </xf>
    <xf numFmtId="0" fontId="0" fillId="11" borderId="6" xfId="0" applyFill="1" applyBorder="1" applyAlignment="1">
      <alignment wrapText="1"/>
    </xf>
    <xf numFmtId="0" fontId="0" fillId="12" borderId="0" xfId="0" applyFill="1" applyAlignment="1">
      <alignment wrapText="1"/>
    </xf>
    <xf numFmtId="0" fontId="0" fillId="12" borderId="6" xfId="0" applyFill="1" applyBorder="1" applyAlignment="1">
      <alignment wrapText="1"/>
    </xf>
    <xf numFmtId="0" fontId="0" fillId="2" borderId="0" xfId="0" applyFill="1"/>
    <xf numFmtId="0" fontId="0" fillId="0" borderId="5" xfId="0" applyBorder="1"/>
    <xf numFmtId="164" fontId="0" fillId="0" borderId="0" xfId="0" applyNumberFormat="1"/>
    <xf numFmtId="165" fontId="0" fillId="0" borderId="0" xfId="0" applyNumberFormat="1"/>
    <xf numFmtId="164" fontId="0" fillId="0" borderId="6" xfId="0" applyNumberFormat="1" applyBorder="1"/>
    <xf numFmtId="166" fontId="0" fillId="0" borderId="0" xfId="0" applyNumberFormat="1"/>
    <xf numFmtId="1" fontId="0" fillId="0" borderId="0" xfId="0" applyNumberFormat="1"/>
    <xf numFmtId="0" fontId="6" fillId="0" borderId="0" xfId="0" applyFont="1"/>
    <xf numFmtId="2" fontId="0" fillId="6" borderId="0" xfId="0" applyNumberFormat="1" applyFill="1"/>
    <xf numFmtId="167" fontId="0" fillId="6" borderId="0" xfId="0" applyNumberFormat="1" applyFill="1"/>
    <xf numFmtId="4" fontId="0" fillId="0" borderId="1" xfId="0" applyNumberFormat="1" applyBorder="1"/>
    <xf numFmtId="0" fontId="0" fillId="13" borderId="0" xfId="0" applyFill="1"/>
    <xf numFmtId="0" fontId="9" fillId="13" borderId="0" xfId="0" applyFont="1" applyFill="1"/>
    <xf numFmtId="2" fontId="9" fillId="13" borderId="0" xfId="0" applyNumberFormat="1" applyFont="1" applyFill="1"/>
    <xf numFmtId="168" fontId="0" fillId="0" borderId="1" xfId="0" applyNumberFormat="1" applyBorder="1"/>
    <xf numFmtId="1" fontId="0" fillId="14" borderId="0" xfId="0" applyNumberFormat="1" applyFill="1"/>
    <xf numFmtId="0" fontId="0" fillId="3" borderId="1" xfId="0" applyFill="1" applyBorder="1" applyProtection="1">
      <protection locked="0"/>
    </xf>
    <xf numFmtId="2" fontId="0" fillId="3" borderId="1" xfId="0" applyNumberFormat="1" applyFill="1" applyBorder="1" applyProtection="1">
      <protection locked="0"/>
    </xf>
    <xf numFmtId="4" fontId="0" fillId="0" borderId="0" xfId="0" applyNumberFormat="1"/>
    <xf numFmtId="4" fontId="0" fillId="6" borderId="0" xfId="0" applyNumberFormat="1" applyFill="1"/>
    <xf numFmtId="0" fontId="9" fillId="13" borderId="2" xfId="0" applyFont="1" applyFill="1" applyBorder="1"/>
    <xf numFmtId="0" fontId="9" fillId="13" borderId="3" xfId="0" applyFont="1" applyFill="1" applyBorder="1"/>
    <xf numFmtId="0" fontId="9" fillId="13" borderId="4" xfId="0" applyFont="1" applyFill="1" applyBorder="1"/>
    <xf numFmtId="0" fontId="9" fillId="13" borderId="5" xfId="0" applyFont="1" applyFill="1" applyBorder="1"/>
    <xf numFmtId="0" fontId="9" fillId="13" borderId="6" xfId="0" applyFont="1" applyFill="1" applyBorder="1"/>
    <xf numFmtId="2" fontId="1" fillId="13" borderId="0" xfId="0" applyNumberFormat="1" applyFont="1" applyFill="1"/>
    <xf numFmtId="0" fontId="1" fillId="13" borderId="0" xfId="0" applyFont="1" applyFill="1"/>
    <xf numFmtId="0" fontId="1" fillId="13" borderId="5" xfId="0" applyFont="1" applyFill="1" applyBorder="1"/>
    <xf numFmtId="0" fontId="1" fillId="13" borderId="6" xfId="0" applyFont="1" applyFill="1" applyBorder="1"/>
    <xf numFmtId="1" fontId="1" fillId="13" borderId="0" xfId="0" applyNumberFormat="1" applyFont="1" applyFill="1"/>
    <xf numFmtId="0" fontId="9" fillId="13" borderId="7" xfId="0" applyFont="1" applyFill="1" applyBorder="1"/>
    <xf numFmtId="0" fontId="9" fillId="13" borderId="8" xfId="0" applyFont="1" applyFill="1" applyBorder="1"/>
    <xf numFmtId="0" fontId="1" fillId="13" borderId="8" xfId="0" applyFont="1" applyFill="1" applyBorder="1"/>
    <xf numFmtId="0" fontId="1" fillId="13" borderId="9" xfId="0" applyFont="1" applyFill="1" applyBorder="1"/>
    <xf numFmtId="169" fontId="0" fillId="3" borderId="1" xfId="0" applyNumberFormat="1" applyFill="1" applyBorder="1" applyProtection="1">
      <protection locked="0"/>
    </xf>
    <xf numFmtId="0" fontId="0" fillId="0" borderId="1" xfId="0" applyBorder="1" applyAlignment="1" applyProtection="1">
      <alignment horizontal="right"/>
      <protection locked="0"/>
    </xf>
    <xf numFmtId="0" fontId="2" fillId="0" borderId="1" xfId="0" applyFont="1" applyBorder="1" applyAlignment="1">
      <alignment horizontal="center"/>
    </xf>
    <xf numFmtId="0" fontId="3" fillId="2" borderId="0" xfId="0" applyFont="1" applyFill="1" applyAlignment="1">
      <alignment horizontal="center" vertical="center"/>
    </xf>
    <xf numFmtId="0" fontId="4" fillId="0" borderId="0" xfId="0" applyFont="1" applyAlignment="1">
      <alignment horizontal="left" vertical="center"/>
    </xf>
    <xf numFmtId="0" fontId="0" fillId="0" borderId="0" xfId="0" applyAlignment="1">
      <alignment horizontal="center"/>
    </xf>
    <xf numFmtId="0" fontId="5" fillId="5" borderId="0" xfId="0" applyFont="1" applyFill="1" applyAlignment="1">
      <alignment horizontal="center" vertical="center" wrapText="1"/>
    </xf>
    <xf numFmtId="0" fontId="0" fillId="7" borderId="3" xfId="0" applyFill="1" applyBorder="1" applyAlignment="1">
      <alignment horizontal="center" wrapText="1"/>
    </xf>
    <xf numFmtId="0" fontId="0" fillId="8" borderId="3" xfId="0" applyFill="1" applyBorder="1" applyAlignment="1">
      <alignment horizontal="center" wrapText="1"/>
    </xf>
    <xf numFmtId="0" fontId="0" fillId="11" borderId="3" xfId="0" applyFill="1" applyBorder="1" applyAlignment="1">
      <alignment horizontal="center" wrapText="1"/>
    </xf>
    <xf numFmtId="0" fontId="0" fillId="11" borderId="4" xfId="0" applyFill="1" applyBorder="1" applyAlignment="1">
      <alignment horizontal="center" wrapText="1"/>
    </xf>
    <xf numFmtId="0" fontId="0" fillId="12" borderId="5" xfId="0" applyFill="1" applyBorder="1" applyAlignment="1">
      <alignment horizontal="center"/>
    </xf>
    <xf numFmtId="0" fontId="0" fillId="12"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5" fillId="0" borderId="0" xfId="0" applyFont="1" applyAlignment="1">
      <alignment horizont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400"/>
            </a:pPr>
            <a:r>
              <a:rPr lang="en-US" sz="2000"/>
              <a:t>Inductor</a:t>
            </a:r>
            <a:r>
              <a:rPr lang="en-US" sz="2000" baseline="0"/>
              <a:t> Current Waveform </a:t>
            </a:r>
            <a:endParaRPr lang="en-US" sz="2000"/>
          </a:p>
        </c:rich>
      </c:tx>
      <c:layout>
        <c:manualLayout>
          <c:xMode val="edge"/>
          <c:yMode val="edge"/>
          <c:x val="0.20341676665020264"/>
          <c:y val="4.7753249335348739E-2"/>
        </c:manualLayout>
      </c:layout>
      <c:overlay val="0"/>
    </c:title>
    <c:autoTitleDeleted val="0"/>
    <c:plotArea>
      <c:layout>
        <c:manualLayout>
          <c:layoutTarget val="inner"/>
          <c:xMode val="edge"/>
          <c:yMode val="edge"/>
          <c:x val="0.168217309861832"/>
          <c:y val="0.20713287342136211"/>
          <c:w val="0.76867265097292803"/>
          <c:h val="0.56516186198454677"/>
        </c:manualLayout>
      </c:layout>
      <c:scatterChart>
        <c:scatterStyle val="lineMarker"/>
        <c:varyColors val="0"/>
        <c:ser>
          <c:idx val="0"/>
          <c:order val="0"/>
          <c:tx>
            <c:v>IL</c:v>
          </c:tx>
          <c:xVal>
            <c:numRef>
              <c:f>Sheet1!$F$50:$F$54</c:f>
              <c:numCache>
                <c:formatCode>General</c:formatCode>
                <c:ptCount val="5"/>
                <c:pt idx="0">
                  <c:v>0</c:v>
                </c:pt>
                <c:pt idx="1">
                  <c:v>1.509090909090909</c:v>
                </c:pt>
                <c:pt idx="2">
                  <c:v>2</c:v>
                </c:pt>
                <c:pt idx="3">
                  <c:v>3.5090909090909088</c:v>
                </c:pt>
                <c:pt idx="4">
                  <c:v>4</c:v>
                </c:pt>
              </c:numCache>
            </c:numRef>
          </c:xVal>
          <c:yVal>
            <c:numRef>
              <c:f>Sheet1!$G$50:$G$54</c:f>
              <c:numCache>
                <c:formatCode>0.00</c:formatCode>
                <c:ptCount val="5"/>
                <c:pt idx="0">
                  <c:v>5.8845117845117834</c:v>
                </c:pt>
                <c:pt idx="1">
                  <c:v>10.411784511784511</c:v>
                </c:pt>
                <c:pt idx="2">
                  <c:v>5.8845117845117834</c:v>
                </c:pt>
                <c:pt idx="3">
                  <c:v>10.411784511784511</c:v>
                </c:pt>
                <c:pt idx="4">
                  <c:v>5.8845117845117834</c:v>
                </c:pt>
              </c:numCache>
            </c:numRef>
          </c:yVal>
          <c:smooth val="0"/>
          <c:extLst>
            <c:ext xmlns:c16="http://schemas.microsoft.com/office/drawing/2014/chart" uri="{C3380CC4-5D6E-409C-BE32-E72D297353CC}">
              <c16:uniqueId val="{00000000-C494-4CC1-86F8-2FCBF297FB6B}"/>
            </c:ext>
          </c:extLst>
        </c:ser>
        <c:dLbls>
          <c:showLegendKey val="0"/>
          <c:showVal val="0"/>
          <c:showCatName val="0"/>
          <c:showSerName val="0"/>
          <c:showPercent val="0"/>
          <c:showBubbleSize val="0"/>
        </c:dLbls>
        <c:axId val="170902656"/>
        <c:axId val="166782464"/>
      </c:scatterChart>
      <c:valAx>
        <c:axId val="170902656"/>
        <c:scaling>
          <c:orientation val="minMax"/>
        </c:scaling>
        <c:delete val="0"/>
        <c:axPos val="b"/>
        <c:majorGridlines/>
        <c:title>
          <c:tx>
            <c:rich>
              <a:bodyPr/>
              <a:lstStyle/>
              <a:p>
                <a:pPr>
                  <a:defRPr sz="1600"/>
                </a:pPr>
                <a:r>
                  <a:rPr lang="en-US" sz="1600"/>
                  <a:t>Time</a:t>
                </a:r>
                <a:r>
                  <a:rPr lang="en-US" sz="1600" baseline="0"/>
                  <a:t> (us)</a:t>
                </a:r>
                <a:endParaRPr lang="en-US" sz="1600"/>
              </a:p>
            </c:rich>
          </c:tx>
          <c:layout>
            <c:manualLayout>
              <c:xMode val="edge"/>
              <c:yMode val="edge"/>
              <c:x val="0.42567560619545203"/>
              <c:y val="0.8575970339857919"/>
            </c:manualLayout>
          </c:layout>
          <c:overlay val="0"/>
        </c:title>
        <c:numFmt formatCode="General" sourceLinked="1"/>
        <c:majorTickMark val="none"/>
        <c:minorTickMark val="none"/>
        <c:tickLblPos val="nextTo"/>
        <c:txPr>
          <a:bodyPr/>
          <a:lstStyle/>
          <a:p>
            <a:pPr>
              <a:defRPr sz="1400"/>
            </a:pPr>
            <a:endParaRPr lang="en-US"/>
          </a:p>
        </c:txPr>
        <c:crossAx val="166782464"/>
        <c:crosses val="autoZero"/>
        <c:crossBetween val="midCat"/>
      </c:valAx>
      <c:valAx>
        <c:axId val="166782464"/>
        <c:scaling>
          <c:orientation val="minMax"/>
        </c:scaling>
        <c:delete val="0"/>
        <c:axPos val="l"/>
        <c:majorGridlines/>
        <c:title>
          <c:tx>
            <c:rich>
              <a:bodyPr/>
              <a:lstStyle/>
              <a:p>
                <a:pPr>
                  <a:defRPr sz="1600"/>
                </a:pPr>
                <a:r>
                  <a:rPr lang="en-US" altLang="zh-CN" sz="1600"/>
                  <a:t>I</a:t>
                </a:r>
                <a:r>
                  <a:rPr lang="en-US" sz="1600"/>
                  <a:t>nductor</a:t>
                </a:r>
                <a:r>
                  <a:rPr lang="en-US" sz="1600" baseline="0"/>
                  <a:t> current (A)</a:t>
                </a:r>
                <a:endParaRPr lang="en-US" sz="1600"/>
              </a:p>
            </c:rich>
          </c:tx>
          <c:layout>
            <c:manualLayout>
              <c:xMode val="edge"/>
              <c:yMode val="edge"/>
              <c:x val="2.1269209858614378E-2"/>
              <c:y val="0.21080915396203523"/>
            </c:manualLayout>
          </c:layout>
          <c:overlay val="0"/>
        </c:title>
        <c:numFmt formatCode="0.00" sourceLinked="1"/>
        <c:majorTickMark val="none"/>
        <c:minorTickMark val="none"/>
        <c:tickLblPos val="nextTo"/>
        <c:txPr>
          <a:bodyPr/>
          <a:lstStyle/>
          <a:p>
            <a:pPr>
              <a:defRPr sz="1400"/>
            </a:pPr>
            <a:endParaRPr lang="en-US"/>
          </a:p>
        </c:txPr>
        <c:crossAx val="170902656"/>
        <c:crosses val="autoZero"/>
        <c:crossBetween val="midCat"/>
      </c:valAx>
    </c:plotArea>
    <c:legend>
      <c:legendPos val="r"/>
      <c:layout>
        <c:manualLayout>
          <c:xMode val="edge"/>
          <c:yMode val="edge"/>
          <c:x val="0.80477044528456609"/>
          <c:y val="0.67654642646109031"/>
          <c:w val="0.12082025808049331"/>
          <c:h val="8.9015757889604072E-2"/>
        </c:manualLayout>
      </c:layout>
      <c:overlay val="0"/>
      <c:txPr>
        <a:bodyPr/>
        <a:lstStyle/>
        <a:p>
          <a:pPr>
            <a:defRPr sz="1600"/>
          </a:pPr>
          <a:endParaRPr lang="en-US"/>
        </a:p>
      </c:txPr>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2000" b="1" i="0" u="none" strike="noStrike" kern="1200" baseline="0">
                <a:solidFill>
                  <a:schemeClr val="tx1"/>
                </a:solidFill>
                <a:latin typeface="+mn-lt"/>
                <a:ea typeface="+mn-ea"/>
                <a:cs typeface="+mn-cs"/>
              </a:defRPr>
            </a:pPr>
            <a:r>
              <a:rPr lang="en-US" sz="2000"/>
              <a:t>Loop</a:t>
            </a:r>
            <a:r>
              <a:rPr lang="en-US" sz="2000" baseline="0"/>
              <a:t> </a:t>
            </a:r>
            <a:r>
              <a:rPr lang="en-US" sz="2000"/>
              <a:t>Bode Plot</a:t>
            </a:r>
          </a:p>
        </c:rich>
      </c:tx>
      <c:layout>
        <c:manualLayout>
          <c:xMode val="edge"/>
          <c:yMode val="edge"/>
          <c:x val="0.42374623874896766"/>
          <c:y val="3.5219003950816494E-2"/>
        </c:manualLayout>
      </c:layout>
      <c:overlay val="0"/>
    </c:title>
    <c:autoTitleDeleted val="0"/>
    <c:plotArea>
      <c:layout>
        <c:manualLayout>
          <c:layoutTarget val="inner"/>
          <c:xMode val="edge"/>
          <c:yMode val="edge"/>
          <c:x val="0.13754928180157133"/>
          <c:y val="0.16504197701770776"/>
          <c:w val="0.73309107814769525"/>
          <c:h val="0.60450453443392704"/>
        </c:manualLayout>
      </c:layout>
      <c:scatterChart>
        <c:scatterStyle val="smoothMarker"/>
        <c:varyColors val="0"/>
        <c:ser>
          <c:idx val="2"/>
          <c:order val="0"/>
          <c:tx>
            <c:v>gain</c:v>
          </c:tx>
          <c:spPr>
            <a:ln>
              <a:solidFill>
                <a:srgbClr val="0070C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Sheet2!$AZ$4:$AZ$404</c:f>
              <c:numCache>
                <c:formatCode>0.00</c:formatCode>
                <c:ptCount val="401"/>
                <c:pt idx="0">
                  <c:v>17.918664289116151</c:v>
                </c:pt>
                <c:pt idx="1">
                  <c:v>17.749153368397369</c:v>
                </c:pt>
                <c:pt idx="2">
                  <c:v>17.580782886286524</c:v>
                </c:pt>
                <c:pt idx="3">
                  <c:v>17.413583486374023</c:v>
                </c:pt>
                <c:pt idx="4">
                  <c:v>17.247585681665694</c:v>
                </c:pt>
                <c:pt idx="5">
                  <c:v>17.082819767595641</c:v>
                </c:pt>
                <c:pt idx="6">
                  <c:v>16.919315729801163</c:v>
                </c:pt>
                <c:pt idx="7">
                  <c:v>16.757103146766024</c:v>
                </c:pt>
                <c:pt idx="8">
                  <c:v>16.59621108748664</c:v>
                </c:pt>
                <c:pt idx="9">
                  <c:v>16.436668004365941</c:v>
                </c:pt>
                <c:pt idx="10">
                  <c:v>16.278501621593094</c:v>
                </c:pt>
                <c:pt idx="11">
                  <c:v>16.121738819322243</c:v>
                </c:pt>
                <c:pt idx="12">
                  <c:v>15.966405514020227</c:v>
                </c:pt>
                <c:pt idx="13">
                  <c:v>15.812526535410145</c:v>
                </c:pt>
                <c:pt idx="14">
                  <c:v>15.660125500495424</c:v>
                </c:pt>
                <c:pt idx="15">
                  <c:v>15.509224685205924</c:v>
                </c:pt>
                <c:pt idx="16">
                  <c:v>15.359844894262627</c:v>
                </c:pt>
                <c:pt idx="17">
                  <c:v>15.212005329911033</c:v>
                </c:pt>
                <c:pt idx="18">
                  <c:v>15.065723460222337</c:v>
                </c:pt>
                <c:pt idx="19">
                  <c:v>14.921014887708287</c:v>
                </c:pt>
                <c:pt idx="20">
                  <c:v>14.777893219034825</c:v>
                </c:pt>
                <c:pt idx="21">
                  <c:v>14.636369936655557</c:v>
                </c:pt>
                <c:pt idx="22">
                  <c:v>14.4964542732134</c:v>
                </c:pt>
                <c:pt idx="23">
                  <c:v>14.358153089579053</c:v>
                </c:pt>
                <c:pt idx="24">
                  <c:v>14.221470757407577</c:v>
                </c:pt>
                <c:pt idx="25">
                  <c:v>14.086409047097749</c:v>
                </c:pt>
                <c:pt idx="26">
                  <c:v>13.95296702203315</c:v>
                </c:pt>
                <c:pt idx="27">
                  <c:v>13.821140939968908</c:v>
                </c:pt>
                <c:pt idx="28">
                  <c:v>13.690924162403535</c:v>
                </c:pt>
                <c:pt idx="29">
                  <c:v>13.562307072741399</c:v>
                </c:pt>
                <c:pt idx="30">
                  <c:v>13.43527700400762</c:v>
                </c:pt>
                <c:pt idx="31">
                  <c:v>13.309818176825711</c:v>
                </c:pt>
                <c:pt idx="32">
                  <c:v>13.185911648307833</c:v>
                </c:pt>
                <c:pt idx="33">
                  <c:v>13.063535272439466</c:v>
                </c:pt>
                <c:pt idx="34">
                  <c:v>12.942663672466574</c:v>
                </c:pt>
                <c:pt idx="35">
                  <c:v>12.823268225712807</c:v>
                </c:pt>
                <c:pt idx="36">
                  <c:v>12.705317061170803</c:v>
                </c:pt>
                <c:pt idx="37">
                  <c:v>12.58877507012309</c:v>
                </c:pt>
                <c:pt idx="38">
                  <c:v>12.473603929959404</c:v>
                </c:pt>
                <c:pt idx="39">
                  <c:v>12.359762141266167</c:v>
                </c:pt>
                <c:pt idx="40">
                  <c:v>12.247205078174584</c:v>
                </c:pt>
                <c:pt idx="41">
                  <c:v>12.135885051864495</c:v>
                </c:pt>
                <c:pt idx="42">
                  <c:v>12.025751387036538</c:v>
                </c:pt>
                <c:pt idx="43">
                  <c:v>11.916750511082153</c:v>
                </c:pt>
                <c:pt idx="44">
                  <c:v>11.808826055603713</c:v>
                </c:pt>
                <c:pt idx="45">
                  <c:v>11.701918969864895</c:v>
                </c:pt>
                <c:pt idx="46">
                  <c:v>11.595967645683906</c:v>
                </c:pt>
                <c:pt idx="47">
                  <c:v>11.490908053222315</c:v>
                </c:pt>
                <c:pt idx="48">
                  <c:v>11.38667388706719</c:v>
                </c:pt>
                <c:pt idx="49">
                  <c:v>11.283196721956093</c:v>
                </c:pt>
                <c:pt idx="50">
                  <c:v>11.180406177453294</c:v>
                </c:pt>
                <c:pt idx="51">
                  <c:v>11.078230090848244</c:v>
                </c:pt>
                <c:pt idx="52">
                  <c:v>10.976594697518465</c:v>
                </c:pt>
                <c:pt idx="53">
                  <c:v>10.875424817972231</c:v>
                </c:pt>
                <c:pt idx="54">
                  <c:v>10.774644050767515</c:v>
                </c:pt>
                <c:pt idx="55">
                  <c:v>10.674174970485586</c:v>
                </c:pt>
                <c:pt idx="56">
                  <c:v>10.573939329926327</c:v>
                </c:pt>
                <c:pt idx="57">
                  <c:v>10.473858265681232</c:v>
                </c:pt>
                <c:pt idx="58">
                  <c:v>10.373852506234117</c:v>
                </c:pt>
                <c:pt idx="59">
                  <c:v>10.273842581733811</c:v>
                </c:pt>
                <c:pt idx="60">
                  <c:v>10.173749034580018</c:v>
                </c:pt>
                <c:pt idx="61">
                  <c:v>10.073492629962709</c:v>
                </c:pt>
                <c:pt idx="62">
                  <c:v>9.9729945654947034</c:v>
                </c:pt>
                <c:pt idx="63">
                  <c:v>9.8721766790794518</c:v>
                </c:pt>
                <c:pt idx="64">
                  <c:v>9.7709616541586559</c:v>
                </c:pt>
                <c:pt idx="65">
                  <c:v>9.6692732214901902</c:v>
                </c:pt>
                <c:pt idx="66">
                  <c:v>9.56703635661348</c:v>
                </c:pt>
                <c:pt idx="67">
                  <c:v>9.4641774721706984</c:v>
                </c:pt>
                <c:pt idx="68">
                  <c:v>9.3606246042638439</c:v>
                </c:pt>
                <c:pt idx="69">
                  <c:v>9.256307592046042</c:v>
                </c:pt>
                <c:pt idx="70">
                  <c:v>9.1511582497655155</c:v>
                </c:pt>
                <c:pt idx="71">
                  <c:v>9.0451105305069071</c:v>
                </c:pt>
                <c:pt idx="72">
                  <c:v>8.9381006809055066</c:v>
                </c:pt>
                <c:pt idx="73">
                  <c:v>8.8300673861464958</c:v>
                </c:pt>
                <c:pt idx="74">
                  <c:v>8.7209519046042914</c:v>
                </c:pt>
                <c:pt idx="75">
                  <c:v>8.6106981915253655</c:v>
                </c:pt>
                <c:pt idx="76">
                  <c:v>8.4992530112136748</c:v>
                </c:pt>
                <c:pt idx="77">
                  <c:v>8.3865660372389623</c:v>
                </c:pt>
                <c:pt idx="78">
                  <c:v>8.2725899402552621</c:v>
                </c:pt>
                <c:pt idx="79">
                  <c:v>8.1572804630908351</c:v>
                </c:pt>
                <c:pt idx="80">
                  <c:v>8.0405964828482173</c:v>
                </c:pt>
                <c:pt idx="81">
                  <c:v>7.9225000598357296</c:v>
                </c:pt>
                <c:pt idx="82">
                  <c:v>7.8029564732381775</c:v>
                </c:pt>
                <c:pt idx="83">
                  <c:v>7.6819342435227949</c:v>
                </c:pt>
                <c:pt idx="84">
                  <c:v>7.5594051416665673</c:v>
                </c:pt>
                <c:pt idx="85">
                  <c:v>7.4353441853817346</c:v>
                </c:pt>
                <c:pt idx="86">
                  <c:v>7.3097296226051043</c:v>
                </c:pt>
                <c:pt idx="87">
                  <c:v>7.1825429026049932</c:v>
                </c:pt>
                <c:pt idx="88">
                  <c:v>7.053768635142454</c:v>
                </c:pt>
                <c:pt idx="89">
                  <c:v>6.9233945382036417</c:v>
                </c:pt>
                <c:pt idx="90">
                  <c:v>6.7914113748933564</c:v>
                </c:pt>
                <c:pt idx="91">
                  <c:v>6.6578128801466816</c:v>
                </c:pt>
                <c:pt idx="92">
                  <c:v>6.5225956779754162</c:v>
                </c:pt>
                <c:pt idx="93">
                  <c:v>6.3857591900168762</c:v>
                </c:pt>
                <c:pt idx="94">
                  <c:v>6.2473055361945438</c:v>
                </c:pt>
                <c:pt idx="95">
                  <c:v>6.1072394283340632</c:v>
                </c:pt>
                <c:pt idx="96">
                  <c:v>5.9655680576003665</c:v>
                </c:pt>
                <c:pt idx="97">
                  <c:v>5.8223009766363614</c:v>
                </c:pt>
                <c:pt idx="98">
                  <c:v>5.677449977288493</c:v>
                </c:pt>
                <c:pt idx="99">
                  <c:v>5.5310289647993223</c:v>
                </c:pt>
                <c:pt idx="100">
                  <c:v>5.3830538293343908</c:v>
                </c:pt>
                <c:pt idx="101">
                  <c:v>5.2335423156895269</c:v>
                </c:pt>
                <c:pt idx="102">
                  <c:v>5.0825138919959043</c:v>
                </c:pt>
                <c:pt idx="103">
                  <c:v>4.9299896182046599</c:v>
                </c:pt>
                <c:pt idx="104">
                  <c:v>4.775992015091755</c:v>
                </c:pt>
                <c:pt idx="105">
                  <c:v>4.6205449344780805</c:v>
                </c:pt>
                <c:pt idx="106">
                  <c:v>4.4636734313086581</c:v>
                </c:pt>
                <c:pt idx="107">
                  <c:v>4.3054036381825185</c:v>
                </c:pt>
                <c:pt idx="108">
                  <c:v>4.1457626428686725</c:v>
                </c:pt>
                <c:pt idx="109">
                  <c:v>3.9847783692866758</c:v>
                </c:pt>
                <c:pt idx="110">
                  <c:v>3.8224794623733649</c:v>
                </c:pt>
                <c:pt idx="111">
                  <c:v>3.6588951771991876</c:v>
                </c:pt>
                <c:pt idx="112">
                  <c:v>3.4940552726421177</c:v>
                </c:pt>
                <c:pt idx="113">
                  <c:v>3.3279899098713854</c:v>
                </c:pt>
                <c:pt idx="114">
                  <c:v>3.160729555841046</c:v>
                </c:pt>
                <c:pt idx="115">
                  <c:v>2.9923048919427453</c:v>
                </c:pt>
                <c:pt idx="116">
                  <c:v>2.8227467279195553</c:v>
                </c:pt>
                <c:pt idx="117">
                  <c:v>2.6520859210985708</c:v>
                </c:pt>
                <c:pt idx="118">
                  <c:v>2.4803533009588201</c:v>
                </c:pt>
                <c:pt idx="119">
                  <c:v>2.3075795990136059</c:v>
                </c:pt>
                <c:pt idx="120">
                  <c:v>2.1337953839529025</c:v>
                </c:pt>
                <c:pt idx="121">
                  <c:v>1.9590310019607062</c:v>
                </c:pt>
                <c:pt idx="122">
                  <c:v>1.7833165220957823</c:v>
                </c:pt>
                <c:pt idx="123">
                  <c:v>1.6066816866016904</c:v>
                </c:pt>
                <c:pt idx="124">
                  <c:v>1.4291558659912285</c:v>
                </c:pt>
                <c:pt idx="125">
                  <c:v>1.2507680187347929</c:v>
                </c:pt>
                <c:pt idx="126">
                  <c:v>1.0715466553684898</c:v>
                </c:pt>
                <c:pt idx="127">
                  <c:v>0.89151980682715515</c:v>
                </c:pt>
                <c:pt idx="128">
                  <c:v>0.71071499679999239</c:v>
                </c:pt>
                <c:pt idx="129">
                  <c:v>0.52915921790023379</c:v>
                </c:pt>
                <c:pt idx="130">
                  <c:v>0.34687891143847899</c:v>
                </c:pt>
                <c:pt idx="131">
                  <c:v>0.16389995058660242</c:v>
                </c:pt>
                <c:pt idx="132">
                  <c:v>-1.9752373279162554E-2</c:v>
                </c:pt>
                <c:pt idx="133">
                  <c:v>-0.20405336126556192</c:v>
                </c:pt>
                <c:pt idx="134">
                  <c:v>-0.38897891488635106</c:v>
                </c:pt>
                <c:pt idx="135">
                  <c:v>-0.57450554142413668</c:v>
                </c:pt>
                <c:pt idx="136">
                  <c:v>-0.76061035692587664</c:v>
                </c:pt>
                <c:pt idx="137">
                  <c:v>-0.94727108702105622</c:v>
                </c:pt>
                <c:pt idx="138">
                  <c:v>-1.1344660657445085</c:v>
                </c:pt>
                <c:pt idx="139">
                  <c:v>-1.3221742325382042</c:v>
                </c:pt>
                <c:pt idx="140">
                  <c:v>-1.5103751275981243</c:v>
                </c:pt>
                <c:pt idx="141">
                  <c:v>-1.6990488857240518</c:v>
                </c:pt>
                <c:pt idx="142">
                  <c:v>-1.8881762288216688</c:v>
                </c:pt>
                <c:pt idx="143">
                  <c:v>-2.0777384571973734</c:v>
                </c:pt>
                <c:pt idx="144">
                  <c:v>-2.2677174397785369</c:v>
                </c:pt>
                <c:pt idx="145">
                  <c:v>-2.4580956033822554</c:v>
                </c:pt>
                <c:pt idx="146">
                  <c:v>-2.648855921148054</c:v>
                </c:pt>
                <c:pt idx="147">
                  <c:v>-2.8399819002420048</c:v>
                </c:pt>
                <c:pt idx="148">
                  <c:v>-3.0314575689306831</c:v>
                </c:pt>
                <c:pt idx="149">
                  <c:v>-3.2232674631173026</c:v>
                </c:pt>
                <c:pt idx="150">
                  <c:v>-3.415396612423264</c:v>
                </c:pt>
                <c:pt idx="151">
                  <c:v>-3.6078305258928496</c:v>
                </c:pt>
                <c:pt idx="152">
                  <c:v>-3.8005551773908146</c:v>
                </c:pt>
                <c:pt idx="153">
                  <c:v>-3.9935569907568378</c:v>
                </c:pt>
                <c:pt idx="154">
                  <c:v>-4.1868228247746009</c:v>
                </c:pt>
                <c:pt idx="155">
                  <c:v>-4.3803399580075419</c:v>
                </c:pt>
                <c:pt idx="156">
                  <c:v>-4.5740960735475014</c:v>
                </c:pt>
                <c:pt idx="157">
                  <c:v>-4.7680792437183204</c:v>
                </c:pt>
                <c:pt idx="158">
                  <c:v>-4.9622779147705636</c:v>
                </c:pt>
                <c:pt idx="159">
                  <c:v>-5.1566808916000726</c:v>
                </c:pt>
                <c:pt idx="160">
                  <c:v>-5.3512773225184613</c:v>
                </c:pt>
                <c:pt idx="161">
                  <c:v>-5.5460566840997432</c:v>
                </c:pt>
                <c:pt idx="162">
                  <c:v>-5.7410087661243621</c:v>
                </c:pt>
                <c:pt idx="163">
                  <c:v>-5.9361236566378173</c:v>
                </c:pt>
                <c:pt idx="164">
                  <c:v>-6.1313917271387384</c:v>
                </c:pt>
                <c:pt idx="165">
                  <c:v>-6.3268036179083156</c:v>
                </c:pt>
                <c:pt idx="166">
                  <c:v>-6.5223502234903004</c:v>
                </c:pt>
                <c:pt idx="167">
                  <c:v>-6.7180226783288903</c:v>
                </c:pt>
                <c:pt idx="168">
                  <c:v>-6.9138123425695035</c:v>
                </c:pt>
                <c:pt idx="169">
                  <c:v>-7.1097107880254615</c:v>
                </c:pt>
                <c:pt idx="170">
                  <c:v>-7.3057097843127679</c:v>
                </c:pt>
                <c:pt idx="171">
                  <c:v>-7.5018012851522258</c:v>
                </c:pt>
                <c:pt idx="172">
                  <c:v>-7.6979774148383395</c:v>
                </c:pt>
                <c:pt idx="173">
                  <c:v>-7.894230454872508</c:v>
                </c:pt>
                <c:pt idx="174">
                  <c:v>-8.0905528307570034</c:v>
                </c:pt>
                <c:pt idx="175">
                  <c:v>-8.2869370989459714</c:v>
                </c:pt>
                <c:pt idx="176">
                  <c:v>-8.4833759339482846</c:v>
                </c:pt>
                <c:pt idx="177">
                  <c:v>-8.6798621155769684</c:v>
                </c:pt>
                <c:pt idx="178">
                  <c:v>-8.8763885163396932</c:v>
                </c:pt>
                <c:pt idx="179">
                  <c:v>-9.0729480889638179</c:v>
                </c:pt>
                <c:pt idx="180">
                  <c:v>-9.2695338540500227</c:v>
                </c:pt>
                <c:pt idx="181">
                  <c:v>-9.4661388878481549</c:v>
                </c:pt>
                <c:pt idx="182">
                  <c:v>-9.6627563101490477</c:v>
                </c:pt>
                <c:pt idx="183">
                  <c:v>-9.8593792722862119</c:v>
                </c:pt>
                <c:pt idx="184">
                  <c:v>-10.056000945241765</c:v>
                </c:pt>
                <c:pt idx="185">
                  <c:v>-10.252614507851037</c:v>
                </c:pt>
                <c:pt idx="186">
                  <c:v>-10.449213135101155</c:v>
                </c:pt>
                <c:pt idx="187">
                  <c:v>-10.645789986519517</c:v>
                </c:pt>
                <c:pt idx="188">
                  <c:v>-10.842338194648409</c:v>
                </c:pt>
                <c:pt idx="189">
                  <c:v>-11.038850853603517</c:v>
                </c:pt>
                <c:pt idx="190">
                  <c:v>-11.235321007714486</c:v>
                </c:pt>
                <c:pt idx="191">
                  <c:v>-11.431741640247315</c:v>
                </c:pt>
                <c:pt idx="192">
                  <c:v>-11.628105662209171</c:v>
                </c:pt>
                <c:pt idx="193">
                  <c:v>-11.824405901238061</c:v>
                </c:pt>
                <c:pt idx="194">
                  <c:v>-12.020635090580658</c:v>
                </c:pt>
                <c:pt idx="195">
                  <c:v>-12.216785858164103</c:v>
                </c:pt>
                <c:pt idx="196">
                  <c:v>-12.412850715768494</c:v>
                </c:pt>
                <c:pt idx="197">
                  <c:v>-12.6088220483096</c:v>
                </c:pt>
                <c:pt idx="198">
                  <c:v>-12.804692103242509</c:v>
                </c:pt>
                <c:pt idx="199">
                  <c:v>-13.000452980100293</c:v>
                </c:pt>
                <c:pt idx="200">
                  <c:v>-13.196096620182766</c:v>
                </c:pt>
                <c:pt idx="201">
                  <c:v>-13.391614796414862</c:v>
                </c:pt>
                <c:pt idx="202">
                  <c:v>-13.586999103394749</c:v>
                </c:pt>
                <c:pt idx="203">
                  <c:v>-13.782240947656566</c:v>
                </c:pt>
                <c:pt idx="204">
                  <c:v>-13.977331538174774</c:v>
                </c:pt>
                <c:pt idx="205">
                  <c:v>-14.172261877140301</c:v>
                </c:pt>
                <c:pt idx="206">
                  <c:v>-14.367022751042745</c:v>
                </c:pt>
                <c:pt idx="207">
                  <c:v>-14.561604722095455</c:v>
                </c:pt>
                <c:pt idx="208">
                  <c:v>-14.755998120045112</c:v>
                </c:pt>
                <c:pt idx="209">
                  <c:v>-14.950193034409875</c:v>
                </c:pt>
                <c:pt idx="210">
                  <c:v>-15.144179307195413</c:v>
                </c:pt>
                <c:pt idx="211">
                  <c:v>-15.337946526141421</c:v>
                </c:pt>
                <c:pt idx="212">
                  <c:v>-15.531484018554661</c:v>
                </c:pt>
                <c:pt idx="213">
                  <c:v>-15.724780845790361</c:v>
                </c:pt>
                <c:pt idx="214">
                  <c:v>-15.917825798445975</c:v>
                </c:pt>
                <c:pt idx="215">
                  <c:v>-16.110607392336327</c:v>
                </c:pt>
                <c:pt idx="216">
                  <c:v>-16.303113865323166</c:v>
                </c:pt>
                <c:pt idx="217">
                  <c:v>-16.495333175075238</c:v>
                </c:pt>
                <c:pt idx="218">
                  <c:v>-16.687252997838957</c:v>
                </c:pt>
                <c:pt idx="219">
                  <c:v>-16.878860728302911</c:v>
                </c:pt>
                <c:pt idx="220">
                  <c:v>-17.070143480642209</c:v>
                </c:pt>
                <c:pt idx="221">
                  <c:v>-17.261088090830853</c:v>
                </c:pt>
                <c:pt idx="222">
                  <c:v>-17.451681120312802</c:v>
                </c:pt>
                <c:pt idx="223">
                  <c:v>-17.64190886112231</c:v>
                </c:pt>
                <c:pt idx="224">
                  <c:v>-17.831757342546013</c:v>
                </c:pt>
                <c:pt idx="225">
                  <c:v>-18.021212339417048</c:v>
                </c:pt>
                <c:pt idx="226">
                  <c:v>-18.210259382131213</c:v>
                </c:pt>
                <c:pt idx="227">
                  <c:v>-18.398883768471585</c:v>
                </c:pt>
                <c:pt idx="228">
                  <c:v>-18.587070577324027</c:v>
                </c:pt>
                <c:pt idx="229">
                  <c:v>-18.774804684360866</c:v>
                </c:pt>
                <c:pt idx="230">
                  <c:v>-18.962070779762037</c:v>
                </c:pt>
                <c:pt idx="231">
                  <c:v>-19.148853388034947</c:v>
                </c:pt>
                <c:pt idx="232">
                  <c:v>-19.335136889982639</c:v>
                </c:pt>
                <c:pt idx="233">
                  <c:v>-19.52090554685773</c:v>
                </c:pt>
                <c:pt idx="234">
                  <c:v>-19.706143526723807</c:v>
                </c:pt>
                <c:pt idx="235">
                  <c:v>-19.890834933029691</c:v>
                </c:pt>
                <c:pt idx="236">
                  <c:v>-20.07496383538129</c:v>
                </c:pt>
                <c:pt idx="237">
                  <c:v>-20.258514302475074</c:v>
                </c:pt>
                <c:pt idx="238">
                  <c:v>-20.441470437131969</c:v>
                </c:pt>
                <c:pt idx="239">
                  <c:v>-20.623816413344056</c:v>
                </c:pt>
                <c:pt idx="240">
                  <c:v>-20.805536515218023</c:v>
                </c:pt>
                <c:pt idx="241">
                  <c:v>-20.986615177667598</c:v>
                </c:pt>
                <c:pt idx="242">
                  <c:v>-21.167037028674269</c:v>
                </c:pt>
                <c:pt idx="243">
                  <c:v>-21.346786932901125</c:v>
                </c:pt>
                <c:pt idx="244">
                  <c:v>-21.525850036407967</c:v>
                </c:pt>
                <c:pt idx="245">
                  <c:v>-21.704211812178663</c:v>
                </c:pt>
                <c:pt idx="246">
                  <c:v>-21.881858106134008</c:v>
                </c:pt>
                <c:pt idx="247">
                  <c:v>-22.058775183265109</c:v>
                </c:pt>
                <c:pt idx="248">
                  <c:v>-22.234949773484992</c:v>
                </c:pt>
                <c:pt idx="249">
                  <c:v>-22.410369116760247</c:v>
                </c:pt>
                <c:pt idx="250">
                  <c:v>-22.585021007049605</c:v>
                </c:pt>
                <c:pt idx="251">
                  <c:v>-22.758893834544889</c:v>
                </c:pt>
                <c:pt idx="252">
                  <c:v>-22.931976625684406</c:v>
                </c:pt>
                <c:pt idx="253">
                  <c:v>-23.104259080380032</c:v>
                </c:pt>
                <c:pt idx="254">
                  <c:v>-23.275731605887334</c:v>
                </c:pt>
                <c:pt idx="255">
                  <c:v>-23.4463853467322</c:v>
                </c:pt>
                <c:pt idx="256">
                  <c:v>-23.616212210104909</c:v>
                </c:pt>
                <c:pt idx="257">
                  <c:v>-23.785204886135183</c:v>
                </c:pt>
                <c:pt idx="258">
                  <c:v>-23.953356862473694</c:v>
                </c:pt>
                <c:pt idx="259">
                  <c:v>-24.120662432628158</c:v>
                </c:pt>
                <c:pt idx="260">
                  <c:v>-24.287116697531626</c:v>
                </c:pt>
                <c:pt idx="261">
                  <c:v>-24.452715559864142</c:v>
                </c:pt>
                <c:pt idx="262">
                  <c:v>-24.617455710698838</c:v>
                </c:pt>
                <c:pt idx="263">
                  <c:v>-24.781334608107773</c:v>
                </c:pt>
                <c:pt idx="264">
                  <c:v>-24.944350447433564</c:v>
                </c:pt>
                <c:pt idx="265">
                  <c:v>-25.106502123016249</c:v>
                </c:pt>
                <c:pt idx="266">
                  <c:v>-25.267789181254813</c:v>
                </c:pt>
                <c:pt idx="267">
                  <c:v>-25.428211764982386</c:v>
                </c:pt>
                <c:pt idx="268">
                  <c:v>-25.587770549239679</c:v>
                </c:pt>
                <c:pt idx="269">
                  <c:v>-25.746466668641979</c:v>
                </c:pt>
                <c:pt idx="270">
                  <c:v>-25.904301636650416</c:v>
                </c:pt>
                <c:pt idx="271">
                  <c:v>-26.061277257174261</c:v>
                </c:pt>
                <c:pt idx="272">
                  <c:v>-26.217395529048186</c:v>
                </c:pt>
                <c:pt idx="273">
                  <c:v>-26.372658544042949</c:v>
                </c:pt>
                <c:pt idx="274">
                  <c:v>-26.527068379178139</c:v>
                </c:pt>
                <c:pt idx="275">
                  <c:v>-26.680626984211035</c:v>
                </c:pt>
                <c:pt idx="276">
                  <c:v>-26.833336065269894</c:v>
                </c:pt>
                <c:pt idx="277">
                  <c:v>-26.985196965688257</c:v>
                </c:pt>
                <c:pt idx="278">
                  <c:v>-27.136210545168648</c:v>
                </c:pt>
                <c:pt idx="279">
                  <c:v>-27.286377058466254</c:v>
                </c:pt>
                <c:pt idx="280">
                  <c:v>-27.435696034828126</c:v>
                </c:pt>
                <c:pt idx="281">
                  <c:v>-27.584166159453321</c:v>
                </c:pt>
                <c:pt idx="282">
                  <c:v>-27.731785158252816</c:v>
                </c:pt>
                <c:pt idx="283">
                  <c:v>-27.878549687184542</c:v>
                </c:pt>
                <c:pt idx="284">
                  <c:v>-28.024455227417366</c:v>
                </c:pt>
                <c:pt idx="285">
                  <c:v>-28.169495987541154</c:v>
                </c:pt>
                <c:pt idx="286">
                  <c:v>-28.313664813984762</c:v>
                </c:pt>
                <c:pt idx="287">
                  <c:v>-28.456953110736102</c:v>
                </c:pt>
                <c:pt idx="288">
                  <c:v>-28.599350769373334</c:v>
                </c:pt>
                <c:pt idx="289">
                  <c:v>-28.740846110320646</c:v>
                </c:pt>
                <c:pt idx="290">
                  <c:v>-28.88142583613374</c:v>
                </c:pt>
                <c:pt idx="291">
                  <c:v>-29.021074997503238</c:v>
                </c:pt>
                <c:pt idx="292">
                  <c:v>-29.159776972538701</c:v>
                </c:pt>
                <c:pt idx="293">
                  <c:v>-29.297513459763696</c:v>
                </c:pt>
                <c:pt idx="294">
                  <c:v>-29.434264485121744</c:v>
                </c:pt>
                <c:pt idx="295">
                  <c:v>-29.57000842314638</c:v>
                </c:pt>
                <c:pt idx="296">
                  <c:v>-29.704722032323733</c:v>
                </c:pt>
                <c:pt idx="297">
                  <c:v>-29.838380504527194</c:v>
                </c:pt>
                <c:pt idx="298">
                  <c:v>-29.970957528278472</c:v>
                </c:pt>
                <c:pt idx="299">
                  <c:v>-30.102425365457069</c:v>
                </c:pt>
                <c:pt idx="300">
                  <c:v>-30.232754940956362</c:v>
                </c:pt>
                <c:pt idx="301">
                  <c:v>-30.361915944669391</c:v>
                </c:pt>
                <c:pt idx="302">
                  <c:v>-30.489876945075832</c:v>
                </c:pt>
                <c:pt idx="303">
                  <c:v>-30.616605513603186</c:v>
                </c:pt>
                <c:pt idx="304">
                  <c:v>-30.742068358842452</c:v>
                </c:pt>
                <c:pt idx="305">
                  <c:v>-30.866231469616267</c:v>
                </c:pt>
                <c:pt idx="306">
                  <c:v>-30.989060265826854</c:v>
                </c:pt>
                <c:pt idx="307">
                  <c:v>-31.110519755949166</c:v>
                </c:pt>
                <c:pt idx="308">
                  <c:v>-31.230574699983695</c:v>
                </c:pt>
                <c:pt idx="309">
                  <c:v>-31.349189776643808</c:v>
                </c:pt>
                <c:pt idx="310">
                  <c:v>-31.466329753524619</c:v>
                </c:pt>
                <c:pt idx="311">
                  <c:v>-31.581959658980871</c:v>
                </c:pt>
                <c:pt idx="312">
                  <c:v>-31.696044954436218</c:v>
                </c:pt>
                <c:pt idx="313">
                  <c:v>-31.808551705849663</c:v>
                </c:pt>
                <c:pt idx="314">
                  <c:v>-31.919446753080845</c:v>
                </c:pt>
                <c:pt idx="315">
                  <c:v>-32.028697875921594</c:v>
                </c:pt>
                <c:pt idx="316">
                  <c:v>-32.136273955598014</c:v>
                </c:pt>
                <c:pt idx="317">
                  <c:v>-32.242145130593862</c:v>
                </c:pt>
                <c:pt idx="318">
                  <c:v>-32.346282945704502</c:v>
                </c:pt>
                <c:pt idx="319">
                  <c:v>-32.448660493294966</c:v>
                </c:pt>
                <c:pt idx="320">
                  <c:v>-32.54925254581353</c:v>
                </c:pt>
                <c:pt idx="321">
                  <c:v>-32.64803567869366</c:v>
                </c:pt>
                <c:pt idx="322">
                  <c:v>-32.744988382870417</c:v>
                </c:pt>
                <c:pt idx="323">
                  <c:v>-32.840091166233869</c:v>
                </c:pt>
                <c:pt idx="324">
                  <c:v>-32.933326643446307</c:v>
                </c:pt>
                <c:pt idx="325">
                  <c:v>-33.024679613657575</c:v>
                </c:pt>
                <c:pt idx="326">
                  <c:v>-33.114137125764522</c:v>
                </c:pt>
                <c:pt idx="327">
                  <c:v>-33.201688530973136</c:v>
                </c:pt>
                <c:pt idx="328">
                  <c:v>-33.287325522536612</c:v>
                </c:pt>
                <c:pt idx="329">
                  <c:v>-33.371042162655236</c:v>
                </c:pt>
                <c:pt idx="330">
                  <c:v>-33.452834896635487</c:v>
                </c:pt>
                <c:pt idx="331">
                  <c:v>-33.532702554513001</c:v>
                </c:pt>
                <c:pt idx="332">
                  <c:v>-33.610646340447886</c:v>
                </c:pt>
                <c:pt idx="333">
                  <c:v>-33.686669810297154</c:v>
                </c:pt>
                <c:pt idx="334">
                  <c:v>-33.760778837859107</c:v>
                </c:pt>
                <c:pt idx="335">
                  <c:v>-33.832981570366947</c:v>
                </c:pt>
                <c:pt idx="336">
                  <c:v>-33.903288373881225</c:v>
                </c:pt>
                <c:pt idx="337">
                  <c:v>-33.971711769295041</c:v>
                </c:pt>
                <c:pt idx="338">
                  <c:v>-34.038266359717831</c:v>
                </c:pt>
                <c:pt idx="339">
                  <c:v>-34.102968750047246</c:v>
                </c:pt>
                <c:pt idx="340">
                  <c:v>-34.1658374595712</c:v>
                </c:pt>
                <c:pt idx="341">
                  <c:v>-34.226892828462866</c:v>
                </c:pt>
                <c:pt idx="342">
                  <c:v>-34.286156919043101</c:v>
                </c:pt>
                <c:pt idx="343">
                  <c:v>-34.343653412686301</c:v>
                </c:pt>
                <c:pt idx="344">
                  <c:v>-34.399407503236887</c:v>
                </c:pt>
                <c:pt idx="345">
                  <c:v>-34.453445787787253</c:v>
                </c:pt>
                <c:pt idx="346">
                  <c:v>-34.505796155642464</c:v>
                </c:pt>
                <c:pt idx="347">
                  <c:v>-34.556487676264709</c:v>
                </c:pt>
                <c:pt idx="348">
                  <c:v>-34.605550486951721</c:v>
                </c:pt>
                <c:pt idx="349">
                  <c:v>-34.653015680959797</c:v>
                </c:pt>
                <c:pt idx="350">
                  <c:v>-34.698915196732429</c:v>
                </c:pt>
                <c:pt idx="351">
                  <c:v>-34.743281708844826</c:v>
                </c:pt>
                <c:pt idx="352">
                  <c:v>-34.786148521219211</c:v>
                </c:pt>
                <c:pt idx="353">
                  <c:v>-34.827549463109463</c:v>
                </c:pt>
                <c:pt idx="354">
                  <c:v>-34.867518788297282</c:v>
                </c:pt>
                <c:pt idx="355">
                  <c:v>-34.9060910778852</c:v>
                </c:pt>
                <c:pt idx="356">
                  <c:v>-34.943301147014012</c:v>
                </c:pt>
                <c:pt idx="357">
                  <c:v>-34.97918395577976</c:v>
                </c:pt>
                <c:pt idx="358">
                  <c:v>-35.013774524570032</c:v>
                </c:pt>
                <c:pt idx="359">
                  <c:v>-35.047107853990504</c:v>
                </c:pt>
                <c:pt idx="360">
                  <c:v>-35.079218849503768</c:v>
                </c:pt>
                <c:pt idx="361">
                  <c:v>-35.110142250858537</c:v>
                </c:pt>
                <c:pt idx="362">
                  <c:v>-35.139912566345664</c:v>
                </c:pt>
                <c:pt idx="363">
                  <c:v>-35.168564011878992</c:v>
                </c:pt>
                <c:pt idx="364">
                  <c:v>-35.196130454866058</c:v>
                </c:pt>
                <c:pt idx="365">
                  <c:v>-35.222645362801138</c:v>
                </c:pt>
                <c:pt idx="366">
                  <c:v>-35.248141756487854</c:v>
                </c:pt>
                <c:pt idx="367">
                  <c:v>-35.272652167773138</c:v>
                </c:pt>
                <c:pt idx="368">
                  <c:v>-35.296208601655479</c:v>
                </c:pt>
                <c:pt idx="369">
                  <c:v>-35.318842502612085</c:v>
                </c:pt>
                <c:pt idx="370">
                  <c:v>-35.340584724976921</c:v>
                </c:pt>
                <c:pt idx="371">
                  <c:v>-35.361465507189045</c:v>
                </c:pt>
                <c:pt idx="372">
                  <c:v>-35.381514449723142</c:v>
                </c:pt>
                <c:pt idx="373">
                  <c:v>-35.400760496508212</c:v>
                </c:pt>
                <c:pt idx="374">
                  <c:v>-35.419231919635799</c:v>
                </c:pt>
                <c:pt idx="375">
                  <c:v>-35.436956307157658</c:v>
                </c:pt>
                <c:pt idx="376">
                  <c:v>-35.453960553773918</c:v>
                </c:pt>
                <c:pt idx="377">
                  <c:v>-35.470270854212188</c:v>
                </c:pt>
                <c:pt idx="378">
                  <c:v>-35.485912699103018</c:v>
                </c:pt>
                <c:pt idx="379">
                  <c:v>-35.500910873160372</c:v>
                </c:pt>
                <c:pt idx="380">
                  <c:v>-35.515289455480755</c:v>
                </c:pt>
                <c:pt idx="381">
                  <c:v>-35.529071821781336</c:v>
                </c:pt>
                <c:pt idx="382">
                  <c:v>-35.542280648403313</c:v>
                </c:pt>
                <c:pt idx="383">
                  <c:v>-35.554937917914394</c:v>
                </c:pt>
                <c:pt idx="384">
                  <c:v>-35.567064926151893</c:v>
                </c:pt>
                <c:pt idx="385">
                  <c:v>-35.578682290555065</c:v>
                </c:pt>
                <c:pt idx="386">
                  <c:v>-35.589809959645024</c:v>
                </c:pt>
                <c:pt idx="387">
                  <c:v>-35.600467223516283</c:v>
                </c:pt>
                <c:pt idx="388">
                  <c:v>-35.610672725214577</c:v>
                </c:pt>
                <c:pt idx="389">
                  <c:v>-35.62044447288163</c:v>
                </c:pt>
                <c:pt idx="390">
                  <c:v>-35.629799852557099</c:v>
                </c:pt>
                <c:pt idx="391">
                  <c:v>-35.638755641534551</c:v>
                </c:pt>
                <c:pt idx="392">
                  <c:v>-35.647328022176282</c:v>
                </c:pt>
                <c:pt idx="393">
                  <c:v>-35.655532596099583</c:v>
                </c:pt>
                <c:pt idx="394">
                  <c:v>-35.663384398652816</c:v>
                </c:pt>
                <c:pt idx="395">
                  <c:v>-35.670897913607909</c:v>
                </c:pt>
                <c:pt idx="396">
                  <c:v>-35.67808708800105</c:v>
                </c:pt>
                <c:pt idx="397">
                  <c:v>-35.684965347060576</c:v>
                </c:pt>
                <c:pt idx="398">
                  <c:v>-35.691545609165225</c:v>
                </c:pt>
                <c:pt idx="399">
                  <c:v>-35.69784030078349</c:v>
                </c:pt>
                <c:pt idx="400">
                  <c:v>-35.703861371348005</c:v>
                </c:pt>
              </c:numCache>
            </c:numRef>
          </c:yVal>
          <c:smooth val="1"/>
          <c:extLst>
            <c:ext xmlns:c16="http://schemas.microsoft.com/office/drawing/2014/chart" uri="{C3380CC4-5D6E-409C-BE32-E72D297353CC}">
              <c16:uniqueId val="{00000000-A79D-472D-B147-8789B58C669C}"/>
            </c:ext>
          </c:extLst>
        </c:ser>
        <c:dLbls>
          <c:showLegendKey val="0"/>
          <c:showVal val="0"/>
          <c:showCatName val="0"/>
          <c:showSerName val="0"/>
          <c:showPercent val="0"/>
          <c:showBubbleSize val="0"/>
        </c:dLbls>
        <c:axId val="218861568"/>
        <c:axId val="218863488"/>
      </c:scatterChart>
      <c:scatterChart>
        <c:scatterStyle val="smoothMarker"/>
        <c:varyColors val="0"/>
        <c:ser>
          <c:idx val="3"/>
          <c:order val="1"/>
          <c:tx>
            <c:v>phase</c:v>
          </c:tx>
          <c:spPr>
            <a:ln>
              <a:solidFill>
                <a:srgbClr val="C00000"/>
              </a:solidFill>
              <a:prstDash val="solid"/>
            </a:ln>
          </c:spPr>
          <c:marker>
            <c:symbol val="none"/>
          </c:marker>
          <c:xVal>
            <c:numRef>
              <c:f>Sheet2!$W$4:$W$404</c:f>
              <c:numCache>
                <c:formatCode>0</c:formatCode>
                <c:ptCount val="401"/>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numCache>
            </c:numRef>
          </c:xVal>
          <c:yVal>
            <c:numRef>
              <c:f>Sheet2!$BB$4:$BB$404</c:f>
              <c:numCache>
                <c:formatCode>0.00</c:formatCode>
                <c:ptCount val="401"/>
                <c:pt idx="0">
                  <c:v>105.73547067544042</c:v>
                </c:pt>
                <c:pt idx="1">
                  <c:v>106.03504003561456</c:v>
                </c:pt>
                <c:pt idx="2">
                  <c:v>106.33761269739784</c:v>
                </c:pt>
                <c:pt idx="3">
                  <c:v>106.64304723783594</c:v>
                </c:pt>
                <c:pt idx="4">
                  <c:v>106.95119084041936</c:v>
                </c:pt>
                <c:pt idx="5">
                  <c:v>107.26187901304598</c:v>
                </c:pt>
                <c:pt idx="6">
                  <c:v>107.57493533193056</c:v>
                </c:pt>
                <c:pt idx="7">
                  <c:v>107.89017121486009</c:v>
                </c:pt>
                <c:pt idx="8">
                  <c:v>108.20738572725895</c:v>
                </c:pt>
                <c:pt idx="9">
                  <c:v>108.52636542456263</c:v>
                </c:pt>
                <c:pt idx="10">
                  <c:v>108.84688423440295</c:v>
                </c:pt>
                <c:pt idx="11">
                  <c:v>109.16870338207586</c:v>
                </c:pt>
                <c:pt idx="12">
                  <c:v>109.4915713626928</c:v>
                </c:pt>
                <c:pt idx="13">
                  <c:v>109.81522396330598</c:v>
                </c:pt>
                <c:pt idx="14">
                  <c:v>110.1393843381457</c:v>
                </c:pt>
                <c:pt idx="15">
                  <c:v>110.46376313990882</c:v>
                </c:pt>
                <c:pt idx="16">
                  <c:v>110.78805870979696</c:v>
                </c:pt>
                <c:pt idx="17">
                  <c:v>111.1119573287139</c:v>
                </c:pt>
                <c:pt idx="18">
                  <c:v>111.43513353169996</c:v>
                </c:pt>
                <c:pt idx="19">
                  <c:v>111.75725048730574</c:v>
                </c:pt>
                <c:pt idx="20">
                  <c:v>112.07796044319096</c:v>
                </c:pt>
                <c:pt idx="21">
                  <c:v>112.39690523878002</c:v>
                </c:pt>
                <c:pt idx="22">
                  <c:v>112.71371688531843</c:v>
                </c:pt>
                <c:pt idx="23">
                  <c:v>113.02801821315762</c:v>
                </c:pt>
                <c:pt idx="24">
                  <c:v>113.33942358555601</c:v>
                </c:pt>
                <c:pt idx="25">
                  <c:v>113.6475396777289</c:v>
                </c:pt>
                <c:pt idx="26">
                  <c:v>113.95196631931353</c:v>
                </c:pt>
                <c:pt idx="27">
                  <c:v>114.25229739784878</c:v>
                </c:pt>
                <c:pt idx="28">
                  <c:v>114.54812182030716</c:v>
                </c:pt>
                <c:pt idx="29">
                  <c:v>114.83902452916921</c:v>
                </c:pt>
                <c:pt idx="30">
                  <c:v>115.12458756900443</c:v>
                </c:pt>
                <c:pt idx="31">
                  <c:v>115.40439119902712</c:v>
                </c:pt>
                <c:pt idx="32">
                  <c:v>115.67801504663485</c:v>
                </c:pt>
                <c:pt idx="33">
                  <c:v>115.94503929652343</c:v>
                </c:pt>
                <c:pt idx="34">
                  <c:v>116.20504590960365</c:v>
                </c:pt>
                <c:pt idx="35">
                  <c:v>116.45761986563605</c:v>
                </c:pt>
                <c:pt idx="36">
                  <c:v>116.70235042324379</c:v>
                </c:pt>
                <c:pt idx="37">
                  <c:v>116.93883239077448</c:v>
                </c:pt>
                <c:pt idx="38">
                  <c:v>117.16666740135116</c:v>
                </c:pt>
                <c:pt idx="39">
                  <c:v>117.3854651853876</c:v>
                </c:pt>
                <c:pt idx="40">
                  <c:v>117.59484483383942</c:v>
                </c:pt>
                <c:pt idx="41">
                  <c:v>117.79443604551955</c:v>
                </c:pt>
                <c:pt idx="42">
                  <c:v>117.9838803519212</c:v>
                </c:pt>
                <c:pt idx="43">
                  <c:v>118.16283231315768</c:v>
                </c:pt>
                <c:pt idx="44">
                  <c:v>118.33096067884512</c:v>
                </c:pt>
                <c:pt idx="45">
                  <c:v>118.4879495080113</c:v>
                </c:pt>
                <c:pt idx="46">
                  <c:v>118.63349924240943</c:v>
                </c:pt>
                <c:pt idx="47">
                  <c:v>118.76732772794011</c:v>
                </c:pt>
                <c:pt idx="48">
                  <c:v>118.88917117923557</c:v>
                </c:pt>
                <c:pt idx="49">
                  <c:v>118.99878508282691</c:v>
                </c:pt>
                <c:pt idx="50">
                  <c:v>119.09594503469575</c:v>
                </c:pt>
                <c:pt idx="51">
                  <c:v>119.18044750839915</c:v>
                </c:pt>
                <c:pt idx="52">
                  <c:v>119.25211055034677</c:v>
                </c:pt>
                <c:pt idx="53">
                  <c:v>119.31077439919721</c:v>
                </c:pt>
                <c:pt idx="54">
                  <c:v>119.35630202672618</c:v>
                </c:pt>
                <c:pt idx="55">
                  <c:v>119.38857959789625</c:v>
                </c:pt>
                <c:pt idx="56">
                  <c:v>119.40751684822911</c:v>
                </c:pt>
                <c:pt idx="57">
                  <c:v>119.41304737694308</c:v>
                </c:pt>
                <c:pt idx="58">
                  <c:v>119.40512885467382</c:v>
                </c:pt>
                <c:pt idx="59">
                  <c:v>119.38374314494337</c:v>
                </c:pt>
                <c:pt idx="60">
                  <c:v>119.34889633888615</c:v>
                </c:pt>
                <c:pt idx="61">
                  <c:v>119.30061870307917</c:v>
                </c:pt>
                <c:pt idx="62">
                  <c:v>119.23896454066245</c:v>
                </c:pt>
                <c:pt idx="63">
                  <c:v>119.16401196627589</c:v>
                </c:pt>
                <c:pt idx="64">
                  <c:v>119.07586259568069</c:v>
                </c:pt>
                <c:pt idx="65">
                  <c:v>118.97464115128352</c:v>
                </c:pt>
                <c:pt idx="66">
                  <c:v>118.8604949851357</c:v>
                </c:pt>
                <c:pt idx="67">
                  <c:v>118.73359352134381</c:v>
                </c:pt>
                <c:pt idx="68">
                  <c:v>118.59412762019926</c:v>
                </c:pt>
                <c:pt idx="69">
                  <c:v>118.44230886671289</c:v>
                </c:pt>
                <c:pt idx="70">
                  <c:v>118.27836878662652</c:v>
                </c:pt>
                <c:pt idx="71">
                  <c:v>118.10255799336153</c:v>
                </c:pt>
                <c:pt idx="72">
                  <c:v>117.91514526975547</c:v>
                </c:pt>
                <c:pt idx="73">
                  <c:v>117.71641658882314</c:v>
                </c:pt>
                <c:pt idx="74">
                  <c:v>117.50667407815942</c:v>
                </c:pt>
                <c:pt idx="75">
                  <c:v>117.28623493296539</c:v>
                </c:pt>
                <c:pt idx="76">
                  <c:v>117.05543028302762</c:v>
                </c:pt>
                <c:pt idx="77">
                  <c:v>116.81460401930235</c:v>
                </c:pt>
                <c:pt idx="78">
                  <c:v>116.56411158604757</c:v>
                </c:pt>
                <c:pt idx="79">
                  <c:v>116.30431874469883</c:v>
                </c:pt>
                <c:pt idx="80">
                  <c:v>116.03560031589664</c:v>
                </c:pt>
                <c:pt idx="81">
                  <c:v>115.75833890623296</c:v>
                </c:pt>
                <c:pt idx="82">
                  <c:v>115.47292362639338</c:v>
                </c:pt>
                <c:pt idx="83">
                  <c:v>115.17974880742206</c:v>
                </c:pt>
                <c:pt idx="84">
                  <c:v>114.87921272182547</c:v>
                </c:pt>
                <c:pt idx="85">
                  <c:v>114.57171631615866</c:v>
                </c:pt>
                <c:pt idx="86">
                  <c:v>114.25766196160207</c:v>
                </c:pt>
                <c:pt idx="87">
                  <c:v>113.93745222883712</c:v>
                </c:pt>
                <c:pt idx="88">
                  <c:v>113.61148869326998</c:v>
                </c:pt>
                <c:pt idx="89">
                  <c:v>113.28017077633405</c:v>
                </c:pt>
                <c:pt idx="90">
                  <c:v>112.94389462823035</c:v>
                </c:pt>
                <c:pt idx="91">
                  <c:v>112.60305205704307</c:v>
                </c:pt>
                <c:pt idx="92">
                  <c:v>112.25802950870498</c:v>
                </c:pt>
                <c:pt idx="93">
                  <c:v>111.90920710178601</c:v>
                </c:pt>
                <c:pt idx="94">
                  <c:v>111.55695772055083</c:v>
                </c:pt>
                <c:pt idx="95">
                  <c:v>111.20164616918093</c:v>
                </c:pt>
                <c:pt idx="96">
                  <c:v>110.84362838949419</c:v>
                </c:pt>
                <c:pt idx="97">
                  <c:v>110.48325074392736</c:v>
                </c:pt>
                <c:pt idx="98">
                  <c:v>110.1208493649825</c:v>
                </c:pt>
                <c:pt idx="99">
                  <c:v>109.756749571783</c:v>
                </c:pt>
                <c:pt idx="100">
                  <c:v>109.39126535384861</c:v>
                </c:pt>
                <c:pt idx="101">
                  <c:v>109.02469892168452</c:v>
                </c:pt>
                <c:pt idx="102">
                  <c:v>108.65734032329622</c:v>
                </c:pt>
                <c:pt idx="103">
                  <c:v>108.28946712529054</c:v>
                </c:pt>
                <c:pt idx="104">
                  <c:v>107.92134415681249</c:v>
                </c:pt>
                <c:pt idx="105">
                  <c:v>107.55322331419588</c:v>
                </c:pt>
                <c:pt idx="106">
                  <c:v>107.18534342387848</c:v>
                </c:pt>
                <c:pt idx="107">
                  <c:v>106.81793016085064</c:v>
                </c:pt>
                <c:pt idx="108">
                  <c:v>106.45119601966697</c:v>
                </c:pt>
                <c:pt idx="109">
                  <c:v>106.08534033486085</c:v>
                </c:pt>
                <c:pt idx="110">
                  <c:v>105.72054934745118</c:v>
                </c:pt>
                <c:pt idx="111">
                  <c:v>105.3569963141255</c:v>
                </c:pt>
                <c:pt idx="112">
                  <c:v>104.994841655619</c:v>
                </c:pt>
                <c:pt idx="113">
                  <c:v>104.63423314077987</c:v>
                </c:pt>
                <c:pt idx="114">
                  <c:v>104.27530610281956</c:v>
                </c:pt>
                <c:pt idx="115">
                  <c:v>103.91818368428602</c:v>
                </c:pt>
                <c:pt idx="116">
                  <c:v>103.56297710736393</c:v>
                </c:pt>
                <c:pt idx="117">
                  <c:v>103.20978596620088</c:v>
                </c:pt>
                <c:pt idx="118">
                  <c:v>102.85869853807033</c:v>
                </c:pt>
                <c:pt idx="119">
                  <c:v>102.50979211031624</c:v>
                </c:pt>
                <c:pt idx="120">
                  <c:v>102.16313332017148</c:v>
                </c:pt>
                <c:pt idx="121">
                  <c:v>101.81877850470048</c:v>
                </c:pt>
                <c:pt idx="122">
                  <c:v>101.47677405828502</c:v>
                </c:pt>
                <c:pt idx="123">
                  <c:v>101.13715679524762</c:v>
                </c:pt>
                <c:pt idx="124">
                  <c:v>100.79995431538144</c:v>
                </c:pt>
                <c:pt idx="125">
                  <c:v>100.46518537033772</c:v>
                </c:pt>
                <c:pt idx="126">
                  <c:v>100.13286022899815</c:v>
                </c:pt>
                <c:pt idx="127">
                  <c:v>99.802981040135535</c:v>
                </c:pt>
                <c:pt idx="128">
                  <c:v>99.47554219083753</c:v>
                </c:pt>
                <c:pt idx="129">
                  <c:v>99.150530659334734</c:v>
                </c:pt>
                <c:pt idx="130">
                  <c:v>98.827926361033875</c:v>
                </c:pt>
                <c:pt idx="131">
                  <c:v>98.507702486708666</c:v>
                </c:pt>
                <c:pt idx="132">
                  <c:v>98.189825831947289</c:v>
                </c:pt>
                <c:pt idx="133">
                  <c:v>97.874257117088163</c:v>
                </c:pt>
                <c:pt idx="134">
                  <c:v>97.560951297007406</c:v>
                </c:pt>
                <c:pt idx="135">
                  <c:v>97.249857860235409</c:v>
                </c:pt>
                <c:pt idx="136">
                  <c:v>96.940921116993152</c:v>
                </c:pt>
                <c:pt idx="137">
                  <c:v>96.63408047583691</c:v>
                </c:pt>
                <c:pt idx="138">
                  <c:v>96.329270708693798</c:v>
                </c:pt>
                <c:pt idx="139">
                  <c:v>96.026422204152951</c:v>
                </c:pt>
                <c:pt idx="140">
                  <c:v>95.725461208953263</c:v>
                </c:pt>
                <c:pt idx="141">
                  <c:v>95.426310057675636</c:v>
                </c:pt>
                <c:pt idx="142">
                  <c:v>95.12888739070857</c:v>
                </c:pt>
                <c:pt idx="143">
                  <c:v>94.833108360608051</c:v>
                </c:pt>
                <c:pt idx="144">
                  <c:v>94.538884827020695</c:v>
                </c:pt>
                <c:pt idx="145">
                  <c:v>94.246125540378515</c:v>
                </c:pt>
                <c:pt idx="146">
                  <c:v>93.954736314608979</c:v>
                </c:pt>
                <c:pt idx="147">
                  <c:v>93.664620189134112</c:v>
                </c:pt>
                <c:pt idx="148">
                  <c:v>93.375677580456724</c:v>
                </c:pt>
                <c:pt idx="149">
                  <c:v>93.087806423652694</c:v>
                </c:pt>
                <c:pt idx="150">
                  <c:v>92.800902304105577</c:v>
                </c:pt>
                <c:pt idx="151">
                  <c:v>92.514858579831539</c:v>
                </c:pt>
                <c:pt idx="152">
                  <c:v>92.229566494754565</c:v>
                </c:pt>
                <c:pt idx="153">
                  <c:v>91.944915283297519</c:v>
                </c:pt>
                <c:pt idx="154">
                  <c:v>91.660792266660508</c:v>
                </c:pt>
                <c:pt idx="155">
                  <c:v>91.377082941160722</c:v>
                </c:pt>
                <c:pt idx="156">
                  <c:v>91.093671059008116</c:v>
                </c:pt>
                <c:pt idx="157">
                  <c:v>90.810438701891144</c:v>
                </c:pt>
                <c:pt idx="158">
                  <c:v>90.527266347745723</c:v>
                </c:pt>
                <c:pt idx="159">
                  <c:v>90.244032931075409</c:v>
                </c:pt>
                <c:pt idx="160">
                  <c:v>89.960615897189442</c:v>
                </c:pt>
                <c:pt idx="161">
                  <c:v>89.676891250718967</c:v>
                </c:pt>
                <c:pt idx="162">
                  <c:v>89.392733598767805</c:v>
                </c:pt>
                <c:pt idx="163">
                  <c:v>89.108016189048726</c:v>
                </c:pt>
                <c:pt idx="164">
                  <c:v>88.822610943349815</c:v>
                </c:pt>
                <c:pt idx="165">
                  <c:v>88.536388486672138</c:v>
                </c:pt>
                <c:pt idx="166">
                  <c:v>88.249218172371599</c:v>
                </c:pt>
                <c:pt idx="167">
                  <c:v>87.960968103635935</c:v>
                </c:pt>
                <c:pt idx="168">
                  <c:v>87.671505151620011</c:v>
                </c:pt>
                <c:pt idx="169">
                  <c:v>87.380694970560384</c:v>
                </c:pt>
                <c:pt idx="170">
                  <c:v>87.088402010183756</c:v>
                </c:pt>
                <c:pt idx="171">
                  <c:v>86.794489525723208</c:v>
                </c:pt>
                <c:pt idx="172">
                  <c:v>86.498819585850256</c:v>
                </c:pt>
                <c:pt idx="173">
                  <c:v>86.201253078830518</c:v>
                </c:pt>
                <c:pt idx="174">
                  <c:v>85.901649717208372</c:v>
                </c:pt>
                <c:pt idx="175">
                  <c:v>85.599868041325152</c:v>
                </c:pt>
                <c:pt idx="176">
                  <c:v>85.295765421975133</c:v>
                </c:pt>
                <c:pt idx="177">
                  <c:v>84.989198062504855</c:v>
                </c:pt>
                <c:pt idx="178">
                  <c:v>84.680021000662506</c:v>
                </c:pt>
                <c:pt idx="179">
                  <c:v>84.368088110505525</c:v>
                </c:pt>
                <c:pt idx="180">
                  <c:v>84.053252104680155</c:v>
                </c:pt>
                <c:pt idx="181">
                  <c:v>83.735364537388136</c:v>
                </c:pt>
                <c:pt idx="182">
                  <c:v>83.414275808362547</c:v>
                </c:pt>
                <c:pt idx="183">
                  <c:v>83.089835168180159</c:v>
                </c:pt>
                <c:pt idx="184">
                  <c:v>82.761890725244129</c:v>
                </c:pt>
                <c:pt idx="185">
                  <c:v>82.430289454779739</c:v>
                </c:pt>
                <c:pt idx="186">
                  <c:v>82.094877210193104</c:v>
                </c:pt>
                <c:pt idx="187">
                  <c:v>81.755498737153104</c:v>
                </c:pt>
                <c:pt idx="188">
                  <c:v>81.411997690767791</c:v>
                </c:pt>
                <c:pt idx="189">
                  <c:v>81.064216656236155</c:v>
                </c:pt>
                <c:pt idx="190">
                  <c:v>80.71199717337015</c:v>
                </c:pt>
                <c:pt idx="191">
                  <c:v>80.355179765393046</c:v>
                </c:pt>
                <c:pt idx="192">
                  <c:v>79.993603972435054</c:v>
                </c:pt>
                <c:pt idx="193">
                  <c:v>79.627108390161013</c:v>
                </c:pt>
                <c:pt idx="194">
                  <c:v>79.255530713979695</c:v>
                </c:pt>
                <c:pt idx="195">
                  <c:v>78.878707789299852</c:v>
                </c:pt>
                <c:pt idx="196">
                  <c:v>78.496475668314645</c:v>
                </c:pt>
                <c:pt idx="197">
                  <c:v>78.108669673811534</c:v>
                </c:pt>
                <c:pt idx="198">
                  <c:v>77.715124470521843</c:v>
                </c:pt>
                <c:pt idx="199">
                  <c:v>77.315674144540409</c:v>
                </c:pt>
                <c:pt idx="200">
                  <c:v>76.910152291363332</c:v>
                </c:pt>
                <c:pt idx="201">
                  <c:v>76.498392113106704</c:v>
                </c:pt>
                <c:pt idx="202">
                  <c:v>76.080226525486651</c:v>
                </c:pt>
                <c:pt idx="203">
                  <c:v>75.655488275155491</c:v>
                </c:pt>
                <c:pt idx="204">
                  <c:v>75.224010068003494</c:v>
                </c:pt>
                <c:pt idx="205">
                  <c:v>74.785624709049671</c:v>
                </c:pt>
                <c:pt idx="206">
                  <c:v>74.340165254555629</c:v>
                </c:pt>
                <c:pt idx="207">
                  <c:v>73.887465177008949</c:v>
                </c:pt>
                <c:pt idx="208">
                  <c:v>73.427358543627349</c:v>
                </c:pt>
                <c:pt idx="209">
                  <c:v>72.959680209044606</c:v>
                </c:pt>
                <c:pt idx="210">
                  <c:v>72.48426602283763</c:v>
                </c:pt>
                <c:pt idx="211">
                  <c:v>72.000953052556866</c:v>
                </c:pt>
                <c:pt idx="212">
                  <c:v>71.509579822915498</c:v>
                </c:pt>
                <c:pt idx="213">
                  <c:v>71.009986571784964</c:v>
                </c:pt>
                <c:pt idx="214">
                  <c:v>70.502015523629922</c:v>
                </c:pt>
                <c:pt idx="215">
                  <c:v>69.985511180997264</c:v>
                </c:pt>
                <c:pt idx="216">
                  <c:v>69.46032063464655</c:v>
                </c:pt>
                <c:pt idx="217">
                  <c:v>68.926293892879457</c:v>
                </c:pt>
                <c:pt idx="218">
                  <c:v>68.383284230583286</c:v>
                </c:pt>
                <c:pt idx="219">
                  <c:v>67.831148558457969</c:v>
                </c:pt>
                <c:pt idx="220">
                  <c:v>67.269747812838034</c:v>
                </c:pt>
                <c:pt idx="221">
                  <c:v>66.6989473664553</c:v>
                </c:pt>
                <c:pt idx="222">
                  <c:v>66.118617460411087</c:v>
                </c:pt>
                <c:pt idx="223">
                  <c:v>65.528633657540965</c:v>
                </c:pt>
                <c:pt idx="224">
                  <c:v>64.928877317253082</c:v>
                </c:pt>
                <c:pt idx="225">
                  <c:v>64.319236091814574</c:v>
                </c:pt>
                <c:pt idx="226">
                  <c:v>63.699604443932074</c:v>
                </c:pt>
                <c:pt idx="227">
                  <c:v>63.069884185339717</c:v>
                </c:pt>
                <c:pt idx="228">
                  <c:v>62.429985035954815</c:v>
                </c:pt>
                <c:pt idx="229">
                  <c:v>61.779825202998254</c:v>
                </c:pt>
                <c:pt idx="230">
                  <c:v>61.119331979299048</c:v>
                </c:pt>
                <c:pt idx="231">
                  <c:v>60.448442359808979</c:v>
                </c:pt>
                <c:pt idx="232">
                  <c:v>59.767103675149869</c:v>
                </c:pt>
                <c:pt idx="233">
                  <c:v>59.075274240793249</c:v>
                </c:pt>
                <c:pt idx="234">
                  <c:v>58.372924020245961</c:v>
                </c:pt>
                <c:pt idx="235">
                  <c:v>57.66003530036545</c:v>
                </c:pt>
                <c:pt idx="236">
                  <c:v>56.936603376680878</c:v>
                </c:pt>
                <c:pt idx="237">
                  <c:v>56.202637246327441</c:v>
                </c:pt>
                <c:pt idx="238">
                  <c:v>55.45816030593582</c:v>
                </c:pt>
                <c:pt idx="239">
                  <c:v>54.703211051538858</c:v>
                </c:pt>
                <c:pt idx="240">
                  <c:v>53.937843777283504</c:v>
                </c:pt>
                <c:pt idx="241">
                  <c:v>53.162129269452748</c:v>
                </c:pt>
                <c:pt idx="242">
                  <c:v>52.376155492033106</c:v>
                </c:pt>
                <c:pt idx="243">
                  <c:v>51.580028259788094</c:v>
                </c:pt>
                <c:pt idx="244">
                  <c:v>50.773871894546261</c:v>
                </c:pt>
                <c:pt idx="245">
                  <c:v>49.957829860162946</c:v>
                </c:pt>
                <c:pt idx="246">
                  <c:v>49.132065371392969</c:v>
                </c:pt>
                <c:pt idx="247">
                  <c:v>48.296761971708321</c:v>
                </c:pt>
                <c:pt idx="248">
                  <c:v>47.452124074919311</c:v>
                </c:pt>
                <c:pt idx="249">
                  <c:v>46.59837746531494</c:v>
                </c:pt>
                <c:pt idx="250">
                  <c:v>45.735769750934082</c:v>
                </c:pt>
                <c:pt idx="251">
                  <c:v>44.86457076451623</c:v>
                </c:pt>
                <c:pt idx="252">
                  <c:v>43.985072906647787</c:v>
                </c:pt>
                <c:pt idx="253">
                  <c:v>43.097591425676853</c:v>
                </c:pt>
                <c:pt idx="254">
                  <c:v>42.202464629026537</c:v>
                </c:pt>
                <c:pt idx="255">
                  <c:v>41.300054020691505</c:v>
                </c:pt>
                <c:pt idx="256">
                  <c:v>40.390744359897866</c:v>
                </c:pt>
                <c:pt idx="257">
                  <c:v>39.474943636163772</c:v>
                </c:pt>
                <c:pt idx="258">
                  <c:v>38.553082956322498</c:v>
                </c:pt>
                <c:pt idx="259">
                  <c:v>37.625616339446736</c:v>
                </c:pt>
                <c:pt idx="260">
                  <c:v>36.693020416062495</c:v>
                </c:pt>
                <c:pt idx="261">
                  <c:v>35.755794028536059</c:v>
                </c:pt>
                <c:pt idx="262">
                  <c:v>34.814457730081784</c:v>
                </c:pt>
                <c:pt idx="263">
                  <c:v>33.869553180445934</c:v>
                </c:pt>
                <c:pt idx="264">
                  <c:v>32.9216424369815</c:v>
                </c:pt>
                <c:pt idx="265">
                  <c:v>31.971307140529575</c:v>
                </c:pt>
                <c:pt idx="266">
                  <c:v>31.019147596258762</c:v>
                </c:pt>
                <c:pt idx="267">
                  <c:v>30.065781750378108</c:v>
                </c:pt>
                <c:pt idx="268">
                  <c:v>29.111844064423252</c:v>
                </c:pt>
                <c:pt idx="269">
                  <c:v>28.157984289611022</c:v>
                </c:pt>
                <c:pt idx="270">
                  <c:v>27.204866144553847</c:v>
                </c:pt>
                <c:pt idx="271">
                  <c:v>26.253165900418594</c:v>
                </c:pt>
                <c:pt idx="272">
                  <c:v>25.303570878385841</c:v>
                </c:pt>
                <c:pt idx="273">
                  <c:v>24.3567778650131</c:v>
                </c:pt>
                <c:pt idx="274">
                  <c:v>23.413491451823489</c:v>
                </c:pt>
                <c:pt idx="275">
                  <c:v>22.474422306102781</c:v>
                </c:pt>
                <c:pt idx="276">
                  <c:v>21.540285380512302</c:v>
                </c:pt>
                <c:pt idx="277">
                  <c:v>20.611798069679196</c:v>
                </c:pt>
                <c:pt idx="278">
                  <c:v>19.689678322417052</c:v>
                </c:pt>
                <c:pt idx="279">
                  <c:v>18.774642718655059</c:v>
                </c:pt>
                <c:pt idx="280">
                  <c:v>17.867404520489686</c:v>
                </c:pt>
                <c:pt idx="281">
                  <c:v>16.968671707046013</c:v>
                </c:pt>
                <c:pt idx="282">
                  <c:v>16.079145003011746</c:v>
                </c:pt>
                <c:pt idx="283">
                  <c:v>15.199515910809168</c:v>
                </c:pt>
                <c:pt idx="284">
                  <c:v>14.330464756384941</c:v>
                </c:pt>
                <c:pt idx="285">
                  <c:v>13.472658758533186</c:v>
                </c:pt>
                <c:pt idx="286">
                  <c:v>12.626750131521106</c:v>
                </c:pt>
                <c:pt idx="287">
                  <c:v>11.793374230564893</c:v>
                </c:pt>
                <c:pt idx="288">
                  <c:v>10.973147749413187</c:v>
                </c:pt>
                <c:pt idx="289">
                  <c:v>10.166666978932454</c:v>
                </c:pt>
                <c:pt idx="290">
                  <c:v>9.3745061351727941</c:v>
                </c:pt>
                <c:pt idx="291">
                  <c:v>8.597215764916001</c:v>
                </c:pt>
                <c:pt idx="292">
                  <c:v>7.8353212361868145</c:v>
                </c:pt>
                <c:pt idx="293">
                  <c:v>7.0893213206544203</c:v>
                </c:pt>
                <c:pt idx="294">
                  <c:v>6.3596868742323238</c:v>
                </c:pt>
                <c:pt idx="295">
                  <c:v>5.6468596216155049</c:v>
                </c:pt>
                <c:pt idx="296">
                  <c:v>4.9512510497825133</c:v>
                </c:pt>
                <c:pt idx="297">
                  <c:v>4.2732414149099043</c:v>
                </c:pt>
                <c:pt idx="298">
                  <c:v>3.6131788664376927</c:v>
                </c:pt>
                <c:pt idx="299">
                  <c:v>2.971378691388054</c:v>
                </c:pt>
                <c:pt idx="300">
                  <c:v>2.348122681375429</c:v>
                </c:pt>
                <c:pt idx="301">
                  <c:v>1.7436586240982024</c:v>
                </c:pt>
                <c:pt idx="302">
                  <c:v>1.158199920462522</c:v>
                </c:pt>
                <c:pt idx="303">
                  <c:v>0.59192532786332208</c:v>
                </c:pt>
                <c:pt idx="304">
                  <c:v>4.4978829534528586E-2</c:v>
                </c:pt>
                <c:pt idx="305">
                  <c:v>-0.48253037071236804</c:v>
                </c:pt>
                <c:pt idx="306">
                  <c:v>-0.99052772962315316</c:v>
                </c:pt>
                <c:pt idx="307">
                  <c:v>-1.4789731233325369</c:v>
                </c:pt>
                <c:pt idx="308">
                  <c:v>-1.9478604862591169</c:v>
                </c:pt>
                <c:pt idx="309">
                  <c:v>-2.3972173329610769</c:v>
                </c:pt>
                <c:pt idx="310">
                  <c:v>-2.827104166359959</c:v>
                </c:pt>
                <c:pt idx="311">
                  <c:v>-3.2376137762358042</c:v>
                </c:pt>
                <c:pt idx="312">
                  <c:v>-3.6288704323754359</c:v>
                </c:pt>
                <c:pt idx="313">
                  <c:v>-4.0010289772170609</c:v>
                </c:pt>
                <c:pt idx="314">
                  <c:v>-4.3542738232780209</c:v>
                </c:pt>
                <c:pt idx="315">
                  <c:v>-4.6888178610753073</c:v>
                </c:pt>
                <c:pt idx="316">
                  <c:v>-5.0049012836515487</c:v>
                </c:pt>
                <c:pt idx="317">
                  <c:v>-5.3027903341943272</c:v>
                </c:pt>
                <c:pt idx="318">
                  <c:v>-5.5827759835903521</c:v>
                </c:pt>
                <c:pt idx="319">
                  <c:v>-5.8451725450703691</c:v>
                </c:pt>
                <c:pt idx="320">
                  <c:v>-6.0903162333895864</c:v>
                </c:pt>
                <c:pt idx="321">
                  <c:v>-6.3185636762291608</c:v>
                </c:pt>
                <c:pt idx="322">
                  <c:v>-6.530290385707616</c:v>
                </c:pt>
                <c:pt idx="323">
                  <c:v>-6.7258891980464171</c:v>
                </c:pt>
                <c:pt idx="324">
                  <c:v>-6.9057686895327208</c:v>
                </c:pt>
                <c:pt idx="325">
                  <c:v>-7.0703515769732519</c:v>
                </c:pt>
                <c:pt idx="326">
                  <c:v>-7.2200731108192144</c:v>
                </c:pt>
                <c:pt idx="327">
                  <c:v>-7.3553794690737959</c:v>
                </c:pt>
                <c:pt idx="328">
                  <c:v>-7.4767261599581616</c:v>
                </c:pt>
                <c:pt idx="329">
                  <c:v>-7.5845764411173775</c:v>
                </c:pt>
                <c:pt idx="330">
                  <c:v>-7.6793997628903696</c:v>
                </c:pt>
                <c:pt idx="331">
                  <c:v>-7.7616702428507267</c:v>
                </c:pt>
                <c:pt idx="332">
                  <c:v>-7.8318651784486804</c:v>
                </c:pt>
                <c:pt idx="333">
                  <c:v>-7.8904636041586969</c:v>
                </c:pt>
                <c:pt idx="334">
                  <c:v>-7.9379448990563333</c:v>
                </c:pt>
                <c:pt idx="335">
                  <c:v>-7.9747874502298544</c:v>
                </c:pt>
                <c:pt idx="336">
                  <c:v>-8.0014673768725402</c:v>
                </c:pt>
                <c:pt idx="337">
                  <c:v>-8.0184573193166955</c:v>
                </c:pt>
                <c:pt idx="338">
                  <c:v>-8.0262252966574579</c:v>
                </c:pt>
                <c:pt idx="339">
                  <c:v>-8.0252336359951641</c:v>
                </c:pt>
                <c:pt idx="340">
                  <c:v>-8.0159379756911733</c:v>
                </c:pt>
                <c:pt idx="341">
                  <c:v>-7.9987863444059144</c:v>
                </c:pt>
                <c:pt idx="342">
                  <c:v>-7.9742183170680505</c:v>
                </c:pt>
                <c:pt idx="343">
                  <c:v>-7.9426642483213641</c:v>
                </c:pt>
                <c:pt idx="344">
                  <c:v>-7.9045445834153156</c:v>
                </c:pt>
                <c:pt idx="345">
                  <c:v>-7.860269245957312</c:v>
                </c:pt>
                <c:pt idx="346">
                  <c:v>-7.8102371014263099</c:v>
                </c:pt>
                <c:pt idx="347">
                  <c:v>-7.7548354948731912</c:v>
                </c:pt>
                <c:pt idx="348">
                  <c:v>-7.6944398607989797</c:v>
                </c:pt>
                <c:pt idx="349">
                  <c:v>-7.6294134028118776</c:v>
                </c:pt>
                <c:pt idx="350">
                  <c:v>-7.5601068403260001</c:v>
                </c:pt>
                <c:pt idx="351">
                  <c:v>-7.4868582192682425</c:v>
                </c:pt>
                <c:pt idx="352">
                  <c:v>-7.4099927835184758</c:v>
                </c:pt>
                <c:pt idx="353">
                  <c:v>-7.3298229036082034</c:v>
                </c:pt>
                <c:pt idx="354">
                  <c:v>-7.2466480590560138</c:v>
                </c:pt>
                <c:pt idx="355">
                  <c:v>-7.1607548706080024</c:v>
                </c:pt>
                <c:pt idx="356">
                  <c:v>-7.0724171785933265</c:v>
                </c:pt>
                <c:pt idx="357">
                  <c:v>-6.9818961635752999</c:v>
                </c:pt>
                <c:pt idx="358">
                  <c:v>-6.8894405054957133</c:v>
                </c:pt>
                <c:pt idx="359">
                  <c:v>-6.795286577550911</c:v>
                </c:pt>
                <c:pt idx="360">
                  <c:v>-6.699658671116822</c:v>
                </c:pt>
                <c:pt idx="361">
                  <c:v>-6.6027692481365534</c:v>
                </c:pt>
                <c:pt idx="362">
                  <c:v>-6.5048192175100041</c:v>
                </c:pt>
                <c:pt idx="363">
                  <c:v>-6.4059982321639382</c:v>
                </c:pt>
                <c:pt idx="364">
                  <c:v>-6.3064850036391249</c:v>
                </c:pt>
                <c:pt idx="365">
                  <c:v>-6.2064476311983015</c:v>
                </c:pt>
                <c:pt idx="366">
                  <c:v>-6.1060439426374273</c:v>
                </c:pt>
                <c:pt idx="367">
                  <c:v>-6.0054218441652836</c:v>
                </c:pt>
                <c:pt idx="368">
                  <c:v>-5.90471967690425</c:v>
                </c:pt>
                <c:pt idx="369">
                  <c:v>-5.8040665777527352</c:v>
                </c:pt>
                <c:pt idx="370">
                  <c:v>-5.7035828425377701</c:v>
                </c:pt>
                <c:pt idx="371">
                  <c:v>-5.6033802895705662</c:v>
                </c:pt>
                <c:pt idx="372">
                  <c:v>-5.5035626218975437</c:v>
                </c:pt>
                <c:pt idx="373">
                  <c:v>-5.404225786715557</c:v>
                </c:pt>
                <c:pt idx="374">
                  <c:v>-5.3054583305859353</c:v>
                </c:pt>
                <c:pt idx="375">
                  <c:v>-5.2073417492449607</c:v>
                </c:pt>
                <c:pt idx="376">
                  <c:v>-5.1099508309576436</c:v>
                </c:pt>
                <c:pt idx="377">
                  <c:v>-5.0133539925082857</c:v>
                </c:pt>
                <c:pt idx="378">
                  <c:v>-4.9176136070524308</c:v>
                </c:pt>
                <c:pt idx="379">
                  <c:v>-4.8227863231836636</c:v>
                </c:pt>
                <c:pt idx="380">
                  <c:v>-4.7289233746802211</c:v>
                </c:pt>
                <c:pt idx="381">
                  <c:v>-4.6360708805084414</c:v>
                </c:pt>
                <c:pt idx="382">
                  <c:v>-4.5442701347529351</c:v>
                </c:pt>
                <c:pt idx="383">
                  <c:v>-4.453557886235501</c:v>
                </c:pt>
                <c:pt idx="384">
                  <c:v>-4.3639666076634569</c:v>
                </c:pt>
                <c:pt idx="385">
                  <c:v>-4.2755247542222321</c:v>
                </c:pt>
                <c:pt idx="386">
                  <c:v>-4.1882570115891724</c:v>
                </c:pt>
                <c:pt idx="387">
                  <c:v>-4.1021845334058469</c:v>
                </c:pt>
                <c:pt idx="388">
                  <c:v>-4.0173251682933824</c:v>
                </c:pt>
                <c:pt idx="389">
                  <c:v>-3.9336936765426458</c:v>
                </c:pt>
                <c:pt idx="390">
                  <c:v>-3.851301936645541</c:v>
                </c:pt>
                <c:pt idx="391">
                  <c:v>-3.7701591418703515</c:v>
                </c:pt>
                <c:pt idx="392">
                  <c:v>-3.6902719871073089</c:v>
                </c:pt>
                <c:pt idx="393">
                  <c:v>-3.6116448462365724</c:v>
                </c:pt>
                <c:pt idx="394">
                  <c:v>-3.5342799402882861</c:v>
                </c:pt>
                <c:pt idx="395">
                  <c:v>-3.4581774966778482</c:v>
                </c:pt>
                <c:pt idx="396">
                  <c:v>-3.3833358998137442</c:v>
                </c:pt>
                <c:pt idx="397">
                  <c:v>-3.3097518333805738</c:v>
                </c:pt>
                <c:pt idx="398">
                  <c:v>-3.2374204146072998</c:v>
                </c:pt>
                <c:pt idx="399">
                  <c:v>-3.1663353208326726</c:v>
                </c:pt>
                <c:pt idx="400">
                  <c:v>-3.0964889086816356</c:v>
                </c:pt>
              </c:numCache>
            </c:numRef>
          </c:yVal>
          <c:smooth val="1"/>
          <c:extLst>
            <c:ext xmlns:c16="http://schemas.microsoft.com/office/drawing/2014/chart" uri="{C3380CC4-5D6E-409C-BE32-E72D297353CC}">
              <c16:uniqueId val="{00000001-A79D-472D-B147-8789B58C669C}"/>
            </c:ext>
          </c:extLst>
        </c:ser>
        <c:dLbls>
          <c:showLegendKey val="0"/>
          <c:showVal val="0"/>
          <c:showCatName val="0"/>
          <c:showSerName val="0"/>
          <c:showPercent val="0"/>
          <c:showBubbleSize val="0"/>
        </c:dLbls>
        <c:axId val="218865664"/>
        <c:axId val="218867200"/>
      </c:scatterChart>
      <c:valAx>
        <c:axId val="218861568"/>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 (Hz)</a:t>
                </a:r>
              </a:p>
            </c:rich>
          </c:tx>
          <c:overlay val="0"/>
        </c:title>
        <c:numFmt formatCode="#,##0" sourceLinked="0"/>
        <c:majorTickMark val="out"/>
        <c:minorTickMark val="out"/>
        <c:tickLblPos val="low"/>
        <c:txPr>
          <a:bodyPr rot="-60000000" spcFirstLastPara="0" vertOverflow="ellipsis" vert="horz" wrap="square" anchor="ctr" anchorCtr="0"/>
          <a:lstStyle/>
          <a:p>
            <a:pPr>
              <a:defRPr lang="zh-CN" sz="1400" b="0" i="0" u="none" strike="noStrike" kern="1200" baseline="0">
                <a:solidFill>
                  <a:schemeClr val="tx1"/>
                </a:solidFill>
                <a:latin typeface="+mn-lt"/>
                <a:ea typeface="+mn-ea"/>
                <a:cs typeface="+mn-cs"/>
              </a:defRPr>
            </a:pPr>
            <a:endParaRPr lang="en-US"/>
          </a:p>
        </c:txPr>
        <c:crossAx val="218863488"/>
        <c:crossesAt val="-30"/>
        <c:crossBetween val="midCat"/>
      </c:valAx>
      <c:valAx>
        <c:axId val="218863488"/>
        <c:scaling>
          <c:orientation val="minMax"/>
          <c:max val="60"/>
          <c:min val="-60"/>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1.6220068368872916E-2"/>
              <c:y val="0.38309661531757921"/>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1568"/>
        <c:crossesAt val="100"/>
        <c:crossBetween val="midCat"/>
        <c:majorUnit val="20"/>
      </c:valAx>
      <c:valAx>
        <c:axId val="218865664"/>
        <c:scaling>
          <c:logBase val="10"/>
          <c:orientation val="minMax"/>
        </c:scaling>
        <c:delete val="1"/>
        <c:axPos val="b"/>
        <c:numFmt formatCode="0" sourceLinked="1"/>
        <c:majorTickMark val="out"/>
        <c:minorTickMark val="none"/>
        <c:tickLblPos val="nextTo"/>
        <c:crossAx val="218867200"/>
        <c:crosses val="autoZero"/>
        <c:crossBetween val="midCat"/>
      </c:valAx>
      <c:valAx>
        <c:axId val="218867200"/>
        <c:scaling>
          <c:orientation val="minMax"/>
          <c:max val="18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 </a:t>
                </a:r>
                <a:r>
                  <a:rPr lang="en-US" sz="1600">
                    <a:latin typeface="Arial"/>
                    <a:cs typeface="Arial"/>
                  </a:rPr>
                  <a:t>⁰ </a:t>
                </a:r>
                <a:r>
                  <a:rPr lang="en-US" sz="1600"/>
                  <a:t>)</a:t>
                </a:r>
              </a:p>
            </c:rich>
          </c:tx>
          <c:layout>
            <c:manualLayout>
              <c:xMode val="edge"/>
              <c:yMode val="edge"/>
              <c:x val="0.92622002147603522"/>
              <c:y val="0.37124837948777956"/>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600" b="0" i="0" u="none" strike="noStrike" kern="1200" baseline="0">
                <a:solidFill>
                  <a:schemeClr val="tx1"/>
                </a:solidFill>
                <a:latin typeface="+mn-lt"/>
                <a:ea typeface="+mn-ea"/>
                <a:cs typeface="+mn-cs"/>
              </a:defRPr>
            </a:pPr>
            <a:endParaRPr lang="en-US"/>
          </a:p>
        </c:txPr>
        <c:crossAx val="218865664"/>
        <c:crosses val="max"/>
        <c:crossBetween val="midCat"/>
        <c:majorUnit val="30"/>
      </c:valAx>
    </c:plotArea>
    <c:legend>
      <c:legendPos val="r"/>
      <c:layout>
        <c:manualLayout>
          <c:xMode val="edge"/>
          <c:yMode val="edge"/>
          <c:x val="0.1371999361253568"/>
          <c:y val="0.64321594306882668"/>
          <c:w val="9.1202566354423392E-2"/>
          <c:h val="0.12304710956048322"/>
        </c:manualLayout>
      </c:layout>
      <c:overlay val="0"/>
      <c:spPr>
        <a:solidFill>
          <a:schemeClr val="bg1"/>
        </a:solidFill>
      </c:spPr>
      <c:txPr>
        <a:bodyPr rot="0" spcFirstLastPara="0" vertOverflow="ellipsis" vert="horz" wrap="square" anchor="ctr" anchorCtr="1"/>
        <a:lstStyle/>
        <a:p>
          <a:pPr>
            <a:defRPr lang="zh-CN" sz="14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Power</a:t>
            </a:r>
            <a:r>
              <a:rPr lang="en-US" baseline="0"/>
              <a:t> Stage</a:t>
            </a:r>
            <a:r>
              <a:rPr lang="en-US"/>
              <a:t>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Sheet2!$AE$4:$AE$822</c:f>
              <c:numCache>
                <c:formatCode>0.0000</c:formatCode>
                <c:ptCount val="819"/>
                <c:pt idx="0">
                  <c:v>-3.5131739408756819</c:v>
                </c:pt>
                <c:pt idx="1">
                  <c:v>-3.5177958992225435</c:v>
                </c:pt>
                <c:pt idx="2">
                  <c:v>-3.5226304156264701</c:v>
                </c:pt>
                <c:pt idx="3">
                  <c:v>-3.5276870122373598</c:v>
                </c:pt>
                <c:pt idx="4">
                  <c:v>-3.5329756140290245</c:v>
                </c:pt>
                <c:pt idx="5">
                  <c:v>-3.5385065636162261</c:v>
                </c:pt>
                <c:pt idx="6">
                  <c:v>-3.5442906364051874</c:v>
                </c:pt>
                <c:pt idx="7">
                  <c:v>-3.5503390560633665</c:v>
                </c:pt>
                <c:pt idx="8">
                  <c:v>-3.5566635102911874</c:v>
                </c:pt>
                <c:pt idx="9">
                  <c:v>-3.5632761668754975</c:v>
                </c:pt>
                <c:pt idx="10">
                  <c:v>-3.5701896900008703</c:v>
                </c:pt>
                <c:pt idx="11">
                  <c:v>-3.5774172567914295</c:v>
                </c:pt>
                <c:pt idx="12">
                  <c:v>-3.5849725740516285</c:v>
                </c:pt>
                <c:pt idx="13">
                  <c:v>-3.5928698951703146</c:v>
                </c:pt>
                <c:pt idx="14">
                  <c:v>-3.6011240371476467</c:v>
                </c:pt>
                <c:pt idx="15">
                  <c:v>-3.6097503976995591</c:v>
                </c:pt>
                <c:pt idx="16">
                  <c:v>-3.6187649723891342</c:v>
                </c:pt>
                <c:pt idx="17">
                  <c:v>-3.6281843717286328</c:v>
                </c:pt>
                <c:pt idx="18">
                  <c:v>-3.638025838189975</c:v>
                </c:pt>
                <c:pt idx="19">
                  <c:v>-3.6483072630551368</c:v>
                </c:pt>
                <c:pt idx="20">
                  <c:v>-3.6590472030312977</c:v>
                </c:pt>
                <c:pt idx="21">
                  <c:v>-3.6702648965486087</c:v>
                </c:pt>
                <c:pt idx="22">
                  <c:v>-3.6819802796511545</c:v>
                </c:pt>
                <c:pt idx="23">
                  <c:v>-3.6942140013841835</c:v>
                </c:pt>
                <c:pt idx="24">
                  <c:v>-3.7069874385727615</c:v>
                </c:pt>
                <c:pt idx="25">
                  <c:v>-3.7203227098790528</c:v>
                </c:pt>
                <c:pt idx="26">
                  <c:v>-3.7342426890171159</c:v>
                </c:pt>
                <c:pt idx="27">
                  <c:v>-3.7487710169958133</c:v>
                </c:pt>
                <c:pt idx="28">
                  <c:v>-3.7639321132519141</c:v>
                </c:pt>
                <c:pt idx="29">
                  <c:v>-3.7797511855270978</c:v>
                </c:pt>
                <c:pt idx="30">
                  <c:v>-3.7962542383342059</c:v>
                </c:pt>
                <c:pt idx="31">
                  <c:v>-3.8134680798498239</c:v>
                </c:pt>
                <c:pt idx="32">
                  <c:v>-3.8314203270625113</c:v>
                </c:pt>
                <c:pt idx="33">
                  <c:v>-3.85013940899838</c:v>
                </c:pt>
                <c:pt idx="34">
                  <c:v>-3.8696545678388152</c:v>
                </c:pt>
                <c:pt idx="35">
                  <c:v>-3.8899958577388292</c:v>
                </c:pt>
                <c:pt idx="36">
                  <c:v>-3.911194141149104</c:v>
                </c:pt>
                <c:pt idx="37">
                  <c:v>-3.9332810824402533</c:v>
                </c:pt>
                <c:pt idx="38">
                  <c:v>-3.9562891386247054</c:v>
                </c:pt>
                <c:pt idx="39">
                  <c:v>-3.9802515469695789</c:v>
                </c:pt>
                <c:pt idx="40">
                  <c:v>-4.0052023092937379</c:v>
                </c:pt>
                <c:pt idx="41">
                  <c:v>-4.0311761727436171</c:v>
                </c:pt>
                <c:pt idx="42">
                  <c:v>-4.0582086068459668</c:v>
                </c:pt>
                <c:pt idx="43">
                  <c:v>-4.0863357766413246</c:v>
                </c:pt>
                <c:pt idx="44">
                  <c:v>-4.1155945117101531</c:v>
                </c:pt>
                <c:pt idx="45">
                  <c:v>-4.146022270914373</c:v>
                </c:pt>
                <c:pt idx="46">
                  <c:v>-4.1776571026906382</c:v>
                </c:pt>
                <c:pt idx="47">
                  <c:v>-4.2105376007482196</c:v>
                </c:pt>
                <c:pt idx="48">
                  <c:v>-4.2447028550441939</c:v>
                </c:pt>
                <c:pt idx="49">
                  <c:v>-4.2801923979316472</c:v>
                </c:pt>
                <c:pt idx="50">
                  <c:v>-4.3170461454030313</c:v>
                </c:pt>
                <c:pt idx="51">
                  <c:v>-4.355304333380646</c:v>
                </c:pt>
                <c:pt idx="52">
                  <c:v>-4.3950074490395075</c:v>
                </c:pt>
                <c:pt idx="53">
                  <c:v>-4.4361961571844812</c:v>
                </c:pt>
                <c:pt idx="54">
                  <c:v>-4.4789112217434264</c:v>
                </c:pt>
                <c:pt idx="55">
                  <c:v>-4.5231934224811186</c:v>
                </c:pt>
                <c:pt idx="56">
                  <c:v>-4.5690834670843659</c:v>
                </c:pt>
                <c:pt idx="57">
                  <c:v>-4.616621898816998</c:v>
                </c:pt>
                <c:pt idx="58">
                  <c:v>-4.6658489999936466</c:v>
                </c:pt>
                <c:pt idx="59">
                  <c:v>-4.7168046915730164</c:v>
                </c:pt>
                <c:pt idx="60">
                  <c:v>-4.7695284292241444</c:v>
                </c:pt>
                <c:pt idx="61">
                  <c:v>-4.8240590962720837</c:v>
                </c:pt>
                <c:pt idx="62">
                  <c:v>-4.8804348939823052</c:v>
                </c:pt>
                <c:pt idx="63">
                  <c:v>-4.9386932296943291</c:v>
                </c:pt>
                <c:pt idx="64">
                  <c:v>-4.9988706033645895</c:v>
                </c:pt>
                <c:pt idx="65">
                  <c:v>-5.0610024931250228</c:v>
                </c:pt>
                <c:pt idx="66">
                  <c:v>-5.1251232405063636</c:v>
                </c:pt>
                <c:pt idx="67">
                  <c:v>-5.1912659360131919</c:v>
                </c:pt>
                <c:pt idx="68">
                  <c:v>-5.2594623057697723</c:v>
                </c:pt>
                <c:pt idx="69">
                  <c:v>-5.3297425999817793</c:v>
                </c:pt>
                <c:pt idx="70">
                  <c:v>-5.4021354839772133</c:v>
                </c:pt>
                <c:pt idx="71">
                  <c:v>-5.4766679326004883</c:v>
                </c:pt>
                <c:pt idx="72">
                  <c:v>-5.5533651287354298</c:v>
                </c:pt>
                <c:pt idx="73">
                  <c:v>-5.6322503667258275</c:v>
                </c:pt>
                <c:pt idx="74">
                  <c:v>-5.7133449614455261</c:v>
                </c:pt>
                <c:pt idx="75">
                  <c:v>-5.7966681637438926</c:v>
                </c:pt>
                <c:pt idx="76">
                  <c:v>-5.8822370829566868</c:v>
                </c:pt>
                <c:pt idx="77">
                  <c:v>-5.9700666171273005</c:v>
                </c:pt>
                <c:pt idx="78">
                  <c:v>-6.0601693915290822</c:v>
                </c:pt>
                <c:pt idx="79">
                  <c:v>-6.1525557060169325</c:v>
                </c:pt>
                <c:pt idx="80">
                  <c:v>-6.247233491665976</c:v>
                </c:pt>
                <c:pt idx="81">
                  <c:v>-6.344208277078101</c:v>
                </c:pt>
                <c:pt idx="82">
                  <c:v>-6.443483164654257</c:v>
                </c:pt>
                <c:pt idx="83">
                  <c:v>-6.5450588170431319</c:v>
                </c:pt>
                <c:pt idx="84">
                  <c:v>-6.6489334538862082</c:v>
                </c:pt>
                <c:pt idx="85">
                  <c:v>-6.7551028588868025</c:v>
                </c:pt>
                <c:pt idx="86">
                  <c:v>-6.863560397137821</c:v>
                </c:pt>
                <c:pt idx="87">
                  <c:v>-6.9742970425511883</c:v>
                </c:pt>
                <c:pt idx="88">
                  <c:v>-7.0873014151423295</c:v>
                </c:pt>
                <c:pt idx="89">
                  <c:v>-7.2025598278375336</c:v>
                </c:pt>
                <c:pt idx="90">
                  <c:v>-7.3200563423911769</c:v>
                </c:pt>
                <c:pt idx="91">
                  <c:v>-7.4397728339255718</c:v>
                </c:pt>
                <c:pt idx="92">
                  <c:v>-7.5616890635384513</c:v>
                </c:pt>
                <c:pt idx="93">
                  <c:v>-7.6857827583641196</c:v>
                </c:pt>
                <c:pt idx="94">
                  <c:v>-7.8120296984235438</c:v>
                </c:pt>
                <c:pt idx="95">
                  <c:v>-7.940403809557143</c:v>
                </c:pt>
                <c:pt idx="96">
                  <c:v>-8.0708772617021953</c:v>
                </c:pt>
                <c:pt idx="97">
                  <c:v>-8.2034205717543767</c:v>
                </c:pt>
                <c:pt idx="98">
                  <c:v>-8.3380027102399836</c:v>
                </c:pt>
                <c:pt idx="99">
                  <c:v>-8.4745912110221617</c:v>
                </c:pt>
                <c:pt idx="100">
                  <c:v>-8.6131522832694252</c:v>
                </c:pt>
                <c:pt idx="101">
                  <c:v>-8.753650924928861</c:v>
                </c:pt>
                <c:pt idx="102">
                  <c:v>-8.896051036967572</c:v>
                </c:pt>
                <c:pt idx="103">
                  <c:v>-9.0403155376745623</c:v>
                </c:pt>
                <c:pt idx="104">
                  <c:v>-9.186406476349628</c:v>
                </c:pt>
                <c:pt idx="105">
                  <c:v>-9.3342851457458593</c:v>
                </c:pt>
                <c:pt idx="106">
                  <c:v>-9.4839121926764776</c:v>
                </c:pt>
                <c:pt idx="107">
                  <c:v>-9.6352477262443905</c:v>
                </c:pt>
                <c:pt idx="108">
                  <c:v>-9.7882514232033042</c:v>
                </c:pt>
                <c:pt idx="109">
                  <c:v>-9.9428826300109492</c:v>
                </c:pt>
                <c:pt idx="110">
                  <c:v>-10.099100461188112</c:v>
                </c:pt>
                <c:pt idx="111">
                  <c:v>-10.256863893649928</c:v>
                </c:pt>
                <c:pt idx="112">
                  <c:v>-10.416131856728439</c:v>
                </c:pt>
                <c:pt idx="113">
                  <c:v>-10.576863317656475</c:v>
                </c:pt>
                <c:pt idx="114">
                  <c:v>-10.739017362332648</c:v>
                </c:pt>
                <c:pt idx="115">
                  <c:v>-10.90255327123395</c:v>
                </c:pt>
                <c:pt idx="116">
                  <c:v>-11.067430590387758</c:v>
                </c:pt>
                <c:pt idx="117">
                  <c:v>-11.233609197355973</c:v>
                </c:pt>
                <c:pt idx="118">
                  <c:v>-11.401049362223311</c:v>
                </c:pt>
                <c:pt idx="119">
                  <c:v>-11.569711803616437</c:v>
                </c:pt>
                <c:pt idx="120">
                  <c:v>-11.739557739812748</c:v>
                </c:pt>
                <c:pt idx="121">
                  <c:v>-11.910548935026002</c:v>
                </c:pt>
                <c:pt idx="122">
                  <c:v>-12.082647740981024</c:v>
                </c:pt>
                <c:pt idx="123">
                  <c:v>-12.255817133911032</c:v>
                </c:pt>
                <c:pt idx="124">
                  <c:v>-12.430020747130241</c:v>
                </c:pt>
                <c:pt idx="125">
                  <c:v>-12.605222899348735</c:v>
                </c:pt>
                <c:pt idx="126">
                  <c:v>-12.781388618909988</c:v>
                </c:pt>
                <c:pt idx="127">
                  <c:v>-12.958483664140196</c:v>
                </c:pt>
                <c:pt idx="128">
                  <c:v>-13.136474540006011</c:v>
                </c:pt>
                <c:pt idx="129">
                  <c:v>-13.315328511282093</c:v>
                </c:pt>
                <c:pt idx="130">
                  <c:v>-13.495013612432057</c:v>
                </c:pt>
                <c:pt idx="131">
                  <c:v>-13.675498654407441</c:v>
                </c:pt>
                <c:pt idx="132">
                  <c:v>-13.856753228567991</c:v>
                </c:pt>
                <c:pt idx="133">
                  <c:v>-14.038747707924205</c:v>
                </c:pt>
                <c:pt idx="134">
                  <c:v>-14.221453245898942</c:v>
                </c:pt>
                <c:pt idx="135">
                  <c:v>-14.404841772800255</c:v>
                </c:pt>
                <c:pt idx="136">
                  <c:v>-14.58888599019131</c:v>
                </c:pt>
                <c:pt idx="137">
                  <c:v>-14.773559363336897</c:v>
                </c:pt>
                <c:pt idx="138">
                  <c:v>-14.958836111898419</c:v>
                </c:pt>
                <c:pt idx="139">
                  <c:v>-15.144691199041658</c:v>
                </c:pt>
                <c:pt idx="140">
                  <c:v>-15.33110031911326</c:v>
                </c:pt>
                <c:pt idx="141">
                  <c:v>-15.518039884033749</c:v>
                </c:pt>
                <c:pt idx="142">
                  <c:v>-15.705487008545882</c:v>
                </c:pt>
                <c:pt idx="143">
                  <c:v>-15.893419494449164</c:v>
                </c:pt>
                <c:pt idx="144">
                  <c:v>-16.081815813942072</c:v>
                </c:pt>
                <c:pt idx="145">
                  <c:v>-16.270655092185777</c:v>
                </c:pt>
                <c:pt idx="146">
                  <c:v>-16.4599170891941</c:v>
                </c:pt>
                <c:pt idx="147">
                  <c:v>-16.649582181146979</c:v>
                </c:pt>
                <c:pt idx="148">
                  <c:v>-16.839631341216158</c:v>
                </c:pt>
                <c:pt idx="149">
                  <c:v>-17.030046119984966</c:v>
                </c:pt>
                <c:pt idx="150">
                  <c:v>-17.220808625535657</c:v>
                </c:pt>
                <c:pt idx="151">
                  <c:v>-17.411901503271999</c:v>
                </c:pt>
                <c:pt idx="152">
                  <c:v>-17.603307915536998</c:v>
                </c:pt>
                <c:pt idx="153">
                  <c:v>-17.795011521079843</c:v>
                </c:pt>
                <c:pt idx="154">
                  <c:v>-17.986996454420176</c:v>
                </c:pt>
                <c:pt idx="155">
                  <c:v>-18.179247305151595</c:v>
                </c:pt>
                <c:pt idx="156">
                  <c:v>-18.371749097221613</c:v>
                </c:pt>
                <c:pt idx="157">
                  <c:v>-18.564487268219608</c:v>
                </c:pt>
                <c:pt idx="158">
                  <c:v>-18.757447648700065</c:v>
                </c:pt>
                <c:pt idx="159">
                  <c:v>-18.950616441563728</c:v>
                </c:pt>
                <c:pt idx="160">
                  <c:v>-19.143980201515447</c:v>
                </c:pt>
                <c:pt idx="161">
                  <c:v>-19.337525814613272</c:v>
                </c:pt>
                <c:pt idx="162">
                  <c:v>-19.531240477920512</c:v>
                </c:pt>
                <c:pt idx="163">
                  <c:v>-19.725111679268338</c:v>
                </c:pt>
                <c:pt idx="164">
                  <c:v>-19.919127177134545</c:v>
                </c:pt>
                <c:pt idx="165">
                  <c:v>-20.113274980640302</c:v>
                </c:pt>
                <c:pt idx="166">
                  <c:v>-20.307543329665076</c:v>
                </c:pt>
                <c:pt idx="167">
                  <c:v>-20.501920675077056</c:v>
                </c:pt>
                <c:pt idx="168">
                  <c:v>-20.69639565907471</c:v>
                </c:pt>
                <c:pt idx="169">
                  <c:v>-20.89095709563275</c:v>
                </c:pt>
                <c:pt idx="170">
                  <c:v>-21.085593951044768</c:v>
                </c:pt>
                <c:pt idx="171">
                  <c:v>-21.28029532455254</c:v>
                </c:pt>
                <c:pt idx="172">
                  <c:v>-21.475050429051297</c:v>
                </c:pt>
                <c:pt idx="173">
                  <c:v>-21.669848571858619</c:v>
                </c:pt>
                <c:pt idx="174">
                  <c:v>-21.864679135533837</c:v>
                </c:pt>
                <c:pt idx="175">
                  <c:v>-22.059531558733774</c:v>
                </c:pt>
                <c:pt idx="176">
                  <c:v>-22.254395317090268</c:v>
                </c:pt>
                <c:pt idx="177">
                  <c:v>-22.449259904093658</c:v>
                </c:pt>
                <c:pt idx="178">
                  <c:v>-22.644114811966691</c:v>
                </c:pt>
                <c:pt idx="179">
                  <c:v>-22.838949512512528</c:v>
                </c:pt>
                <c:pt idx="180">
                  <c:v>-23.033753437920222</c:v>
                </c:pt>
                <c:pt idx="181">
                  <c:v>-23.228515961511569</c:v>
                </c:pt>
                <c:pt idx="182">
                  <c:v>-23.423226378412377</c:v>
                </c:pt>
                <c:pt idx="183">
                  <c:v>-23.617873886132273</c:v>
                </c:pt>
                <c:pt idx="184">
                  <c:v>-23.812447565036784</c:v>
                </c:pt>
                <c:pt idx="185">
                  <c:v>-24.006936358696329</c:v>
                </c:pt>
                <c:pt idx="186">
                  <c:v>-24.201329054096924</c:v>
                </c:pt>
                <c:pt idx="187">
                  <c:v>-24.395614261698626</c:v>
                </c:pt>
                <c:pt idx="188">
                  <c:v>-24.58978039532802</c:v>
                </c:pt>
                <c:pt idx="189">
                  <c:v>-24.783815651892589</c:v>
                </c:pt>
                <c:pt idx="190">
                  <c:v>-24.977707990905543</c:v>
                </c:pt>
                <c:pt idx="191">
                  <c:v>-25.171445113811483</c:v>
                </c:pt>
                <c:pt idx="192">
                  <c:v>-25.36501444310429</c:v>
                </c:pt>
                <c:pt idx="193">
                  <c:v>-25.558403101230756</c:v>
                </c:pt>
                <c:pt idx="194">
                  <c:v>-25.751597889275075</c:v>
                </c:pt>
                <c:pt idx="195">
                  <c:v>-25.944585265421804</c:v>
                </c:pt>
                <c:pt idx="196">
                  <c:v>-26.137351323196572</c:v>
                </c:pt>
                <c:pt idx="197">
                  <c:v>-26.329881769487226</c:v>
                </c:pt>
                <c:pt idx="198">
                  <c:v>-26.522161902350064</c:v>
                </c:pt>
                <c:pt idx="199">
                  <c:v>-26.714176588609632</c:v>
                </c:pt>
                <c:pt idx="200">
                  <c:v>-26.905910241263118</c:v>
                </c:pt>
                <c:pt idx="201">
                  <c:v>-27.097346796704777</c:v>
                </c:pt>
                <c:pt idx="202">
                  <c:v>-27.28846969178888</c:v>
                </c:pt>
                <c:pt idx="203">
                  <c:v>-27.479261840754752</c:v>
                </c:pt>
                <c:pt idx="204">
                  <c:v>-27.669705612041088</c:v>
                </c:pt>
                <c:pt idx="205">
                  <c:v>-27.859782805022341</c:v>
                </c:pt>
                <c:pt idx="206">
                  <c:v>-28.049474626704658</c:v>
                </c:pt>
                <c:pt idx="207">
                  <c:v>-28.23876166842431</c:v>
                </c:pt>
                <c:pt idx="208">
                  <c:v>-28.427623882597942</c:v>
                </c:pt>
                <c:pt idx="209">
                  <c:v>-28.616040559579197</c:v>
                </c:pt>
                <c:pt idx="210">
                  <c:v>-28.803990304683836</c:v>
                </c:pt>
                <c:pt idx="211">
                  <c:v>-28.991451015451332</c:v>
                </c:pt>
                <c:pt idx="212">
                  <c:v>-29.178399859218704</c:v>
                </c:pt>
                <c:pt idx="213">
                  <c:v>-29.364813251089455</c:v>
                </c:pt>
                <c:pt idx="214">
                  <c:v>-29.550666832388348</c:v>
                </c:pt>
                <c:pt idx="215">
                  <c:v>-29.735935449700442</c:v>
                </c:pt>
                <c:pt idx="216">
                  <c:v>-29.920593134601365</c:v>
                </c:pt>
                <c:pt idx="217">
                  <c:v>-30.104613084193566</c:v>
                </c:pt>
                <c:pt idx="218">
                  <c:v>-30.287967642572209</c:v>
                </c:pt>
                <c:pt idx="219">
                  <c:v>-30.470628283352351</c:v>
                </c:pt>
                <c:pt idx="220">
                  <c:v>-30.652565593397778</c:v>
                </c:pt>
                <c:pt idx="221">
                  <c:v>-30.833749257899829</c:v>
                </c:pt>
                <c:pt idx="222">
                  <c:v>-31.014148046962902</c:v>
                </c:pt>
                <c:pt idx="223">
                  <c:v>-31.193729803860649</c:v>
                </c:pt>
                <c:pt idx="224">
                  <c:v>-31.372461435134493</c:v>
                </c:pt>
                <c:pt idx="225">
                  <c:v>-31.550308902712302</c:v>
                </c:pt>
                <c:pt idx="226">
                  <c:v>-31.727237218231327</c:v>
                </c:pt>
                <c:pt idx="227">
                  <c:v>-31.903210439754336</c:v>
                </c:pt>
                <c:pt idx="228">
                  <c:v>-32.078191671071416</c:v>
                </c:pt>
                <c:pt idx="229">
                  <c:v>-32.252143063783386</c:v>
                </c:pt>
                <c:pt idx="230">
                  <c:v>-32.42502582236277</c:v>
                </c:pt>
                <c:pt idx="231">
                  <c:v>-32.596800212388906</c:v>
                </c:pt>
                <c:pt idx="232">
                  <c:v>-32.767425572150437</c:v>
                </c:pt>
                <c:pt idx="233">
                  <c:v>-32.936860327804752</c:v>
                </c:pt>
                <c:pt idx="234">
                  <c:v>-33.105062012276434</c:v>
                </c:pt>
                <c:pt idx="235">
                  <c:v>-33.271987288068374</c:v>
                </c:pt>
                <c:pt idx="236">
                  <c:v>-33.437591974146436</c:v>
                </c:pt>
                <c:pt idx="237">
                  <c:v>-33.601831077044586</c:v>
                </c:pt>
                <c:pt idx="238">
                  <c:v>-33.764658826318993</c:v>
                </c:pt>
                <c:pt idx="239">
                  <c:v>-33.926028714459001</c:v>
                </c:pt>
                <c:pt idx="240">
                  <c:v>-34.085893541338592</c:v>
                </c:pt>
                <c:pt idx="241">
                  <c:v>-34.244205463264571</c:v>
                </c:pt>
                <c:pt idx="242">
                  <c:v>-34.400916046646877</c:v>
                </c:pt>
                <c:pt idx="243">
                  <c:v>-34.555976326282106</c:v>
                </c:pt>
                <c:pt idx="244">
                  <c:v>-34.709336868204716</c:v>
                </c:pt>
                <c:pt idx="245">
                  <c:v>-34.860947837019623</c:v>
                </c:pt>
                <c:pt idx="246">
                  <c:v>-35.010759067587088</c:v>
                </c:pt>
                <c:pt idx="247">
                  <c:v>-35.158720140885542</c:v>
                </c:pt>
                <c:pt idx="248">
                  <c:v>-35.304780463830454</c:v>
                </c:pt>
                <c:pt idx="249">
                  <c:v>-35.448889352778394</c:v>
                </c:pt>
                <c:pt idx="250">
                  <c:v>-35.590996120395459</c:v>
                </c:pt>
                <c:pt idx="251">
                  <c:v>-35.731050165518219</c:v>
                </c:pt>
                <c:pt idx="252">
                  <c:v>-35.869001065588101</c:v>
                </c:pt>
                <c:pt idx="253">
                  <c:v>-36.004798671186279</c:v>
                </c:pt>
                <c:pt idx="254">
                  <c:v>-36.138393202154433</c:v>
                </c:pt>
                <c:pt idx="255">
                  <c:v>-36.269735344739722</c:v>
                </c:pt>
                <c:pt idx="256">
                  <c:v>-36.398776349162617</c:v>
                </c:pt>
                <c:pt idx="257">
                  <c:v>-36.525468126971418</c:v>
                </c:pt>
                <c:pt idx="258">
                  <c:v>-36.649763347516</c:v>
                </c:pt>
                <c:pt idx="259">
                  <c:v>-36.771615532851271</c:v>
                </c:pt>
                <c:pt idx="260">
                  <c:v>-36.890979150363073</c:v>
                </c:pt>
                <c:pt idx="261">
                  <c:v>-37.007809702402461</c:v>
                </c:pt>
                <c:pt idx="262">
                  <c:v>-37.122063812213803</c:v>
                </c:pt>
                <c:pt idx="263">
                  <c:v>-37.233699305452305</c:v>
                </c:pt>
                <c:pt idx="264">
                  <c:v>-37.342675286605903</c:v>
                </c:pt>
                <c:pt idx="265">
                  <c:v>-37.448952209665805</c:v>
                </c:pt>
                <c:pt idx="266">
                  <c:v>-37.552491942428674</c:v>
                </c:pt>
                <c:pt idx="267">
                  <c:v>-37.653257823862887</c:v>
                </c:pt>
                <c:pt idx="268">
                  <c:v>-37.751214714029324</c:v>
                </c:pt>
                <c:pt idx="269">
                  <c:v>-37.846329036114341</c:v>
                </c:pt>
                <c:pt idx="270">
                  <c:v>-37.93856881020853</c:v>
                </c:pt>
                <c:pt idx="271">
                  <c:v>-38.027903678547034</c:v>
                </c:pt>
                <c:pt idx="272">
                  <c:v>-38.1143049220167</c:v>
                </c:pt>
                <c:pt idx="273">
                  <c:v>-38.197745467829392</c:v>
                </c:pt>
                <c:pt idx="274">
                  <c:v>-38.278199888358039</c:v>
                </c:pt>
                <c:pt idx="275">
                  <c:v>-38.355644391232801</c:v>
                </c:pt>
                <c:pt idx="276">
                  <c:v>-38.430056800894718</c:v>
                </c:pt>
                <c:pt idx="277">
                  <c:v>-38.501416531904468</c:v>
                </c:pt>
                <c:pt idx="278">
                  <c:v>-38.569704554401397</c:v>
                </c:pt>
                <c:pt idx="279">
                  <c:v>-38.63490335220142</c:v>
                </c:pt>
                <c:pt idx="280">
                  <c:v>-38.696996874110901</c:v>
                </c:pt>
                <c:pt idx="281">
                  <c:v>-38.755970479114922</c:v>
                </c:pt>
                <c:pt idx="282">
                  <c:v>-38.811810876172224</c:v>
                </c:pt>
                <c:pt idx="283">
                  <c:v>-38.864506059413202</c:v>
                </c:pt>
                <c:pt idx="284">
                  <c:v>-38.914045239592241</c:v>
                </c:pt>
                <c:pt idx="285">
                  <c:v>-38.960418772689046</c:v>
                </c:pt>
                <c:pt idx="286">
                  <c:v>-39.003618086585803</c:v>
                </c:pt>
                <c:pt idx="287">
                  <c:v>-39.043635606767715</c:v>
                </c:pt>
                <c:pt idx="288">
                  <c:v>-39.080464682002798</c:v>
                </c:pt>
                <c:pt idx="289">
                  <c:v>-39.114099510952897</c:v>
                </c:pt>
                <c:pt idx="290">
                  <c:v>-39.144535070652722</c:v>
                </c:pt>
                <c:pt idx="291">
                  <c:v>-39.17176704776633</c:v>
                </c:pt>
                <c:pt idx="292">
                  <c:v>-39.195791773492097</c:v>
                </c:pt>
                <c:pt idx="293">
                  <c:v>-39.21660616293812</c:v>
                </c:pt>
                <c:pt idx="294">
                  <c:v>-39.234207659731986</c:v>
                </c:pt>
                <c:pt idx="295">
                  <c:v>-39.248594186559373</c:v>
                </c:pt>
                <c:pt idx="296">
                  <c:v>-39.259764102251957</c:v>
                </c:pt>
                <c:pt idx="297">
                  <c:v>-39.267716165959733</c:v>
                </c:pt>
                <c:pt idx="298">
                  <c:v>-39.272449508855104</c:v>
                </c:pt>
                <c:pt idx="299">
                  <c:v>-39.273963613720504</c:v>
                </c:pt>
                <c:pt idx="300">
                  <c:v>-39.272258302673066</c:v>
                </c:pt>
                <c:pt idx="301">
                  <c:v>-39.267333733178731</c:v>
                </c:pt>
                <c:pt idx="302">
                  <c:v>-39.259190402404329</c:v>
                </c:pt>
                <c:pt idx="303">
                  <c:v>-39.247829159853318</c:v>
                </c:pt>
                <c:pt idx="304">
                  <c:v>-39.233251228127244</c:v>
                </c:pt>
                <c:pt idx="305">
                  <c:v>-39.21545823155374</c:v>
                </c:pt>
                <c:pt idx="306">
                  <c:v>-39.194452232323727</c:v>
                </c:pt>
                <c:pt idx="307">
                  <c:v>-39.170235773685988</c:v>
                </c:pt>
                <c:pt idx="308">
                  <c:v>-39.142811929658286</c:v>
                </c:pt>
                <c:pt idx="309">
                  <c:v>-39.112184360630991</c:v>
                </c:pt>
                <c:pt idx="310">
                  <c:v>-39.078357374163886</c:v>
                </c:pt>
                <c:pt idx="311">
                  <c:v>-39.041335990209319</c:v>
                </c:pt>
                <c:pt idx="312">
                  <c:v>-39.001126009936208</c:v>
                </c:pt>
                <c:pt idx="313">
                  <c:v>-38.957734087281601</c:v>
                </c:pt>
                <c:pt idx="314">
                  <c:v>-38.911167802318168</c:v>
                </c:pt>
                <c:pt idx="315">
                  <c:v>-38.861435735499796</c:v>
                </c:pt>
                <c:pt idx="316">
                  <c:v>-38.808547541832446</c:v>
                </c:pt>
                <c:pt idx="317">
                  <c:v>-38.752514024014097</c:v>
                </c:pt>
                <c:pt idx="318">
                  <c:v>-38.693347203597369</c:v>
                </c:pt>
                <c:pt idx="319">
                  <c:v>-38.631060389248688</c:v>
                </c:pt>
                <c:pt idx="320">
                  <c:v>-38.565668241211341</c:v>
                </c:pt>
                <c:pt idx="321">
                  <c:v>-38.497186831123649</c:v>
                </c:pt>
                <c:pt idx="322">
                  <c:v>-38.425633696398741</c:v>
                </c:pt>
                <c:pt idx="323">
                  <c:v>-38.351027888437116</c:v>
                </c:pt>
                <c:pt idx="324">
                  <c:v>-38.2733900140176</c:v>
                </c:pt>
                <c:pt idx="325">
                  <c:v>-38.192742269293774</c:v>
                </c:pt>
                <c:pt idx="326">
                  <c:v>-38.109108465912144</c:v>
                </c:pt>
                <c:pt idx="327">
                  <c:v>-38.022514048861282</c:v>
                </c:pt>
                <c:pt idx="328">
                  <c:v>-37.932986105760008</c:v>
                </c:pt>
                <c:pt idx="329">
                  <c:v>-37.840553367391642</c:v>
                </c:pt>
                <c:pt idx="330">
                  <c:v>-37.745246199392568</c:v>
                </c:pt>
                <c:pt idx="331">
                  <c:v>-37.647096585103199</c:v>
                </c:pt>
                <c:pt idx="332">
                  <c:v>-37.546138099686836</c:v>
                </c:pt>
                <c:pt idx="333">
                  <c:v>-37.442405875716062</c:v>
                </c:pt>
                <c:pt idx="334">
                  <c:v>-37.335936560514526</c:v>
                </c:pt>
                <c:pt idx="335">
                  <c:v>-37.22676826562482</c:v>
                </c:pt>
                <c:pt idx="336">
                  <c:v>-37.114940508848591</c:v>
                </c:pt>
                <c:pt idx="337">
                  <c:v>-37.000494149369558</c:v>
                </c:pt>
                <c:pt idx="338">
                  <c:v>-36.883471316532265</c:v>
                </c:pt>
                <c:pt idx="339">
                  <c:v>-36.763915332892886</c:v>
                </c:pt>
                <c:pt idx="340">
                  <c:v>-36.641870632200551</c:v>
                </c:pt>
                <c:pt idx="341">
                  <c:v>-36.517382672994508</c:v>
                </c:pt>
                <c:pt idx="342">
                  <c:v>-36.390497848522109</c:v>
                </c:pt>
                <c:pt idx="343">
                  <c:v>-36.261263393691131</c:v>
                </c:pt>
                <c:pt idx="344">
                  <c:v>-36.129727289770813</c:v>
                </c:pt>
                <c:pt idx="345">
                  <c:v>-35.995938167546356</c:v>
                </c:pt>
                <c:pt idx="346">
                  <c:v>-35.859945209615873</c:v>
                </c:pt>
                <c:pt idx="347">
                  <c:v>-35.721798052493966</c:v>
                </c:pt>
                <c:pt idx="348">
                  <c:v>-35.581546689156596</c:v>
                </c:pt>
                <c:pt idx="349">
                  <c:v>-35.439241372625418</c:v>
                </c:pt>
                <c:pt idx="350">
                  <c:v>-35.29493252114942</c:v>
                </c:pt>
                <c:pt idx="351">
                  <c:v>-35.148670625497516</c:v>
                </c:pt>
                <c:pt idx="352">
                  <c:v>-35.000506158828777</c:v>
                </c:pt>
                <c:pt idx="353">
                  <c:v>-34.850489489557582</c:v>
                </c:pt>
                <c:pt idx="354">
                  <c:v>-34.698670797581748</c:v>
                </c:pt>
                <c:pt idx="355">
                  <c:v>-34.545099994190529</c:v>
                </c:pt>
                <c:pt idx="356">
                  <c:v>-34.389826645919449</c:v>
                </c:pt>
                <c:pt idx="357">
                  <c:v>-34.2328999025709</c:v>
                </c:pt>
                <c:pt idx="358">
                  <c:v>-34.074368429570605</c:v>
                </c:pt>
                <c:pt idx="359">
                  <c:v>-33.914280344786306</c:v>
                </c:pt>
                <c:pt idx="360">
                  <c:v>-33.752683159890417</c:v>
                </c:pt>
                <c:pt idx="361">
                  <c:v>-33.589623726310165</c:v>
                </c:pt>
                <c:pt idx="362">
                  <c:v>-33.425148185769956</c:v>
                </c:pt>
                <c:pt idx="363">
                  <c:v>-33.25930192539802</c:v>
                </c:pt>
                <c:pt idx="364">
                  <c:v>-33.092129537337705</c:v>
                </c:pt>
                <c:pt idx="365">
                  <c:v>-32.923674782777496</c:v>
                </c:pt>
                <c:pt idx="366">
                  <c:v>-32.753980560288596</c:v>
                </c:pt>
                <c:pt idx="367">
                  <c:v>-32.58308887833924</c:v>
                </c:pt>
                <c:pt idx="368">
                  <c:v>-32.411040831836225</c:v>
                </c:pt>
                <c:pt idx="369">
                  <c:v>-32.237876582530106</c:v>
                </c:pt>
                <c:pt idx="370">
                  <c:v>-32.063635343108487</c:v>
                </c:pt>
                <c:pt idx="371">
                  <c:v>-31.888355364792517</c:v>
                </c:pt>
                <c:pt idx="372">
                  <c:v>-31.712073928245101</c:v>
                </c:pt>
                <c:pt idx="373">
                  <c:v>-31.534827337595011</c:v>
                </c:pt>
                <c:pt idx="374">
                  <c:v>-31.356650917378701</c:v>
                </c:pt>
                <c:pt idx="375">
                  <c:v>-31.177579012200603</c:v>
                </c:pt>
                <c:pt idx="376">
                  <c:v>-30.997644988914992</c:v>
                </c:pt>
                <c:pt idx="377">
                  <c:v>-30.816881241133615</c:v>
                </c:pt>
                <c:pt idx="378">
                  <c:v>-30.635319195868263</c:v>
                </c:pt>
                <c:pt idx="379">
                  <c:v>-30.45298932212274</c:v>
                </c:pt>
                <c:pt idx="380">
                  <c:v>-30.269921141251189</c:v>
                </c:pt>
                <c:pt idx="381">
                  <c:v>-30.08614323891231</c:v>
                </c:pt>
                <c:pt idx="382">
                  <c:v>-29.901683278450243</c:v>
                </c:pt>
                <c:pt idx="383">
                  <c:v>-29.716568015543647</c:v>
                </c:pt>
                <c:pt idx="384">
                  <c:v>-29.53082331397168</c:v>
                </c:pt>
                <c:pt idx="385">
                  <c:v>-29.344474162353762</c:v>
                </c:pt>
                <c:pt idx="386">
                  <c:v>-29.157544691728113</c:v>
                </c:pt>
                <c:pt idx="387">
                  <c:v>-28.970058193842547</c:v>
                </c:pt>
                <c:pt idx="388">
                  <c:v>-28.782037140039048</c:v>
                </c:pt>
                <c:pt idx="389">
                  <c:v>-28.593503200621903</c:v>
                </c:pt>
                <c:pt idx="390">
                  <c:v>-28.404477264607255</c:v>
                </c:pt>
                <c:pt idx="391">
                  <c:v>-28.214979459759661</c:v>
                </c:pt>
                <c:pt idx="392">
                  <c:v>-28.025029172828081</c:v>
                </c:pt>
                <c:pt idx="393">
                  <c:v>-27.834645069902614</c:v>
                </c:pt>
                <c:pt idx="394">
                  <c:v>-27.643845116818149</c:v>
                </c:pt>
                <c:pt idx="395">
                  <c:v>-27.452646599539552</c:v>
                </c:pt>
                <c:pt idx="396">
                  <c:v>-27.261066144468145</c:v>
                </c:pt>
                <c:pt idx="397">
                  <c:v>-27.069119738615832</c:v>
                </c:pt>
                <c:pt idx="398">
                  <c:v>-26.87682274959829</c:v>
                </c:pt>
                <c:pt idx="399">
                  <c:v>-26.684189945404878</c:v>
                </c:pt>
                <c:pt idx="400">
                  <c:v>-26.491235513906513</c:v>
                </c:pt>
                <c:pt idx="401">
                  <c:v>-26.297973082068754</c:v>
                </c:pt>
                <c:pt idx="402">
                  <c:v>-26.104415734840785</c:v>
                </c:pt>
                <c:pt idx="403">
                  <c:v>-25.910576033695161</c:v>
                </c:pt>
                <c:pt idx="404">
                  <c:v>-25.716466034797151</c:v>
                </c:pt>
                <c:pt idx="405">
                  <c:v>-25.522097306785447</c:v>
                </c:pt>
                <c:pt idx="406">
                  <c:v>-25.327480948149582</c:v>
                </c:pt>
                <c:pt idx="407">
                  <c:v>-25.132627604192216</c:v>
                </c:pt>
                <c:pt idx="408">
                  <c:v>-24.93754748356664</c:v>
                </c:pt>
                <c:pt idx="409">
                  <c:v>-24.742250374382561</c:v>
                </c:pt>
                <c:pt idx="410">
                  <c:v>-24.546745659875629</c:v>
                </c:pt>
                <c:pt idx="411">
                  <c:v>-24.351042333637743</c:v>
                </c:pt>
                <c:pt idx="412">
                  <c:v>-24.155149014406764</c:v>
                </c:pt>
                <c:pt idx="413">
                  <c:v>-23.959073960416681</c:v>
                </c:pt>
                <c:pt idx="414">
                  <c:v>-23.762825083309387</c:v>
                </c:pt>
                <c:pt idx="415">
                  <c:v>-23.566409961612052</c:v>
                </c:pt>
                <c:pt idx="416">
                  <c:v>-23.36983585378368</c:v>
                </c:pt>
                <c:pt idx="417">
                  <c:v>-23.1731097108363</c:v>
                </c:pt>
                <c:pt idx="418">
                  <c:v>-22.976238188536954</c:v>
                </c:pt>
                <c:pt idx="419">
                  <c:v>-22.779227659197183</c:v>
                </c:pt>
                <c:pt idx="420">
                  <c:v>-22.582084223057581</c:v>
                </c:pt>
                <c:pt idx="421">
                  <c:v>-22.384813719274739</c:v>
                </c:pt>
                <c:pt idx="422">
                  <c:v>-22.187421736520832</c:v>
                </c:pt>
                <c:pt idx="423">
                  <c:v>-21.989913623201474</c:v>
                </c:pt>
                <c:pt idx="424">
                  <c:v>-21.792294497304162</c:v>
                </c:pt>
                <c:pt idx="425">
                  <c:v>-21.594569255884942</c:v>
                </c:pt>
                <c:pt idx="426">
                  <c:v>-21.396742584202613</c:v>
                </c:pt>
                <c:pt idx="427">
                  <c:v>-21.198818964511315</c:v>
                </c:pt>
                <c:pt idx="428">
                  <c:v>-21.000802684519453</c:v>
                </c:pt>
                <c:pt idx="429">
                  <c:v>-20.802697845526417</c:v>
                </c:pt>
                <c:pt idx="430">
                  <c:v>-20.60450837024548</c:v>
                </c:pt>
                <c:pt idx="431">
                  <c:v>-20.40623801032319</c:v>
                </c:pt>
                <c:pt idx="432">
                  <c:v>-20.207890353564768</c:v>
                </c:pt>
                <c:pt idx="433">
                  <c:v>-20.009468830874741</c:v>
                </c:pt>
                <c:pt idx="434">
                  <c:v>-19.810976722922561</c:v>
                </c:pt>
                <c:pt idx="435">
                  <c:v>-19.612417166541938</c:v>
                </c:pt>
                <c:pt idx="436">
                  <c:v>-19.413793160873812</c:v>
                </c:pt>
                <c:pt idx="437">
                  <c:v>-19.215107573260674</c:v>
                </c:pt>
                <c:pt idx="438">
                  <c:v>-19.016363144902286</c:v>
                </c:pt>
                <c:pt idx="439">
                  <c:v>-18.817562496280154</c:v>
                </c:pt>
                <c:pt idx="440">
                  <c:v>-18.618708132360233</c:v>
                </c:pt>
                <c:pt idx="441">
                  <c:v>-18.419802447580803</c:v>
                </c:pt>
                <c:pt idx="442">
                  <c:v>-18.220847730634553</c:v>
                </c:pt>
                <c:pt idx="443">
                  <c:v>-18.021846169051802</c:v>
                </c:pt>
                <c:pt idx="444">
                  <c:v>-17.822799853593054</c:v>
                </c:pt>
                <c:pt idx="445">
                  <c:v>-17.623710782457287</c:v>
                </c:pt>
                <c:pt idx="446">
                  <c:v>-17.424580865313928</c:v>
                </c:pt>
                <c:pt idx="447">
                  <c:v>-17.225411927164906</c:v>
                </c:pt>
                <c:pt idx="448">
                  <c:v>-17.026205712043588</c:v>
                </c:pt>
                <c:pt idx="449">
                  <c:v>-16.826963886556573</c:v>
                </c:pt>
                <c:pt idx="450">
                  <c:v>-16.627688043275604</c:v>
                </c:pt>
                <c:pt idx="451">
                  <c:v>-16.428379703984351</c:v>
                </c:pt>
                <c:pt idx="452">
                  <c:v>-16.229040322786737</c:v>
                </c:pt>
                <c:pt idx="453">
                  <c:v>-16.029671289082113</c:v>
                </c:pt>
                <c:pt idx="454">
                  <c:v>-15.830273930412588</c:v>
                </c:pt>
                <c:pt idx="455">
                  <c:v>-15.630849515188093</c:v>
                </c:pt>
                <c:pt idx="456">
                  <c:v>-15.43139925529368</c:v>
                </c:pt>
                <c:pt idx="457">
                  <c:v>-15.231924308584443</c:v>
                </c:pt>
                <c:pt idx="458">
                  <c:v>-15.032425781272032</c:v>
                </c:pt>
                <c:pt idx="459">
                  <c:v>-14.832904730208284</c:v>
                </c:pt>
                <c:pt idx="460">
                  <c:v>-14.633362165069109</c:v>
                </c:pt>
                <c:pt idx="461">
                  <c:v>-14.433799050443653</c:v>
                </c:pt>
                <c:pt idx="462">
                  <c:v>-14.234216307832316</c:v>
                </c:pt>
                <c:pt idx="463">
                  <c:v>-14.034614817557699</c:v>
                </c:pt>
                <c:pt idx="464">
                  <c:v>-13.83499542059171</c:v>
                </c:pt>
                <c:pt idx="465">
                  <c:v>-13.635358920302956</c:v>
                </c:pt>
                <c:pt idx="466">
                  <c:v>-13.435706084128281</c:v>
                </c:pt>
                <c:pt idx="467">
                  <c:v>-13.236037645168867</c:v>
                </c:pt>
                <c:pt idx="468">
                  <c:v>-13.036354303718621</c:v>
                </c:pt>
                <c:pt idx="469">
                  <c:v>-12.83665672872398</c:v>
                </c:pt>
                <c:pt idx="470">
                  <c:v>-12.636945559179726</c:v>
                </c:pt>
                <c:pt idx="471">
                  <c:v>-12.43722140546345</c:v>
                </c:pt>
                <c:pt idx="472">
                  <c:v>-12.237484850611104</c:v>
                </c:pt>
                <c:pt idx="473">
                  <c:v>-12.037736451535974</c:v>
                </c:pt>
                <c:pt idx="474">
                  <c:v>-11.837976740194271</c:v>
                </c:pt>
                <c:pt idx="475">
                  <c:v>-11.638206224698667</c:v>
                </c:pt>
                <c:pt idx="476">
                  <c:v>-11.438425390382967</c:v>
                </c:pt>
                <c:pt idx="477">
                  <c:v>-11.238634700819269</c:v>
                </c:pt>
                <c:pt idx="478">
                  <c:v>-11.038834598790345</c:v>
                </c:pt>
                <c:pt idx="479">
                  <c:v>-10.839025507218675</c:v>
                </c:pt>
                <c:pt idx="480">
                  <c:v>-10.639207830054335</c:v>
                </c:pt>
                <c:pt idx="481">
                  <c:v>-10.439381953123402</c:v>
                </c:pt>
                <c:pt idx="482">
                  <c:v>-10.239548244938703</c:v>
                </c:pt>
                <c:pt idx="483">
                  <c:v>-10.039707057474573</c:v>
                </c:pt>
                <c:pt idx="484">
                  <c:v>-9.8398587269068258</c:v>
                </c:pt>
                <c:pt idx="485">
                  <c:v>-9.6400035743203141</c:v>
                </c:pt>
                <c:pt idx="486">
                  <c:v>-9.4401419063845182</c:v>
                </c:pt>
                <c:pt idx="487">
                  <c:v>-9.2402740159991126</c:v>
                </c:pt>
                <c:pt idx="488">
                  <c:v>-9.0404001829110854</c:v>
                </c:pt>
                <c:pt idx="489">
                  <c:v>-8.840520674303832</c:v>
                </c:pt>
                <c:pt idx="490">
                  <c:v>-8.6406357453603633</c:v>
                </c:pt>
                <c:pt idx="491">
                  <c:v>-8.4407456398012428</c:v>
                </c:pt>
                <c:pt idx="492">
                  <c:v>-8.2408505903983311</c:v>
                </c:pt>
                <c:pt idx="493">
                  <c:v>-8.040950819466012</c:v>
                </c:pt>
                <c:pt idx="494">
                  <c:v>-7.8410465393299376</c:v>
                </c:pt>
                <c:pt idx="495">
                  <c:v>-7.641137952775189</c:v>
                </c:pt>
                <c:pt idx="496">
                  <c:v>-7.4412252534743715</c:v>
                </c:pt>
                <c:pt idx="497">
                  <c:v>-7.2413086263964104</c:v>
                </c:pt>
                <c:pt idx="498">
                  <c:v>-7.0413882481971015</c:v>
                </c:pt>
                <c:pt idx="499">
                  <c:v>-6.841464287592288</c:v>
                </c:pt>
                <c:pt idx="500">
                  <c:v>-6.6415369057141689</c:v>
                </c:pt>
                <c:pt idx="501">
                  <c:v>-6.4416062564519905</c:v>
                </c:pt>
                <c:pt idx="502">
                  <c:v>-6.2416724867768778</c:v>
                </c:pt>
                <c:pt idx="503">
                  <c:v>-6.0417357370527824</c:v>
                </c:pt>
                <c:pt idx="504">
                  <c:v>-5.8417961413330133</c:v>
                </c:pt>
                <c:pt idx="505">
                  <c:v>-5.6418538276438355</c:v>
                </c:pt>
                <c:pt idx="506">
                  <c:v>-5.4419089182548959</c:v>
                </c:pt>
                <c:pt idx="507">
                  <c:v>-5.2419615299381661</c:v>
                </c:pt>
                <c:pt idx="508">
                  <c:v>-5.0420117742144228</c:v>
                </c:pt>
                <c:pt idx="509">
                  <c:v>-4.8420597575902207</c:v>
                </c:pt>
                <c:pt idx="510">
                  <c:v>-4.6421055817817347</c:v>
                </c:pt>
                <c:pt idx="511">
                  <c:v>-4.4421493439310638</c:v>
                </c:pt>
                <c:pt idx="512">
                  <c:v>-4.2421911368113925</c:v>
                </c:pt>
                <c:pt idx="513">
                  <c:v>-4.0422310490234636</c:v>
                </c:pt>
                <c:pt idx="514">
                  <c:v>-3.8422691651830831</c:v>
                </c:pt>
                <c:pt idx="515">
                  <c:v>-3.6423055661000561</c:v>
                </c:pt>
                <c:pt idx="516">
                  <c:v>-3.4423403289495411</c:v>
                </c:pt>
                <c:pt idx="517">
                  <c:v>-3.2423735274353547</c:v>
                </c:pt>
                <c:pt idx="518">
                  <c:v>-3.0424052319458426</c:v>
                </c:pt>
                <c:pt idx="519">
                  <c:v>-2.8424355097031224</c:v>
                </c:pt>
                <c:pt idx="520">
                  <c:v>-2.6424644249054552</c:v>
                </c:pt>
                <c:pt idx="521">
                  <c:v>-2.4424920388630795</c:v>
                </c:pt>
                <c:pt idx="522">
                  <c:v>-2.2425184101280919</c:v>
                </c:pt>
                <c:pt idx="523">
                  <c:v>-2.0425435946185502</c:v>
                </c:pt>
                <c:pt idx="524">
                  <c:v>-1.8425676457368567</c:v>
                </c:pt>
                <c:pt idx="525">
                  <c:v>-1.6425906144829341</c:v>
                </c:pt>
                <c:pt idx="526">
                  <c:v>-1.4426125495621491</c:v>
                </c:pt>
                <c:pt idx="527">
                  <c:v>-1.2426334974886544</c:v>
                </c:pt>
                <c:pt idx="528">
                  <c:v>-1.0426535026838408</c:v>
                </c:pt>
                <c:pt idx="529">
                  <c:v>-0.84267260757054885</c:v>
                </c:pt>
                <c:pt idx="530">
                  <c:v>-0.6426908526628452</c:v>
                </c:pt>
                <c:pt idx="531">
                  <c:v>-0.44270827665192058</c:v>
                </c:pt>
                <c:pt idx="532">
                  <c:v>-0.24272491648813599</c:v>
                </c:pt>
                <c:pt idx="533">
                  <c:v>-4.2740807459267671E-2</c:v>
                </c:pt>
                <c:pt idx="534">
                  <c:v>0.1572440167346727</c:v>
                </c:pt>
                <c:pt idx="535">
                  <c:v>0.35722952391000717</c:v>
                </c:pt>
                <c:pt idx="536">
                  <c:v>0.55721568333131444</c:v>
                </c:pt>
                <c:pt idx="537">
                  <c:v>0.75720246564605276</c:v>
                </c:pt>
                <c:pt idx="538">
                  <c:v>0.95718984282250119</c:v>
                </c:pt>
                <c:pt idx="539">
                  <c:v>1.15717778809028</c:v>
                </c:pt>
                <c:pt idx="540">
                  <c:v>1.3571662758836212</c:v>
                </c:pt>
                <c:pt idx="541">
                  <c:v>1.5571552817873098</c:v>
                </c:pt>
                <c:pt idx="542">
                  <c:v>1.7571447824845734</c:v>
                </c:pt>
                <c:pt idx="543">
                  <c:v>1.957134755708033</c:v>
                </c:pt>
                <c:pt idx="544">
                  <c:v>2.1571251801922955</c:v>
                </c:pt>
                <c:pt idx="545">
                  <c:v>2.3571160356288985</c:v>
                </c:pt>
                <c:pt idx="546">
                  <c:v>2.5571073026232511</c:v>
                </c:pt>
                <c:pt idx="547">
                  <c:v>2.7570989626536004</c:v>
                </c:pt>
                <c:pt idx="548">
                  <c:v>2.9570909980316102</c:v>
                </c:pt>
                <c:pt idx="549">
                  <c:v>3.1570833918650223</c:v>
                </c:pt>
                <c:pt idx="550">
                  <c:v>3.3570761280216601</c:v>
                </c:pt>
                <c:pt idx="551">
                  <c:v>3.5570691910955929</c:v>
                </c:pt>
                <c:pt idx="552">
                  <c:v>3.757062566373591</c:v>
                </c:pt>
                <c:pt idx="553">
                  <c:v>3.9570562398051408</c:v>
                </c:pt>
                <c:pt idx="554">
                  <c:v>4.1570501979718273</c:v>
                </c:pt>
                <c:pt idx="555">
                  <c:v>4.3570444280590408</c:v>
                </c:pt>
                <c:pt idx="556">
                  <c:v>4.5570389178290043</c:v>
                </c:pt>
                <c:pt idx="557">
                  <c:v>4.7570336555946184</c:v>
                </c:pt>
                <c:pt idx="558">
                  <c:v>4.9570286301946709</c:v>
                </c:pt>
                <c:pt idx="559">
                  <c:v>5.1570238309703598</c:v>
                </c:pt>
                <c:pt idx="560">
                  <c:v>5.3570192477424499</c:v>
                </c:pt>
                <c:pt idx="561">
                  <c:v>5.5570148707899421</c:v>
                </c:pt>
                <c:pt idx="562">
                  <c:v>5.7570106908292331</c:v>
                </c:pt>
                <c:pt idx="563">
                  <c:v>5.9570066989945261</c:v>
                </c:pt>
                <c:pt idx="564">
                  <c:v>6.1570028868190363</c:v>
                </c:pt>
                <c:pt idx="565">
                  <c:v>6.3569992462170433</c:v>
                </c:pt>
                <c:pt idx="566">
                  <c:v>6.5569957694666883</c:v>
                </c:pt>
                <c:pt idx="567">
                  <c:v>6.7569924491936675</c:v>
                </c:pt>
                <c:pt idx="568">
                  <c:v>6.9569892783554934</c:v>
                </c:pt>
                <c:pt idx="569">
                  <c:v>7.1569862502267085</c:v>
                </c:pt>
                <c:pt idx="570">
                  <c:v>7.3569833583845039</c:v>
                </c:pt>
                <c:pt idx="571">
                  <c:v>7.5569805966950554</c:v>
                </c:pt>
                <c:pt idx="572">
                  <c:v>7.7569779593007411</c:v>
                </c:pt>
                <c:pt idx="573">
                  <c:v>7.9569754406074438</c:v>
                </c:pt>
                <c:pt idx="574">
                  <c:v>8.1569730352728484</c:v>
                </c:pt>
                <c:pt idx="575">
                  <c:v>8.3569707381950877</c:v>
                </c:pt>
                <c:pt idx="576">
                  <c:v>8.5569685445018351</c:v>
                </c:pt>
                <c:pt idx="577">
                  <c:v>8.7569664495402151</c:v>
                </c:pt>
                <c:pt idx="578">
                  <c:v>8.9569644488665716</c:v>
                </c:pt>
                <c:pt idx="579">
                  <c:v>9.1569625382373374</c:v>
                </c:pt>
                <c:pt idx="580">
                  <c:v>9.3569607135999107</c:v>
                </c:pt>
                <c:pt idx="581">
                  <c:v>9.5569589710841285</c:v>
                </c:pt>
                <c:pt idx="582">
                  <c:v>9.75695730699384</c:v>
                </c:pt>
                <c:pt idx="583">
                  <c:v>9.956955717799481</c:v>
                </c:pt>
                <c:pt idx="584">
                  <c:v>10.156954200130173</c:v>
                </c:pt>
                <c:pt idx="585">
                  <c:v>10.356952750766823</c:v>
                </c:pt>
                <c:pt idx="586">
                  <c:v>10.556951366635211</c:v>
                </c:pt>
                <c:pt idx="587">
                  <c:v>10.756950044799417</c:v>
                </c:pt>
                <c:pt idx="588">
                  <c:v>10.956948782455662</c:v>
                </c:pt>
                <c:pt idx="589">
                  <c:v>11.156947576926505</c:v>
                </c:pt>
                <c:pt idx="590">
                  <c:v>11.356946425654783</c:v>
                </c:pt>
                <c:pt idx="591">
                  <c:v>11.556945326198608</c:v>
                </c:pt>
                <c:pt idx="592">
                  <c:v>11.756944276225902</c:v>
                </c:pt>
                <c:pt idx="593">
                  <c:v>11.956943273509523</c:v>
                </c:pt>
                <c:pt idx="594">
                  <c:v>12.156942315922635</c:v>
                </c:pt>
                <c:pt idx="595">
                  <c:v>12.356941401434284</c:v>
                </c:pt>
                <c:pt idx="596">
                  <c:v>12.556940528104356</c:v>
                </c:pt>
                <c:pt idx="597">
                  <c:v>12.756939694080657</c:v>
                </c:pt>
                <c:pt idx="598">
                  <c:v>12.956938897594014</c:v>
                </c:pt>
                <c:pt idx="599">
                  <c:v>13.156938136955077</c:v>
                </c:pt>
                <c:pt idx="600">
                  <c:v>13.356937410550387</c:v>
                </c:pt>
                <c:pt idx="601">
                  <c:v>13.55693671683926</c:v>
                </c:pt>
                <c:pt idx="602">
                  <c:v>13.75693605435017</c:v>
                </c:pt>
                <c:pt idx="603">
                  <c:v>13.956935421677926</c:v>
                </c:pt>
                <c:pt idx="604">
                  <c:v>14.156934817480504</c:v>
                </c:pt>
                <c:pt idx="605">
                  <c:v>14.356934240476406</c:v>
                </c:pt>
                <c:pt idx="606">
                  <c:v>14.556933689441706</c:v>
                </c:pt>
                <c:pt idx="607">
                  <c:v>14.756933163207599</c:v>
                </c:pt>
                <c:pt idx="608">
                  <c:v>14.95693266065787</c:v>
                </c:pt>
                <c:pt idx="609">
                  <c:v>15.156932180726599</c:v>
                </c:pt>
                <c:pt idx="610">
                  <c:v>15.356931722395707</c:v>
                </c:pt>
                <c:pt idx="611">
                  <c:v>15.5569312846931</c:v>
                </c:pt>
                <c:pt idx="612">
                  <c:v>15.756930866690283</c:v>
                </c:pt>
                <c:pt idx="613">
                  <c:v>15.956930467500669</c:v>
                </c:pt>
                <c:pt idx="614">
                  <c:v>16.156930086277519</c:v>
                </c:pt>
                <c:pt idx="615">
                  <c:v>16.356929722212229</c:v>
                </c:pt>
                <c:pt idx="616">
                  <c:v>16.556929374532544</c:v>
                </c:pt>
                <c:pt idx="617">
                  <c:v>16.756929042500978</c:v>
                </c:pt>
                <c:pt idx="618">
                  <c:v>16.956928725413292</c:v>
                </c:pt>
                <c:pt idx="619">
                  <c:v>17.156928422596863</c:v>
                </c:pt>
                <c:pt idx="620">
                  <c:v>17.356928133409419</c:v>
                </c:pt>
                <c:pt idx="621">
                  <c:v>17.556927857237547</c:v>
                </c:pt>
                <c:pt idx="622">
                  <c:v>17.756927593495448</c:v>
                </c:pt>
                <c:pt idx="623">
                  <c:v>17.956927341623654</c:v>
                </c:pt>
                <c:pt idx="624">
                  <c:v>18.156927101087966</c:v>
                </c:pt>
                <c:pt idx="625">
                  <c:v>18.356926871378192</c:v>
                </c:pt>
                <c:pt idx="626">
                  <c:v>18.556926652007022</c:v>
                </c:pt>
                <c:pt idx="627">
                  <c:v>18.756926442509155</c:v>
                </c:pt>
                <c:pt idx="628">
                  <c:v>18.956926242440232</c:v>
                </c:pt>
                <c:pt idx="629">
                  <c:v>19.156926051375891</c:v>
                </c:pt>
                <c:pt idx="630">
                  <c:v>19.356925868910928</c:v>
                </c:pt>
                <c:pt idx="631">
                  <c:v>19.556925694658162</c:v>
                </c:pt>
                <c:pt idx="632">
                  <c:v>19.75692552824804</c:v>
                </c:pt>
                <c:pt idx="633">
                  <c:v>19.956925369327635</c:v>
                </c:pt>
                <c:pt idx="634">
                  <c:v>20.156925217559824</c:v>
                </c:pt>
                <c:pt idx="635">
                  <c:v>20.356925072622701</c:v>
                </c:pt>
                <c:pt idx="636">
                  <c:v>20.556924934208794</c:v>
                </c:pt>
                <c:pt idx="637">
                  <c:v>20.756924802024727</c:v>
                </c:pt>
                <c:pt idx="638">
                  <c:v>20.956924675789708</c:v>
                </c:pt>
                <c:pt idx="639">
                  <c:v>21.156924555236074</c:v>
                </c:pt>
                <c:pt idx="640">
                  <c:v>21.356924440108585</c:v>
                </c:pt>
                <c:pt idx="641">
                  <c:v>21.556924330162502</c:v>
                </c:pt>
                <c:pt idx="642">
                  <c:v>21.756924225164809</c:v>
                </c:pt>
                <c:pt idx="643">
                  <c:v>21.956924124892765</c:v>
                </c:pt>
                <c:pt idx="644">
                  <c:v>22.156924029133734</c:v>
                </c:pt>
                <c:pt idx="645">
                  <c:v>22.356923937684542</c:v>
                </c:pt>
                <c:pt idx="646">
                  <c:v>22.556923850351296</c:v>
                </c:pt>
                <c:pt idx="647">
                  <c:v>22.756923766948617</c:v>
                </c:pt>
                <c:pt idx="648">
                  <c:v>22.956923687299721</c:v>
                </c:pt>
                <c:pt idx="649">
                  <c:v>23.156923611235584</c:v>
                </c:pt>
                <c:pt idx="650">
                  <c:v>23.356923538594941</c:v>
                </c:pt>
                <c:pt idx="651">
                  <c:v>23.556923469223648</c:v>
                </c:pt>
                <c:pt idx="652">
                  <c:v>23.756923402974536</c:v>
                </c:pt>
                <c:pt idx="653">
                  <c:v>23.956923339707174</c:v>
                </c:pt>
                <c:pt idx="654">
                  <c:v>24.156923279287341</c:v>
                </c:pt>
                <c:pt idx="655">
                  <c:v>24.356923221586769</c:v>
                </c:pt>
                <c:pt idx="656">
                  <c:v>24.556923166483188</c:v>
                </c:pt>
                <c:pt idx="657">
                  <c:v>24.756923113859628</c:v>
                </c:pt>
                <c:pt idx="658">
                  <c:v>24.95692306360462</c:v>
                </c:pt>
                <c:pt idx="659">
                  <c:v>25.156923015611397</c:v>
                </c:pt>
                <c:pt idx="660">
                  <c:v>25.356922969778225</c:v>
                </c:pt>
                <c:pt idx="661">
                  <c:v>25.556922926007886</c:v>
                </c:pt>
                <c:pt idx="662">
                  <c:v>25.756922884207498</c:v>
                </c:pt>
                <c:pt idx="663">
                  <c:v>25.956922844288485</c:v>
                </c:pt>
                <c:pt idx="664">
                  <c:v>26.156922806166122</c:v>
                </c:pt>
                <c:pt idx="665">
                  <c:v>26.356922769759549</c:v>
                </c:pt>
                <c:pt idx="666">
                  <c:v>26.556922734991559</c:v>
                </c:pt>
                <c:pt idx="667">
                  <c:v>26.756922701788326</c:v>
                </c:pt>
                <c:pt idx="668">
                  <c:v>26.95692267007955</c:v>
                </c:pt>
                <c:pt idx="669">
                  <c:v>27.156922639797855</c:v>
                </c:pt>
                <c:pt idx="670">
                  <c:v>27.356922610879067</c:v>
                </c:pt>
                <c:pt idx="671">
                  <c:v>27.556922583261866</c:v>
                </c:pt>
                <c:pt idx="672">
                  <c:v>27.756922556887631</c:v>
                </c:pt>
                <c:pt idx="673">
                  <c:v>27.956922531700414</c:v>
                </c:pt>
                <c:pt idx="674">
                  <c:v>28.156922507646826</c:v>
                </c:pt>
                <c:pt idx="675">
                  <c:v>28.356922484675849</c:v>
                </c:pt>
                <c:pt idx="676">
                  <c:v>28.556922462738683</c:v>
                </c:pt>
                <c:pt idx="677">
                  <c:v>28.756922441788873</c:v>
                </c:pt>
                <c:pt idx="678">
                  <c:v>28.956922421781982</c:v>
                </c:pt>
                <c:pt idx="679">
                  <c:v>29.156922402675519</c:v>
                </c:pt>
                <c:pt idx="680">
                  <c:v>29.356922384428998</c:v>
                </c:pt>
                <c:pt idx="681">
                  <c:v>29.556922367003949</c:v>
                </c:pt>
                <c:pt idx="682">
                  <c:v>29.756922350362913</c:v>
                </c:pt>
                <c:pt idx="683">
                  <c:v>29.95692233447086</c:v>
                </c:pt>
                <c:pt idx="684">
                  <c:v>30.156922319294068</c:v>
                </c:pt>
                <c:pt idx="685">
                  <c:v>30.356922304800349</c:v>
                </c:pt>
                <c:pt idx="686">
                  <c:v>30.556922290958966</c:v>
                </c:pt>
                <c:pt idx="687">
                  <c:v>30.756922277740529</c:v>
                </c:pt>
                <c:pt idx="688">
                  <c:v>30.956922265117001</c:v>
                </c:pt>
                <c:pt idx="689">
                  <c:v>31.156922253061666</c:v>
                </c:pt>
                <c:pt idx="690">
                  <c:v>31.356922241548872</c:v>
                </c:pt>
                <c:pt idx="691">
                  <c:v>31.556922230554278</c:v>
                </c:pt>
                <c:pt idx="692">
                  <c:v>31.756922220054506</c:v>
                </c:pt>
                <c:pt idx="693">
                  <c:v>31.956922210027301</c:v>
                </c:pt>
                <c:pt idx="694">
                  <c:v>32.15692220045139</c:v>
                </c:pt>
                <c:pt idx="695">
                  <c:v>32.356922191306452</c:v>
                </c:pt>
                <c:pt idx="696">
                  <c:v>32.556922182573146</c:v>
                </c:pt>
                <c:pt idx="697">
                  <c:v>32.756922174232884</c:v>
                </c:pt>
                <c:pt idx="698">
                  <c:v>32.956922166267944</c:v>
                </c:pt>
                <c:pt idx="699">
                  <c:v>33.156922158661558</c:v>
                </c:pt>
                <c:pt idx="700">
                  <c:v>33.35692215139747</c:v>
                </c:pt>
                <c:pt idx="701">
                  <c:v>33.55692214446033</c:v>
                </c:pt>
                <c:pt idx="702">
                  <c:v>33.756922137835417</c:v>
                </c:pt>
                <c:pt idx="703">
                  <c:v>33.956922131508719</c:v>
                </c:pt>
                <c:pt idx="704">
                  <c:v>34.156922125466721</c:v>
                </c:pt>
                <c:pt idx="705">
                  <c:v>34.356922119696677</c:v>
                </c:pt>
                <c:pt idx="706">
                  <c:v>34.556922114186335</c:v>
                </c:pt>
                <c:pt idx="707">
                  <c:v>34.756922108923959</c:v>
                </c:pt>
                <c:pt idx="708">
                  <c:v>34.956922103898464</c:v>
                </c:pt>
                <c:pt idx="709">
                  <c:v>35.156922099099148</c:v>
                </c:pt>
                <c:pt idx="710">
                  <c:v>35.356922094515781</c:v>
                </c:pt>
                <c:pt idx="711">
                  <c:v>35.556922090138727</c:v>
                </c:pt>
                <c:pt idx="712">
                  <c:v>35.756922085958735</c:v>
                </c:pt>
                <c:pt idx="713">
                  <c:v>35.956922081966823</c:v>
                </c:pt>
                <c:pt idx="714">
                  <c:v>36.156922078154594</c:v>
                </c:pt>
                <c:pt idx="715">
                  <c:v>36.356922074513932</c:v>
                </c:pt>
                <c:pt idx="716">
                  <c:v>36.55692207103715</c:v>
                </c:pt>
                <c:pt idx="717">
                  <c:v>36.756922067716829</c:v>
                </c:pt>
                <c:pt idx="718">
                  <c:v>36.956922064545935</c:v>
                </c:pt>
                <c:pt idx="719">
                  <c:v>37.15692206151779</c:v>
                </c:pt>
                <c:pt idx="720">
                  <c:v>37.356922058625869</c:v>
                </c:pt>
                <c:pt idx="721">
                  <c:v>37.556922055864149</c:v>
                </c:pt>
                <c:pt idx="722">
                  <c:v>37.756922053226774</c:v>
                </c:pt>
                <c:pt idx="723">
                  <c:v>37.956922050708016</c:v>
                </c:pt>
                <c:pt idx="724">
                  <c:v>38.156922048302846</c:v>
                </c:pt>
                <c:pt idx="725">
                  <c:v>38.356922046005778</c:v>
                </c:pt>
                <c:pt idx="726">
                  <c:v>38.556922043812065</c:v>
                </c:pt>
                <c:pt idx="727">
                  <c:v>38.756922041717118</c:v>
                </c:pt>
                <c:pt idx="728">
                  <c:v>38.956922039716403</c:v>
                </c:pt>
                <c:pt idx="729">
                  <c:v>39.156922037805742</c:v>
                </c:pt>
                <c:pt idx="730">
                  <c:v>39.3569220359811</c:v>
                </c:pt>
                <c:pt idx="731">
                  <c:v>39.556922034238525</c:v>
                </c:pt>
                <c:pt idx="732">
                  <c:v>39.756922032574437</c:v>
                </c:pt>
                <c:pt idx="733">
                  <c:v>39.956922030985268</c:v>
                </c:pt>
                <c:pt idx="734">
                  <c:v>40.156922029467552</c:v>
                </c:pt>
                <c:pt idx="735">
                  <c:v>40.356922028018204</c:v>
                </c:pt>
                <c:pt idx="736">
                  <c:v>40.556922026634069</c:v>
                </c:pt>
                <c:pt idx="737">
                  <c:v>40.756922025312221</c:v>
                </c:pt>
                <c:pt idx="738">
                  <c:v>40.956922024049859</c:v>
                </c:pt>
                <c:pt idx="739">
                  <c:v>41.156922022844299</c:v>
                </c:pt>
                <c:pt idx="740">
                  <c:v>41.356922021693038</c:v>
                </c:pt>
                <c:pt idx="741">
                  <c:v>41.556922020593561</c:v>
                </c:pt>
                <c:pt idx="742">
                  <c:v>41.756922019543623</c:v>
                </c:pt>
                <c:pt idx="743">
                  <c:v>41.956922018540894</c:v>
                </c:pt>
                <c:pt idx="744">
                  <c:v>42.156922017583298</c:v>
                </c:pt>
                <c:pt idx="745">
                  <c:v>42.356922016668818</c:v>
                </c:pt>
                <c:pt idx="746">
                  <c:v>42.556922015795465</c:v>
                </c:pt>
                <c:pt idx="747">
                  <c:v>42.756922014961461</c:v>
                </c:pt>
                <c:pt idx="748">
                  <c:v>42.956922014164959</c:v>
                </c:pt>
                <c:pt idx="749">
                  <c:v>43.156922013404312</c:v>
                </c:pt>
                <c:pt idx="750">
                  <c:v>43.356922012677941</c:v>
                </c:pt>
                <c:pt idx="751">
                  <c:v>43.556922011984213</c:v>
                </c:pt>
                <c:pt idx="752">
                  <c:v>43.756922011321691</c:v>
                </c:pt>
                <c:pt idx="753">
                  <c:v>43.956922010689041</c:v>
                </c:pt>
                <c:pt idx="754">
                  <c:v>44.156922010084813</c:v>
                </c:pt>
                <c:pt idx="755">
                  <c:v>44.356922009507812</c:v>
                </c:pt>
                <c:pt idx="756">
                  <c:v>44.556922008956775</c:v>
                </c:pt>
                <c:pt idx="757">
                  <c:v>44.756922008430536</c:v>
                </c:pt>
                <c:pt idx="758">
                  <c:v>44.956922007928043</c:v>
                </c:pt>
                <c:pt idx="759">
                  <c:v>45.156922007448102</c:v>
                </c:pt>
                <c:pt idx="760">
                  <c:v>45.356922006989734</c:v>
                </c:pt>
                <c:pt idx="761">
                  <c:v>45.556922006552057</c:v>
                </c:pt>
                <c:pt idx="762">
                  <c:v>45.756922006134019</c:v>
                </c:pt>
                <c:pt idx="763">
                  <c:v>45.956922005734825</c:v>
                </c:pt>
                <c:pt idx="764">
                  <c:v>46.156922005353607</c:v>
                </c:pt>
                <c:pt idx="765">
                  <c:v>46.356922004989514</c:v>
                </c:pt>
                <c:pt idx="766">
                  <c:v>46.556922004641834</c:v>
                </c:pt>
                <c:pt idx="767">
                  <c:v>46.756922004309857</c:v>
                </c:pt>
                <c:pt idx="768">
                  <c:v>46.956922003992958</c:v>
                </c:pt>
                <c:pt idx="769">
                  <c:v>47.156922003690127</c:v>
                </c:pt>
                <c:pt idx="770">
                  <c:v>47.356922003400982</c:v>
                </c:pt>
                <c:pt idx="771">
                  <c:v>47.556922003124811</c:v>
                </c:pt>
                <c:pt idx="772">
                  <c:v>47.756922002861018</c:v>
                </c:pt>
                <c:pt idx="773">
                  <c:v>47.956922002609147</c:v>
                </c:pt>
                <c:pt idx="774">
                  <c:v>48.156922002368617</c:v>
                </c:pt>
                <c:pt idx="775">
                  <c:v>48.356922002138873</c:v>
                </c:pt>
                <c:pt idx="776">
                  <c:v>48.556922001919546</c:v>
                </c:pt>
                <c:pt idx="777">
                  <c:v>48.756922001710024</c:v>
                </c:pt>
                <c:pt idx="778">
                  <c:v>48.956922001509994</c:v>
                </c:pt>
                <c:pt idx="779">
                  <c:v>49.156922001318932</c:v>
                </c:pt>
                <c:pt idx="780">
                  <c:v>49.356922001136468</c:v>
                </c:pt>
                <c:pt idx="781">
                  <c:v>49.556922000962217</c:v>
                </c:pt>
                <c:pt idx="782">
                  <c:v>49.756922000795797</c:v>
                </c:pt>
                <c:pt idx="783">
                  <c:v>49.956922000636837</c:v>
                </c:pt>
                <c:pt idx="784">
                  <c:v>50.156922000485096</c:v>
                </c:pt>
                <c:pt idx="785">
                  <c:v>50.356922000340134</c:v>
                </c:pt>
                <c:pt idx="786">
                  <c:v>50.556922000201752</c:v>
                </c:pt>
                <c:pt idx="787">
                  <c:v>50.756922000069579</c:v>
                </c:pt>
                <c:pt idx="788">
                  <c:v>50.956921999943319</c:v>
                </c:pt>
                <c:pt idx="789">
                  <c:v>51.156921999822771</c:v>
                </c:pt>
                <c:pt idx="790">
                  <c:v>51.356921999707666</c:v>
                </c:pt>
                <c:pt idx="791">
                  <c:v>51.556921999597705</c:v>
                </c:pt>
                <c:pt idx="792">
                  <c:v>51.756921999492704</c:v>
                </c:pt>
                <c:pt idx="793">
                  <c:v>51.956921999392407</c:v>
                </c:pt>
                <c:pt idx="794">
                  <c:v>52.156921999296657</c:v>
                </c:pt>
                <c:pt idx="795">
                  <c:v>52.356921999205213</c:v>
                </c:pt>
                <c:pt idx="796">
                  <c:v>52.55692199911789</c:v>
                </c:pt>
                <c:pt idx="797">
                  <c:v>52.756921999034475</c:v>
                </c:pt>
                <c:pt idx="798">
                  <c:v>52.95692199895484</c:v>
                </c:pt>
                <c:pt idx="799">
                  <c:v>53.156921998878772</c:v>
                </c:pt>
                <c:pt idx="800">
                  <c:v>53.356921998806143</c:v>
                </c:pt>
                <c:pt idx="801">
                  <c:v>53.556921998736769</c:v>
                </c:pt>
                <c:pt idx="802">
                  <c:v>53.756921998670506</c:v>
                </c:pt>
                <c:pt idx="803">
                  <c:v>53.956921998607299</c:v>
                </c:pt>
                <c:pt idx="804">
                  <c:v>54.156921998546849</c:v>
                </c:pt>
                <c:pt idx="805">
                  <c:v>54.356921998489128</c:v>
                </c:pt>
                <c:pt idx="806">
                  <c:v>54.556921998434035</c:v>
                </c:pt>
                <c:pt idx="807">
                  <c:v>54.756921998381387</c:v>
                </c:pt>
                <c:pt idx="808">
                  <c:v>54.956921998331126</c:v>
                </c:pt>
                <c:pt idx="809">
                  <c:v>55.156921998283366</c:v>
                </c:pt>
                <c:pt idx="810">
                  <c:v>55.356921998237297</c:v>
                </c:pt>
                <c:pt idx="811">
                  <c:v>55.556921998193559</c:v>
                </c:pt>
                <c:pt idx="812">
                  <c:v>55.756921998151967</c:v>
                </c:pt>
                <c:pt idx="813">
                  <c:v>55.956921998112009</c:v>
                </c:pt>
                <c:pt idx="814">
                  <c:v>56.156921998073869</c:v>
                </c:pt>
                <c:pt idx="815">
                  <c:v>56.356921998037492</c:v>
                </c:pt>
                <c:pt idx="816">
                  <c:v>56.556921998002721</c:v>
                </c:pt>
                <c:pt idx="817">
                  <c:v>56.756921997969513</c:v>
                </c:pt>
                <c:pt idx="818">
                  <c:v>56.956921997937812</c:v>
                </c:pt>
              </c:numCache>
            </c:numRef>
          </c:yVal>
          <c:smooth val="1"/>
          <c:extLst>
            <c:ext xmlns:c16="http://schemas.microsoft.com/office/drawing/2014/chart" uri="{C3380CC4-5D6E-409C-BE32-E72D297353CC}">
              <c16:uniqueId val="{00000000-D12F-463C-AB3F-1351DACCBB83}"/>
            </c:ext>
          </c:extLst>
        </c:ser>
        <c:ser>
          <c:idx val="5"/>
          <c:order val="5"/>
          <c:tx>
            <c:v>DC_gain_power</c:v>
          </c:tx>
          <c:spPr>
            <a:ln>
              <a:prstDash val="sysDot"/>
            </a:ln>
          </c:spPr>
          <c:marker>
            <c:symbol val="none"/>
          </c:marker>
          <c:xVal>
            <c:numRef>
              <c:f>Sheet2!$F$21:$G$21</c:f>
              <c:numCache>
                <c:formatCode>General</c:formatCode>
                <c:ptCount val="2"/>
                <c:pt idx="0">
                  <c:v>100</c:v>
                </c:pt>
                <c:pt idx="1">
                  <c:v>1000000</c:v>
                </c:pt>
              </c:numCache>
            </c:numRef>
          </c:xVal>
          <c:yVal>
            <c:numRef>
              <c:f>Sheet2!$D$21:$E$21</c:f>
              <c:numCache>
                <c:formatCode>General</c:formatCode>
                <c:ptCount val="2"/>
                <c:pt idx="0">
                  <c:v>-3.4139245433795011</c:v>
                </c:pt>
                <c:pt idx="1">
                  <c:v>-3.4139245433795011</c:v>
                </c:pt>
              </c:numCache>
            </c:numRef>
          </c:yVal>
          <c:smooth val="1"/>
          <c:extLst>
            <c:ext xmlns:c16="http://schemas.microsoft.com/office/drawing/2014/chart" uri="{C3380CC4-5D6E-409C-BE32-E72D297353CC}">
              <c16:uniqueId val="{00000001-D12F-463C-AB3F-1351DACCBB83}"/>
            </c:ext>
          </c:extLst>
        </c:ser>
        <c:dLbls>
          <c:showLegendKey val="0"/>
          <c:showVal val="0"/>
          <c:showCatName val="0"/>
          <c:showSerName val="0"/>
          <c:showPercent val="0"/>
          <c:showBubbleSize val="0"/>
        </c:dLbls>
        <c:axId val="527749120"/>
        <c:axId val="52775104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Sheet2!$AF$4:$AF$822</c:f>
              <c:numCache>
                <c:formatCode>0.0000</c:formatCode>
                <c:ptCount val="819"/>
                <c:pt idx="0">
                  <c:v>-8.7227372346420431</c:v>
                </c:pt>
                <c:pt idx="1">
                  <c:v>-8.9227675974662013</c:v>
                </c:pt>
                <c:pt idx="2">
                  <c:v>-9.1272365137951113</c:v>
                </c:pt>
                <c:pt idx="3">
                  <c:v>-9.3362321092137623</c:v>
                </c:pt>
                <c:pt idx="4">
                  <c:v>-9.5498435327344247</c:v>
                </c:pt>
                <c:pt idx="5">
                  <c:v>-9.7681609142719452</c:v>
                </c:pt>
                <c:pt idx="6">
                  <c:v>-9.9912753172096256</c:v>
                </c:pt>
                <c:pt idx="7">
                  <c:v>-10.219278685752446</c:v>
                </c:pt>
                <c:pt idx="8">
                  <c:v>-10.452263786753692</c:v>
                </c:pt>
                <c:pt idx="9">
                  <c:v>-10.69032414569012</c:v>
                </c:pt>
                <c:pt idx="10">
                  <c:v>-10.933553976451202</c:v>
                </c:pt>
                <c:pt idx="11">
                  <c:v>-11.182048104598326</c:v>
                </c:pt>
                <c:pt idx="12">
                  <c:v>-11.435901883741579</c:v>
                </c:pt>
                <c:pt idx="13">
                  <c:v>-11.695211104674058</c:v>
                </c:pt>
                <c:pt idx="14">
                  <c:v>-11.960071896897668</c:v>
                </c:pt>
                <c:pt idx="15">
                  <c:v>-12.230580622169304</c:v>
                </c:pt>
                <c:pt idx="16">
                  <c:v>-12.506833759693556</c:v>
                </c:pt>
                <c:pt idx="17">
                  <c:v>-12.788927782586581</c:v>
                </c:pt>
                <c:pt idx="18">
                  <c:v>-13.076959025237269</c:v>
                </c:pt>
                <c:pt idx="19">
                  <c:v>-13.371023541195138</c:v>
                </c:pt>
                <c:pt idx="20">
                  <c:v>-13.671216951221265</c:v>
                </c:pt>
                <c:pt idx="21">
                  <c:v>-13.977634281148072</c:v>
                </c:pt>
                <c:pt idx="22">
                  <c:v>-14.290369789207244</c:v>
                </c:pt>
                <c:pt idx="23">
                  <c:v>-14.609516782502416</c:v>
                </c:pt>
                <c:pt idx="24">
                  <c:v>-14.935167422325096</c:v>
                </c:pt>
                <c:pt idx="25">
                  <c:v>-15.267412518038448</c:v>
                </c:pt>
                <c:pt idx="26">
                  <c:v>-15.606341309285895</c:v>
                </c:pt>
                <c:pt idx="27">
                  <c:v>-15.95204123631847</c:v>
                </c:pt>
                <c:pt idx="28">
                  <c:v>-16.304597698278609</c:v>
                </c:pt>
                <c:pt idx="29">
                  <c:v>-16.664093799328086</c:v>
                </c:pt>
                <c:pt idx="30">
                  <c:v>-17.030610082564881</c:v>
                </c:pt>
                <c:pt idx="31">
                  <c:v>-17.404224251738032</c:v>
                </c:pt>
                <c:pt idx="32">
                  <c:v>-17.785010880841632</c:v>
                </c:pt>
                <c:pt idx="33">
                  <c:v>-18.173041111749242</c:v>
                </c:pt>
                <c:pt idx="34">
                  <c:v>-18.56838234013836</c:v>
                </c:pt>
                <c:pt idx="35">
                  <c:v>-18.971097890051492</c:v>
                </c:pt>
                <c:pt idx="36">
                  <c:v>-19.381246677545722</c:v>
                </c:pt>
                <c:pt idx="37">
                  <c:v>-19.798882863997019</c:v>
                </c:pt>
                <c:pt idx="38">
                  <c:v>-20.224055499747848</c:v>
                </c:pt>
                <c:pt idx="39">
                  <c:v>-20.656808158918068</c:v>
                </c:pt>
                <c:pt idx="40">
                  <c:v>-21.097178566337249</c:v>
                </c:pt>
                <c:pt idx="41">
                  <c:v>-21.545198217703636</c:v>
                </c:pt>
                <c:pt idx="42">
                  <c:v>-22.000891994227111</c:v>
                </c:pt>
                <c:pt idx="43">
                  <c:v>-22.464277773172764</c:v>
                </c:pt>
                <c:pt idx="44">
                  <c:v>-22.935366035884385</c:v>
                </c:pt>
                <c:pt idx="45">
                  <c:v>-23.414159475033905</c:v>
                </c:pt>
                <c:pt idx="46">
                  <c:v>-23.90065260301073</c:v>
                </c:pt>
                <c:pt idx="47">
                  <c:v>-24.394831363532653</c:v>
                </c:pt>
                <c:pt idx="48">
                  <c:v>-24.896672748725376</c:v>
                </c:pt>
                <c:pt idx="49">
                  <c:v>-25.406144424078395</c:v>
                </c:pt>
                <c:pt idx="50">
                  <c:v>-25.923204363838341</c:v>
                </c:pt>
                <c:pt idx="51">
                  <c:v>-26.447800499544378</c:v>
                </c:pt>
                <c:pt idx="52">
                  <c:v>-26.979870384540142</c:v>
                </c:pt>
                <c:pt idx="53">
                  <c:v>-27.519340877411118</c:v>
                </c:pt>
                <c:pt idx="54">
                  <c:v>-28.066127847390906</c:v>
                </c:pt>
                <c:pt idx="55">
                  <c:v>-28.620135904851438</c:v>
                </c:pt>
                <c:pt idx="56">
                  <c:v>-29.181258160038233</c:v>
                </c:pt>
                <c:pt idx="57">
                  <c:v>-29.749376013227838</c:v>
                </c:pt>
                <c:pt idx="58">
                  <c:v>-30.32435897946889</c:v>
                </c:pt>
                <c:pt idx="59">
                  <c:v>-30.906064551016112</c:v>
                </c:pt>
                <c:pt idx="60">
                  <c:v>-31.494338100477691</c:v>
                </c:pt>
                <c:pt idx="61">
                  <c:v>-32.089012827566194</c:v>
                </c:pt>
                <c:pt idx="62">
                  <c:v>-32.689909752172092</c:v>
                </c:pt>
                <c:pt idx="63">
                  <c:v>-33.296837756264097</c:v>
                </c:pt>
                <c:pt idx="64">
                  <c:v>-33.909593676862556</c:v>
                </c:pt>
                <c:pt idx="65">
                  <c:v>-34.527962452031296</c:v>
                </c:pt>
                <c:pt idx="66">
                  <c:v>-35.151717321489969</c:v>
                </c:pt>
                <c:pt idx="67">
                  <c:v>-35.78062008306604</c:v>
                </c:pt>
                <c:pt idx="68">
                  <c:v>-36.414421405785397</c:v>
                </c:pt>
                <c:pt idx="69">
                  <c:v>-37.052861199946939</c:v>
                </c:pt>
                <c:pt idx="70">
                  <c:v>-37.695669044044877</c:v>
                </c:pt>
                <c:pt idx="71">
                  <c:v>-38.342564667896788</c:v>
                </c:pt>
                <c:pt idx="72">
                  <c:v>-38.993258490814277</c:v>
                </c:pt>
                <c:pt idx="73">
                  <c:v>-39.647452213121269</c:v>
                </c:pt>
                <c:pt idx="74">
                  <c:v>-40.304839458791953</c:v>
                </c:pt>
                <c:pt idx="75">
                  <c:v>-40.96510646645239</c:v>
                </c:pt>
                <c:pt idx="76">
                  <c:v>-41.627932825477686</c:v>
                </c:pt>
                <c:pt idx="77">
                  <c:v>-42.292992253425872</c:v>
                </c:pt>
                <c:pt idx="78">
                  <c:v>-42.959953410590558</c:v>
                </c:pt>
                <c:pt idx="79">
                  <c:v>-43.628480747035667</c:v>
                </c:pt>
                <c:pt idx="80">
                  <c:v>-44.298235377100738</c:v>
                </c:pt>
                <c:pt idx="81">
                  <c:v>-44.968875976047343</c:v>
                </c:pt>
                <c:pt idx="82">
                  <c:v>-45.640059693255843</c:v>
                </c:pt>
                <c:pt idx="83">
                  <c:v>-46.311443076186407</c:v>
                </c:pt>
                <c:pt idx="84">
                  <c:v>-46.982682999190281</c:v>
                </c:pt>
                <c:pt idx="85">
                  <c:v>-47.653437591200067</c:v>
                </c:pt>
                <c:pt idx="86">
                  <c:v>-48.32336715634186</c:v>
                </c:pt>
                <c:pt idx="87">
                  <c:v>-48.992135081598434</c:v>
                </c:pt>
                <c:pt idx="88">
                  <c:v>-49.659408725806884</c:v>
                </c:pt>
                <c:pt idx="89">
                  <c:v>-50.324860284497618</c:v>
                </c:pt>
                <c:pt idx="90">
                  <c:v>-50.988167625364476</c:v>
                </c:pt>
                <c:pt idx="91">
                  <c:v>-51.649015089499663</c:v>
                </c:pt>
                <c:pt idx="92">
                  <c:v>-52.307094253917647</c:v>
                </c:pt>
                <c:pt idx="93">
                  <c:v>-52.962104651330009</c:v>
                </c:pt>
                <c:pt idx="94">
                  <c:v>-53.613754443605316</c:v>
                </c:pt>
                <c:pt idx="95">
                  <c:v>-54.26176104584809</c:v>
                </c:pt>
                <c:pt idx="96">
                  <c:v>-54.905851698551054</c:v>
                </c:pt>
                <c:pt idx="97">
                  <c:v>-55.545763985805479</c:v>
                </c:pt>
                <c:pt idx="98">
                  <c:v>-56.181246298087864</c:v>
                </c:pt>
                <c:pt idx="99">
                  <c:v>-56.812058238670204</c:v>
                </c:pt>
                <c:pt idx="100">
                  <c:v>-57.43797097321638</c:v>
                </c:pt>
                <c:pt idx="101">
                  <c:v>-58.058767522624294</c:v>
                </c:pt>
                <c:pt idx="102">
                  <c:v>-58.674242999644413</c:v>
                </c:pt>
                <c:pt idx="103">
                  <c:v>-59.284204790246342</c:v>
                </c:pt>
                <c:pt idx="104">
                  <c:v>-59.888472681110599</c:v>
                </c:pt>
                <c:pt idx="105">
                  <c:v>-60.486878934989903</c:v>
                </c:pt>
                <c:pt idx="106">
                  <c:v>-61.079268316011969</c:v>
                </c:pt>
                <c:pt idx="107">
                  <c:v>-61.665498067277724</c:v>
                </c:pt>
                <c:pt idx="108">
                  <c:v>-62.245437843352065</c:v>
                </c:pt>
                <c:pt idx="109">
                  <c:v>-62.818969600439004</c:v>
                </c:pt>
                <c:pt idx="110">
                  <c:v>-63.385987447190018</c:v>
                </c:pt>
                <c:pt idx="111">
                  <c:v>-63.946397459206061</c:v>
                </c:pt>
                <c:pt idx="112">
                  <c:v>-64.500117460368884</c:v>
                </c:pt>
                <c:pt idx="113">
                  <c:v>-65.047076774173718</c:v>
                </c:pt>
                <c:pt idx="114">
                  <c:v>-65.587215948238821</c:v>
                </c:pt>
                <c:pt idx="115">
                  <c:v>-66.120486455137438</c:v>
                </c:pt>
                <c:pt idx="116">
                  <c:v>-66.646850372643897</c:v>
                </c:pt>
                <c:pt idx="117">
                  <c:v>-67.166280046400132</c:v>
                </c:pt>
                <c:pt idx="118">
                  <c:v>-67.678757737910615</c:v>
                </c:pt>
                <c:pt idx="119">
                  <c:v>-68.184275260648818</c:v>
                </c:pt>
                <c:pt idx="120">
                  <c:v>-68.682833606925001</c:v>
                </c:pt>
                <c:pt idx="121">
                  <c:v>-69.17444256801565</c:v>
                </c:pt>
                <c:pt idx="122">
                  <c:v>-69.65912034989978</c:v>
                </c:pt>
                <c:pt idx="123">
                  <c:v>-70.136893186782203</c:v>
                </c:pt>
                <c:pt idx="124">
                  <c:v>-70.607794954419631</c:v>
                </c:pt>
                <c:pt idx="125">
                  <c:v>-71.071866785095011</c:v>
                </c:pt>
                <c:pt idx="126">
                  <c:v>-71.529156685919148</c:v>
                </c:pt>
                <c:pt idx="127">
                  <c:v>-71.97971916197271</c:v>
                </c:pt>
                <c:pt idx="128">
                  <c:v>-72.423614845639563</c:v>
                </c:pt>
                <c:pt idx="129">
                  <c:v>-72.860910133326897</c:v>
                </c:pt>
                <c:pt idx="130">
                  <c:v>-73.291676830615216</c:v>
                </c:pt>
                <c:pt idx="131">
                  <c:v>-73.715991806739481</c:v>
                </c:pt>
                <c:pt idx="132">
                  <c:v>-74.133936659164959</c:v>
                </c:pt>
                <c:pt idx="133">
                  <c:v>-74.545597388894947</c:v>
                </c:pt>
                <c:pt idx="134">
                  <c:v>-74.95106408702614</c:v>
                </c:pt>
                <c:pt idx="135">
                  <c:v>-75.350430632958293</c:v>
                </c:pt>
                <c:pt idx="136">
                  <c:v>-75.743794404560461</c:v>
                </c:pt>
                <c:pt idx="137">
                  <c:v>-76.131256000503654</c:v>
                </c:pt>
                <c:pt idx="138">
                  <c:v>-76.512918974883377</c:v>
                </c:pt>
                <c:pt idx="139">
                  <c:v>-76.888889584178543</c:v>
                </c:pt>
                <c:pt idx="140">
                  <c:v>-77.259276546522983</c:v>
                </c:pt>
                <c:pt idx="141">
                  <c:v>-77.624190813205416</c:v>
                </c:pt>
                <c:pt idx="142">
                  <c:v>-77.98374535225615</c:v>
                </c:pt>
                <c:pt idx="143">
                  <c:v>-78.338054943933898</c:v>
                </c:pt>
                <c:pt idx="144">
                  <c:v>-78.687235987881209</c:v>
                </c:pt>
                <c:pt idx="145">
                  <c:v>-79.031406321683178</c:v>
                </c:pt>
                <c:pt idx="146">
                  <c:v>-79.370685050532501</c:v>
                </c:pt>
                <c:pt idx="147">
                  <c:v>-79.705192387678579</c:v>
                </c:pt>
                <c:pt idx="148">
                  <c:v>-80.03504950531736</c:v>
                </c:pt>
                <c:pt idx="149">
                  <c:v>-80.360378395562364</c:v>
                </c:pt>
                <c:pt idx="150">
                  <c:v>-80.681301741122539</c:v>
                </c:pt>
                <c:pt idx="151">
                  <c:v>-80.997942795305391</c:v>
                </c:pt>
                <c:pt idx="152">
                  <c:v>-81.310425270954525</c:v>
                </c:pt>
                <c:pt idx="153">
                  <c:v>-81.618873237928227</c:v>
                </c:pt>
                <c:pt idx="154">
                  <c:v>-81.923411028723635</c:v>
                </c:pt>
                <c:pt idx="155">
                  <c:v>-82.224163151850377</c:v>
                </c:pt>
                <c:pt idx="156">
                  <c:v>-82.521254212560976</c:v>
                </c:pt>
                <c:pt idx="157">
                  <c:v>-82.814808840547315</c:v>
                </c:pt>
                <c:pt idx="158">
                  <c:v>-83.104951624217989</c:v>
                </c:pt>
                <c:pt idx="159">
                  <c:v>-83.391807051176713</c:v>
                </c:pt>
                <c:pt idx="160">
                  <c:v>-83.675499454528193</c:v>
                </c:pt>
                <c:pt idx="161">
                  <c:v>-83.956152964645426</c:v>
                </c:pt>
                <c:pt idx="162">
                  <c:v>-84.233891466039466</c:v>
                </c:pt>
                <c:pt idx="163">
                  <c:v>-84.5088385589805</c:v>
                </c:pt>
                <c:pt idx="164">
                  <c:v>-84.781117525527478</c:v>
                </c:pt>
                <c:pt idx="165">
                  <c:v>-85.050851299631134</c:v>
                </c:pt>
                <c:pt idx="166">
                  <c:v>-85.318162440983343</c:v>
                </c:pt>
                <c:pt idx="167">
                  <c:v>-85.583173112293522</c:v>
                </c:pt>
                <c:pt idx="168">
                  <c:v>-85.846005059680394</c:v>
                </c:pt>
                <c:pt idx="169">
                  <c:v>-86.106779595874386</c:v>
                </c:pt>
                <c:pt idx="170">
                  <c:v>-86.365617585933535</c:v>
                </c:pt>
                <c:pt idx="171">
                  <c:v>-86.622639435180815</c:v>
                </c:pt>
                <c:pt idx="172">
                  <c:v>-86.877965079077981</c:v>
                </c:pt>
                <c:pt idx="173">
                  <c:v>-87.131713974756053</c:v>
                </c:pt>
                <c:pt idx="174">
                  <c:v>-87.384005093926319</c:v>
                </c:pt>
                <c:pt idx="175">
                  <c:v>-87.634956916901814</c:v>
                </c:pt>
                <c:pt idx="176">
                  <c:v>-87.884687427460847</c:v>
                </c:pt>
                <c:pt idx="177">
                  <c:v>-88.13331410828836</c:v>
                </c:pt>
                <c:pt idx="178">
                  <c:v>-88.380953936732482</c:v>
                </c:pt>
                <c:pt idx="179">
                  <c:v>-88.627723380615635</c:v>
                </c:pt>
                <c:pt idx="180">
                  <c:v>-88.873738393839687</c:v>
                </c:pt>
                <c:pt idx="181">
                  <c:v>-89.119114411525828</c:v>
                </c:pt>
                <c:pt idx="182">
                  <c:v>-89.36396634442859</c:v>
                </c:pt>
                <c:pt idx="183">
                  <c:v>-89.608408572362421</c:v>
                </c:pt>
                <c:pt idx="184">
                  <c:v>-89.852554936377814</c:v>
                </c:pt>
                <c:pt idx="185">
                  <c:v>-90.096518729420637</c:v>
                </c:pt>
                <c:pt idx="186">
                  <c:v>-90.340412685206047</c:v>
                </c:pt>
                <c:pt idx="187">
                  <c:v>-90.584348965034366</c:v>
                </c:pt>
                <c:pt idx="188">
                  <c:v>-90.828439142271208</c:v>
                </c:pt>
                <c:pt idx="189">
                  <c:v>-91.072794184210807</c:v>
                </c:pt>
                <c:pt idx="190">
                  <c:v>-91.317524431034244</c:v>
                </c:pt>
                <c:pt idx="191">
                  <c:v>-91.562739571570177</c:v>
                </c:pt>
                <c:pt idx="192">
                  <c:v>-91.80854861555801</c:v>
                </c:pt>
                <c:pt idx="193">
                  <c:v>-92.055059862107441</c:v>
                </c:pt>
                <c:pt idx="194">
                  <c:v>-92.302380864041453</c:v>
                </c:pt>
                <c:pt idx="195">
                  <c:v>-92.550618387802487</c:v>
                </c:pt>
                <c:pt idx="196">
                  <c:v>-92.799878368594207</c:v>
                </c:pt>
                <c:pt idx="197">
                  <c:v>-93.050265860424133</c:v>
                </c:pt>
                <c:pt idx="198">
                  <c:v>-93.301884980705395</c:v>
                </c:pt>
                <c:pt idx="199">
                  <c:v>-93.554838849068702</c:v>
                </c:pt>
                <c:pt idx="200">
                  <c:v>-93.809229520028836</c:v>
                </c:pt>
                <c:pt idx="201">
                  <c:v>-94.065157909144617</c:v>
                </c:pt>
                <c:pt idx="202">
                  <c:v>-94.322723712304864</c:v>
                </c:pt>
                <c:pt idx="203">
                  <c:v>-94.582025317769492</c:v>
                </c:pt>
                <c:pt idx="204">
                  <c:v>-94.843159710590669</c:v>
                </c:pt>
                <c:pt idx="205">
                  <c:v>-95.106222369037056</c:v>
                </c:pt>
                <c:pt idx="206">
                  <c:v>-95.371307152643837</c:v>
                </c:pt>
                <c:pt idx="207">
                  <c:v>-95.638506181512057</c:v>
                </c:pt>
                <c:pt idx="208">
                  <c:v>-95.907909706485128</c:v>
                </c:pt>
                <c:pt idx="209">
                  <c:v>-96.17960596983454</c:v>
                </c:pt>
                <c:pt idx="210">
                  <c:v>-96.453681056097579</c:v>
                </c:pt>
                <c:pt idx="211">
                  <c:v>-96.730218732719479</c:v>
                </c:pt>
                <c:pt idx="212">
                  <c:v>-97.009300280169114</c:v>
                </c:pt>
                <c:pt idx="213">
                  <c:v>-97.291004311215659</c:v>
                </c:pt>
                <c:pt idx="214">
                  <c:v>-97.575406579077452</c:v>
                </c:pt>
                <c:pt idx="215">
                  <c:v>-97.862579774181881</c:v>
                </c:pt>
                <c:pt idx="216">
                  <c:v>-98.152593309309253</c:v>
                </c:pt>
                <c:pt idx="217">
                  <c:v>-98.445513092931265</c:v>
                </c:pt>
                <c:pt idx="218">
                  <c:v>-98.74140129060109</c:v>
                </c:pt>
                <c:pt idx="219">
                  <c:v>-99.040316074301998</c:v>
                </c:pt>
                <c:pt idx="220">
                  <c:v>-99.342311359721165</c:v>
                </c:pt>
                <c:pt idx="221">
                  <c:v>-99.64743653148011</c:v>
                </c:pt>
                <c:pt idx="222">
                  <c:v>-99.955736156427321</c:v>
                </c:pt>
                <c:pt idx="223">
                  <c:v>-100.26724968517929</c:v>
                </c:pt>
                <c:pt idx="224">
                  <c:v>-100.58201114218782</c:v>
                </c:pt>
                <c:pt idx="225">
                  <c:v>-100.90004880470796</c:v>
                </c:pt>
                <c:pt idx="226">
                  <c:v>-101.22138487115053</c:v>
                </c:pt>
                <c:pt idx="227">
                  <c:v>-101.54603511941755</c:v>
                </c:pt>
                <c:pt idx="228">
                  <c:v>-101.87400855594569</c:v>
                </c:pt>
                <c:pt idx="229">
                  <c:v>-102.20530705631602</c:v>
                </c:pt>
                <c:pt idx="230">
                  <c:v>-102.53992499843022</c:v>
                </c:pt>
                <c:pt idx="231">
                  <c:v>-102.87784888940477</c:v>
                </c:pt>
                <c:pt idx="232">
                  <c:v>-103.21905698749062</c:v>
                </c:pt>
                <c:pt idx="233">
                  <c:v>-103.56351892049184</c:v>
                </c:pt>
                <c:pt idx="234">
                  <c:v>-103.91119530232321</c:v>
                </c:pt>
                <c:pt idx="235">
                  <c:v>-104.26203734952374</c:v>
                </c:pt>
                <c:pt idx="236">
                  <c:v>-104.61598649971565</c:v>
                </c:pt>
                <c:pt idx="237">
                  <c:v>-104.97297403417848</c:v>
                </c:pt>
                <c:pt idx="238">
                  <c:v>-105.33292070688117</c:v>
                </c:pt>
                <c:pt idx="239">
                  <c:v>-105.69573638248973</c:v>
                </c:pt>
                <c:pt idx="240">
                  <c:v>-106.06131968603252</c:v>
                </c:pt>
                <c:pt idx="241">
                  <c:v>-106.42955766706559</c:v>
                </c:pt>
                <c:pt idx="242">
                  <c:v>-106.80032548132409</c:v>
                </c:pt>
                <c:pt idx="243">
                  <c:v>-107.17348609298101</c:v>
                </c:pt>
                <c:pt idx="244">
                  <c:v>-107.54889000074495</c:v>
                </c:pt>
                <c:pt idx="245">
                  <c:v>-107.92637499112472</c:v>
                </c:pt>
                <c:pt idx="246">
                  <c:v>-108.3057659222543</c:v>
                </c:pt>
                <c:pt idx="247">
                  <c:v>-108.68687454171338</c:v>
                </c:pt>
                <c:pt idx="248">
                  <c:v>-109.06949934178714</c:v>
                </c:pt>
                <c:pt idx="249">
                  <c:v>-109.45342545558475</c:v>
                </c:pt>
                <c:pt idx="250">
                  <c:v>-109.83842459737257</c:v>
                </c:pt>
                <c:pt idx="251">
                  <c:v>-110.2242550503755</c:v>
                </c:pt>
                <c:pt idx="252">
                  <c:v>-110.61066170516364</c:v>
                </c:pt>
                <c:pt idx="253">
                  <c:v>-110.99737615154187</c:v>
                </c:pt>
                <c:pt idx="254">
                  <c:v>-111.38411682664378</c:v>
                </c:pt>
                <c:pt idx="255">
                  <c:v>-111.77058922164808</c:v>
                </c:pt>
                <c:pt idx="256">
                  <c:v>-112.15648614922227</c:v>
                </c:pt>
                <c:pt idx="257">
                  <c:v>-112.54148807343734</c:v>
                </c:pt>
                <c:pt idx="258">
                  <c:v>-112.92526350349767</c:v>
                </c:pt>
                <c:pt idx="259">
                  <c:v>-113.30746945219693</c:v>
                </c:pt>
                <c:pt idx="260">
                  <c:v>-113.68775195953936</c:v>
                </c:pt>
                <c:pt idx="261">
                  <c:v>-114.06574668147422</c:v>
                </c:pt>
                <c:pt idx="262">
                  <c:v>-114.44107954317099</c:v>
                </c:pt>
                <c:pt idx="263">
                  <c:v>-114.8133674557327</c:v>
                </c:pt>
                <c:pt idx="264">
                  <c:v>-115.18221909470344</c:v>
                </c:pt>
                <c:pt idx="265">
                  <c:v>-115.54723573818582</c:v>
                </c:pt>
                <c:pt idx="266">
                  <c:v>-115.90801216184983</c:v>
                </c:pt>
                <c:pt idx="267">
                  <c:v>-116.26413758759738</c:v>
                </c:pt>
                <c:pt idx="268">
                  <c:v>-116.61519668215053</c:v>
                </c:pt>
                <c:pt idx="269">
                  <c:v>-116.96077060136918</c:v>
                </c:pt>
                <c:pt idx="270">
                  <c:v>-117.30043807567726</c:v>
                </c:pt>
                <c:pt idx="271">
                  <c:v>-117.63377653159679</c:v>
                </c:pt>
                <c:pt idx="272">
                  <c:v>-117.96036324405929</c:v>
                </c:pt>
                <c:pt idx="273">
                  <c:v>-118.27977651389236</c:v>
                </c:pt>
                <c:pt idx="274">
                  <c:v>-118.59159686466205</c:v>
                </c:pt>
                <c:pt idx="275">
                  <c:v>-118.89540825290425</c:v>
                </c:pt>
                <c:pt idx="276">
                  <c:v>-119.19079928568721</c:v>
                </c:pt>
                <c:pt idx="277">
                  <c:v>-119.47736443942486</c:v>
                </c:pt>
                <c:pt idx="278">
                  <c:v>-119.7547052738982</c:v>
                </c:pt>
                <c:pt idx="279">
                  <c:v>-120.02243163553815</c:v>
                </c:pt>
                <c:pt idx="280">
                  <c:v>-120.28016284417964</c:v>
                </c:pt>
                <c:pt idx="281">
                  <c:v>-120.52752885769725</c:v>
                </c:pt>
                <c:pt idx="282">
                  <c:v>-120.76417140918488</c:v>
                </c:pt>
                <c:pt idx="283">
                  <c:v>-120.98974511162783</c:v>
                </c:pt>
                <c:pt idx="284">
                  <c:v>-121.20391852533635</c:v>
                </c:pt>
                <c:pt idx="285">
                  <c:v>-121.40637518375115</c:v>
                </c:pt>
                <c:pt idx="286">
                  <c:v>-121.59681457359206</c:v>
                </c:pt>
                <c:pt idx="287">
                  <c:v>-121.7749530656889</c:v>
                </c:pt>
                <c:pt idx="288">
                  <c:v>-121.94052479320317</c:v>
                </c:pt>
                <c:pt idx="289">
                  <c:v>-122.09328247431441</c:v>
                </c:pt>
                <c:pt idx="290">
                  <c:v>-122.23299817679944</c:v>
                </c:pt>
                <c:pt idx="291">
                  <c:v>-122.35946402226917</c:v>
                </c:pt>
                <c:pt idx="292">
                  <c:v>-122.47249282814634</c:v>
                </c:pt>
                <c:pt idx="293">
                  <c:v>-122.57191868575931</c:v>
                </c:pt>
                <c:pt idx="294">
                  <c:v>-122.65759747319865</c:v>
                </c:pt>
                <c:pt idx="295">
                  <c:v>-122.72940730181698</c:v>
                </c:pt>
                <c:pt idx="296">
                  <c:v>-122.78724889547678</c:v>
                </c:pt>
                <c:pt idx="297">
                  <c:v>-122.83104590183028</c:v>
                </c:pt>
                <c:pt idx="298">
                  <c:v>-122.860745135087</c:v>
                </c:pt>
                <c:pt idx="299">
                  <c:v>-122.87631674986687</c:v>
                </c:pt>
                <c:pt idx="300">
                  <c:v>-122.87775434586567</c:v>
                </c:pt>
                <c:pt idx="301">
                  <c:v>-122.86507500317563</c:v>
                </c:pt>
                <c:pt idx="302">
                  <c:v>-122.83831924821223</c:v>
                </c:pt>
                <c:pt idx="303">
                  <c:v>-122.79755095030407</c:v>
                </c:pt>
                <c:pt idx="304">
                  <c:v>-122.74285714911242</c:v>
                </c:pt>
                <c:pt idx="305">
                  <c:v>-122.674347813162</c:v>
                </c:pt>
                <c:pt idx="306">
                  <c:v>-122.5921555298948</c:v>
                </c:pt>
                <c:pt idx="307">
                  <c:v>-122.49643512780435</c:v>
                </c:pt>
                <c:pt idx="308">
                  <c:v>-122.38736323137428</c:v>
                </c:pt>
                <c:pt idx="309">
                  <c:v>-122.26513774973499</c:v>
                </c:pt>
                <c:pt idx="310">
                  <c:v>-122.12997730016869</c:v>
                </c:pt>
                <c:pt idx="311">
                  <c:v>-121.98212056783441</c:v>
                </c:pt>
                <c:pt idx="312">
                  <c:v>-121.82182560335507</c:v>
                </c:pt>
                <c:pt idx="313">
                  <c:v>-121.6493690602028</c:v>
                </c:pt>
                <c:pt idx="314">
                  <c:v>-121.46504537413735</c:v>
                </c:pt>
                <c:pt idx="315">
                  <c:v>-121.26916588729098</c:v>
                </c:pt>
                <c:pt idx="316">
                  <c:v>-121.06205791984881</c:v>
                </c:pt>
                <c:pt idx="317">
                  <c:v>-120.84406379263669</c:v>
                </c:pt>
                <c:pt idx="318">
                  <c:v>-120.61553980430236</c:v>
                </c:pt>
                <c:pt idx="319">
                  <c:v>-120.37685516713893</c:v>
                </c:pt>
                <c:pt idx="320">
                  <c:v>-120.12839090596324</c:v>
                </c:pt>
                <c:pt idx="321">
                  <c:v>-119.87053872480027</c:v>
                </c:pt>
                <c:pt idx="322">
                  <c:v>-119.60369984644336</c:v>
                </c:pt>
                <c:pt idx="323">
                  <c:v>-119.32828383024679</c:v>
                </c:pt>
                <c:pt idx="324">
                  <c:v>-119.04470737375325</c:v>
                </c:pt>
                <c:pt idx="325">
                  <c:v>-118.7533931039608</c:v>
                </c:pt>
                <c:pt idx="326">
                  <c:v>-118.45476836418385</c:v>
                </c:pt>
                <c:pt idx="327">
                  <c:v>-118.14926400255814</c:v>
                </c:pt>
                <c:pt idx="328">
                  <c:v>-117.83731316827328</c:v>
                </c:pt>
                <c:pt idx="329">
                  <c:v>-117.51935012158984</c:v>
                </c:pt>
                <c:pt idx="330">
                  <c:v>-117.19580906360486</c:v>
                </c:pt>
                <c:pt idx="331">
                  <c:v>-116.86712299157799</c:v>
                </c:pt>
                <c:pt idx="332">
                  <c:v>-116.53372258540932</c:v>
                </c:pt>
                <c:pt idx="333">
                  <c:v>-116.19603513058755</c:v>
                </c:pt>
                <c:pt idx="334">
                  <c:v>-115.854483482592</c:v>
                </c:pt>
                <c:pt idx="335">
                  <c:v>-115.50948507735013</c:v>
                </c:pt>
                <c:pt idx="336">
                  <c:v>-115.16145099192644</c:v>
                </c:pt>
                <c:pt idx="337">
                  <c:v>-114.81078505914644</c:v>
                </c:pt>
                <c:pt idx="338">
                  <c:v>-114.45788303937421</c:v>
                </c:pt>
                <c:pt idx="339">
                  <c:v>-114.10313185213138</c:v>
                </c:pt>
                <c:pt idx="340">
                  <c:v>-113.74690886971845</c:v>
                </c:pt>
                <c:pt idx="341">
                  <c:v>-113.38958127445528</c:v>
                </c:pt>
                <c:pt idx="342">
                  <c:v>-113.03150548061907</c:v>
                </c:pt>
                <c:pt idx="343">
                  <c:v>-112.67302662162462</c:v>
                </c:pt>
                <c:pt idx="344">
                  <c:v>-112.31447810247863</c:v>
                </c:pt>
                <c:pt idx="345">
                  <c:v>-111.95618121704237</c:v>
                </c:pt>
                <c:pt idx="346">
                  <c:v>-111.59844482917336</c:v>
                </c:pt>
                <c:pt idx="347">
                  <c:v>-111.24156511638154</c:v>
                </c:pt>
                <c:pt idx="348">
                  <c:v>-110.88582537423903</c:v>
                </c:pt>
                <c:pt idx="349">
                  <c:v>-110.53149587942488</c:v>
                </c:pt>
                <c:pt idx="350">
                  <c:v>-110.17883380897109</c:v>
                </c:pt>
                <c:pt idx="351">
                  <c:v>-109.82808321300408</c:v>
                </c:pt>
                <c:pt idx="352">
                  <c:v>-109.47947503804888</c:v>
                </c:pt>
                <c:pt idx="353">
                  <c:v>-109.13322719777801</c:v>
                </c:pt>
                <c:pt idx="354">
                  <c:v>-108.78954468794799</c:v>
                </c:pt>
                <c:pt idx="355">
                  <c:v>-108.44861974216437</c:v>
                </c:pt>
                <c:pt idx="356">
                  <c:v>-108.11063202505829</c:v>
                </c:pt>
                <c:pt idx="357">
                  <c:v>-107.77574885943325</c:v>
                </c:pt>
                <c:pt idx="358">
                  <c:v>-107.44412548395164</c:v>
                </c:pt>
                <c:pt idx="359">
                  <c:v>-107.11590533797282</c:v>
                </c:pt>
                <c:pt idx="360">
                  <c:v>-106.79122037022336</c:v>
                </c:pt>
                <c:pt idx="361">
                  <c:v>-106.47019136807556</c:v>
                </c:pt>
                <c:pt idx="362">
                  <c:v>-106.15292830432317</c:v>
                </c:pt>
                <c:pt idx="363">
                  <c:v>-105.83953069847806</c:v>
                </c:pt>
                <c:pt idx="364">
                  <c:v>-105.53008798975694</c:v>
                </c:pt>
                <c:pt idx="365">
                  <c:v>-105.22467991908704</c:v>
                </c:pt>
                <c:pt idx="366">
                  <c:v>-104.92337691762553</c:v>
                </c:pt>
                <c:pt idx="367">
                  <c:v>-104.62624049946071</c:v>
                </c:pt>
                <c:pt idx="368">
                  <c:v>-104.33332365633801</c:v>
                </c:pt>
                <c:pt idx="369">
                  <c:v>-104.04467125243215</c:v>
                </c:pt>
                <c:pt idx="370">
                  <c:v>-103.76032041736077</c:v>
                </c:pt>
                <c:pt idx="371">
                  <c:v>-103.48030093580988</c:v>
                </c:pt>
                <c:pt idx="372">
                  <c:v>-103.20463563230834</c:v>
                </c:pt>
                <c:pt idx="373">
                  <c:v>-102.93334074985412</c:v>
                </c:pt>
                <c:pt idx="374">
                  <c:v>-102.66642632125028</c:v>
                </c:pt>
                <c:pt idx="375">
                  <c:v>-102.40389653215887</c:v>
                </c:pt>
                <c:pt idx="376">
                  <c:v>-102.14575007502276</c:v>
                </c:pt>
                <c:pt idx="377">
                  <c:v>-101.89198049313788</c:v>
                </c:pt>
                <c:pt idx="378">
                  <c:v>-101.64257651428277</c:v>
                </c:pt>
                <c:pt idx="379">
                  <c:v>-101.39752237342944</c:v>
                </c:pt>
                <c:pt idx="380">
                  <c:v>-101.15679812416185</c:v>
                </c:pt>
                <c:pt idx="381">
                  <c:v>-100.92037993853249</c:v>
                </c:pt>
                <c:pt idx="382">
                  <c:v>-100.68824039517075</c:v>
                </c:pt>
                <c:pt idx="383">
                  <c:v>-100.46034875554002</c:v>
                </c:pt>
                <c:pt idx="384">
                  <c:v>-100.2366712283129</c:v>
                </c:pt>
                <c:pt idx="385">
                  <c:v>-100.01717122189845</c:v>
                </c:pt>
                <c:pt idx="386">
                  <c:v>-99.801809585211913</c:v>
                </c:pt>
                <c:pt idx="387">
                  <c:v>-99.590544836829267</c:v>
                </c:pt>
                <c:pt idx="388">
                  <c:v>-99.383333382710774</c:v>
                </c:pt>
                <c:pt idx="389">
                  <c:v>-99.18012972271778</c:v>
                </c:pt>
                <c:pt idx="390">
                  <c:v>-98.980886646176387</c:v>
                </c:pt>
                <c:pt idx="391">
                  <c:v>-98.785555416771956</c:v>
                </c:pt>
                <c:pt idx="392">
                  <c:v>-98.59408594707584</c:v>
                </c:pt>
                <c:pt idx="393">
                  <c:v>-98.406426963028537</c:v>
                </c:pt>
                <c:pt idx="394">
                  <c:v>-98.222526158713762</c:v>
                </c:pt>
                <c:pt idx="395">
                  <c:v>-98.042330341768633</c:v>
                </c:pt>
                <c:pt idx="396">
                  <c:v>-97.86578556978435</c:v>
                </c:pt>
                <c:pt idx="397">
                  <c:v>-97.692837278052991</c:v>
                </c:pt>
                <c:pt idx="398">
                  <c:v>-97.523430399019773</c:v>
                </c:pt>
                <c:pt idx="399">
                  <c:v>-97.357509473799112</c:v>
                </c:pt>
                <c:pt idx="400">
                  <c:v>-97.195018756109306</c:v>
                </c:pt>
                <c:pt idx="401">
                  <c:v>-97.035902308978365</c:v>
                </c:pt>
                <c:pt idx="402">
                  <c:v>-96.880104094566235</c:v>
                </c:pt>
                <c:pt idx="403">
                  <c:v>-96.727568057442866</c:v>
                </c:pt>
                <c:pt idx="404">
                  <c:v>-96.578238201652781</c:v>
                </c:pt>
                <c:pt idx="405">
                  <c:v>-96.432058661889698</c:v>
                </c:pt>
                <c:pt idx="406">
                  <c:v>-96.288973769093374</c:v>
                </c:pt>
                <c:pt idx="407">
                  <c:v>-96.148928110772843</c:v>
                </c:pt>
                <c:pt idx="408">
                  <c:v>-96.011866586348418</c:v>
                </c:pt>
                <c:pt idx="409">
                  <c:v>-95.877734457795327</c:v>
                </c:pt>
                <c:pt idx="410">
                  <c:v>-95.746477395860438</c:v>
                </c:pt>
                <c:pt idx="411">
                  <c:v>-95.618041522112634</c:v>
                </c:pt>
                <c:pt idx="412">
                  <c:v>-95.492373447077611</c:v>
                </c:pt>
                <c:pt idx="413">
                  <c:v>-95.369420304694657</c:v>
                </c:pt>
                <c:pt idx="414">
                  <c:v>-95.249129783325088</c:v>
                </c:pt>
                <c:pt idx="415">
                  <c:v>-95.131450153529414</c:v>
                </c:pt>
                <c:pt idx="416">
                  <c:v>-95.016330292820371</c:v>
                </c:pt>
                <c:pt idx="417">
                  <c:v>-94.90371970758936</c:v>
                </c:pt>
                <c:pt idx="418">
                  <c:v>-94.793568552393396</c:v>
                </c:pt>
                <c:pt idx="419">
                  <c:v>-94.685827646780098</c:v>
                </c:pt>
                <c:pt idx="420">
                  <c:v>-94.580448489819005</c:v>
                </c:pt>
                <c:pt idx="421">
                  <c:v>-94.477383272498358</c:v>
                </c:pt>
                <c:pt idx="422">
                  <c:v>-94.376584888138936</c:v>
                </c:pt>
                <c:pt idx="423">
                  <c:v>-94.278006940965071</c:v>
                </c:pt>
                <c:pt idx="424">
                  <c:v>-94.181603752969352</c:v>
                </c:pt>
                <c:pt idx="425">
                  <c:v>-94.08733036919628</c:v>
                </c:pt>
                <c:pt idx="426">
                  <c:v>-93.995142561564066</c:v>
                </c:pt>
                <c:pt idx="427">
                  <c:v>-93.904996831336817</c:v>
                </c:pt>
                <c:pt idx="428">
                  <c:v>-93.816850410353069</c:v>
                </c:pt>
                <c:pt idx="429">
                  <c:v>-93.730661261108821</c:v>
                </c:pt>
                <c:pt idx="430">
                  <c:v>-93.646388075788266</c:v>
                </c:pt>
                <c:pt idx="431">
                  <c:v>-93.563990274329868</c:v>
                </c:pt>
                <c:pt idx="432">
                  <c:v>-93.483428001608942</c:v>
                </c:pt>
                <c:pt idx="433">
                  <c:v>-93.404662123813381</c:v>
                </c:pt>
                <c:pt idx="434">
                  <c:v>-93.327654224083986</c:v>
                </c:pt>
                <c:pt idx="435">
                  <c:v>-93.252366597486599</c:v>
                </c:pt>
                <c:pt idx="436">
                  <c:v>-93.17876224537811</c:v>
                </c:pt>
                <c:pt idx="437">
                  <c:v>-93.106804869225115</c:v>
                </c:pt>
                <c:pt idx="438">
                  <c:v>-93.036458863929013</c:v>
                </c:pt>
                <c:pt idx="439">
                  <c:v>-92.967689310709048</c:v>
                </c:pt>
                <c:pt idx="440">
                  <c:v>-92.900461969589813</c:v>
                </c:pt>
                <c:pt idx="441">
                  <c:v>-92.834743271537548</c:v>
                </c:pt>
                <c:pt idx="442">
                  <c:v>-92.770500310285769</c:v>
                </c:pt>
                <c:pt idx="443">
                  <c:v>-92.70770083388841</c:v>
                </c:pt>
                <c:pt idx="444">
                  <c:v>-92.646313236035724</c:v>
                </c:pt>
                <c:pt idx="445">
                  <c:v>-92.586306547165094</c:v>
                </c:pt>
                <c:pt idx="446">
                  <c:v>-92.527650425397752</c:v>
                </c:pt>
                <c:pt idx="447">
                  <c:v>-92.470315147328506</c:v>
                </c:pt>
                <c:pt idx="448">
                  <c:v>-92.414271598695137</c:v>
                </c:pt>
                <c:pt idx="449">
                  <c:v>-92.359491264950805</c:v>
                </c:pt>
                <c:pt idx="450">
                  <c:v>-92.305946221761673</c:v>
                </c:pt>
                <c:pt idx="451">
                  <c:v>-92.253609125450026</c:v>
                </c:pt>
                <c:pt idx="452">
                  <c:v>-92.202453203401674</c:v>
                </c:pt>
                <c:pt idx="453">
                  <c:v>-92.152452244454182</c:v>
                </c:pt>
                <c:pt idx="454">
                  <c:v>-92.103580589282828</c:v>
                </c:pt>
                <c:pt idx="455">
                  <c:v>-92.055813120797382</c:v>
                </c:pt>
                <c:pt idx="456">
                  <c:v>-92.009125254563699</c:v>
                </c:pt>
                <c:pt idx="457">
                  <c:v>-91.963492929262017</c:v>
                </c:pt>
                <c:pt idx="458">
                  <c:v>-91.91889259719251</c:v>
                </c:pt>
                <c:pt idx="459">
                  <c:v>-91.875301214838714</c:v>
                </c:pt>
                <c:pt idx="460">
                  <c:v>-91.832696233496989</c:v>
                </c:pt>
                <c:pt idx="461">
                  <c:v>-91.791055589981283</c:v>
                </c:pt>
                <c:pt idx="462">
                  <c:v>-91.750357697409086</c:v>
                </c:pt>
                <c:pt idx="463">
                  <c:v>-91.710581436076723</c:v>
                </c:pt>
                <c:pt idx="464">
                  <c:v>-91.671706144428768</c:v>
                </c:pt>
                <c:pt idx="465">
                  <c:v>-91.633711610127023</c:v>
                </c:pt>
                <c:pt idx="466">
                  <c:v>-91.596578061224591</c:v>
                </c:pt>
                <c:pt idx="467">
                  <c:v>-91.560286157447649</c:v>
                </c:pt>
                <c:pt idx="468">
                  <c:v>-91.52481698158978</c:v>
                </c:pt>
                <c:pt idx="469">
                  <c:v>-91.490152031021566</c:v>
                </c:pt>
                <c:pt idx="470">
                  <c:v>-91.4562732093178</c:v>
                </c:pt>
                <c:pt idx="471">
                  <c:v>-91.423162818005153</c:v>
                </c:pt>
                <c:pt idx="472">
                  <c:v>-91.39080354843162</c:v>
                </c:pt>
                <c:pt idx="473">
                  <c:v>-91.359178473759997</c:v>
                </c:pt>
                <c:pt idx="474">
                  <c:v>-91.328271041085543</c:v>
                </c:pt>
                <c:pt idx="475">
                  <c:v>-91.298065063680383</c:v>
                </c:pt>
                <c:pt idx="476">
                  <c:v>-91.268544713363269</c:v>
                </c:pt>
                <c:pt idx="477">
                  <c:v>-91.239694512997303</c:v>
                </c:pt>
                <c:pt idx="478">
                  <c:v>-91.211499329113863</c:v>
                </c:pt>
                <c:pt idx="479">
                  <c:v>-91.183944364664328</c:v>
                </c:pt>
                <c:pt idx="480">
                  <c:v>-91.157015151898179</c:v>
                </c:pt>
                <c:pt idx="481">
                  <c:v>-91.130697545367923</c:v>
                </c:pt>
                <c:pt idx="482">
                  <c:v>-91.104977715059761</c:v>
                </c:pt>
                <c:pt idx="483">
                  <c:v>-91.079842139649912</c:v>
                </c:pt>
                <c:pt idx="484">
                  <c:v>-91.055277599885144</c:v>
                </c:pt>
                <c:pt idx="485">
                  <c:v>-91.031271172087145</c:v>
                </c:pt>
                <c:pt idx="486">
                  <c:v>-91.007810221779366</c:v>
                </c:pt>
                <c:pt idx="487">
                  <c:v>-90.984882397435342</c:v>
                </c:pt>
                <c:pt idx="488">
                  <c:v>-90.962475624347334</c:v>
                </c:pt>
                <c:pt idx="489">
                  <c:v>-90.940578098614012</c:v>
                </c:pt>
                <c:pt idx="490">
                  <c:v>-90.919178281245564</c:v>
                </c:pt>
                <c:pt idx="491">
                  <c:v>-90.898264892385527</c:v>
                </c:pt>
                <c:pt idx="492">
                  <c:v>-90.877826905646629</c:v>
                </c:pt>
                <c:pt idx="493">
                  <c:v>-90.857853542560974</c:v>
                </c:pt>
                <c:pt idx="494">
                  <c:v>-90.838334267140866</c:v>
                </c:pt>
                <c:pt idx="495">
                  <c:v>-90.819258780550754</c:v>
                </c:pt>
                <c:pt idx="496">
                  <c:v>-90.800617015887113</c:v>
                </c:pt>
                <c:pt idx="497">
                  <c:v>-90.782399133065567</c:v>
                </c:pt>
                <c:pt idx="498">
                  <c:v>-90.764595513813205</c:v>
                </c:pt>
                <c:pt idx="499">
                  <c:v>-90.747196756764723</c:v>
                </c:pt>
                <c:pt idx="500">
                  <c:v>-90.730193672660192</c:v>
                </c:pt>
                <c:pt idx="501">
                  <c:v>-90.713577279643374</c:v>
                </c:pt>
                <c:pt idx="502">
                  <c:v>-90.697338798658834</c:v>
                </c:pt>
                <c:pt idx="503">
                  <c:v>-90.681469648945267</c:v>
                </c:pt>
                <c:pt idx="504">
                  <c:v>-90.665961443624951</c:v>
                </c:pt>
                <c:pt idx="505">
                  <c:v>-90.650805985386128</c:v>
                </c:pt>
                <c:pt idx="506">
                  <c:v>-90.635995262257509</c:v>
                </c:pt>
                <c:pt idx="507">
                  <c:v>-90.621521443472957</c:v>
                </c:pt>
                <c:pt idx="508">
                  <c:v>-90.607376875424848</c:v>
                </c:pt>
                <c:pt idx="509">
                  <c:v>-90.593554077704056</c:v>
                </c:pt>
                <c:pt idx="510">
                  <c:v>-90.580045739225682</c:v>
                </c:pt>
                <c:pt idx="511">
                  <c:v>-90.566844714437806</c:v>
                </c:pt>
                <c:pt idx="512">
                  <c:v>-90.553944019613084</c:v>
                </c:pt>
                <c:pt idx="513">
                  <c:v>-90.541336829220015</c:v>
                </c:pt>
                <c:pt idx="514">
                  <c:v>-90.529016472373996</c:v>
                </c:pt>
                <c:pt idx="515">
                  <c:v>-90.516976429364775</c:v>
                </c:pt>
                <c:pt idx="516">
                  <c:v>-90.505210328260432</c:v>
                </c:pt>
                <c:pt idx="517">
                  <c:v>-90.493711941585516</c:v>
                </c:pt>
                <c:pt idx="518">
                  <c:v>-90.482475183071884</c:v>
                </c:pt>
                <c:pt idx="519">
                  <c:v>-90.471494104480769</c:v>
                </c:pt>
                <c:pt idx="520">
                  <c:v>-90.460762892495211</c:v>
                </c:pt>
                <c:pt idx="521">
                  <c:v>-90.450275865680496</c:v>
                </c:pt>
                <c:pt idx="522">
                  <c:v>-90.440027471511854</c:v>
                </c:pt>
                <c:pt idx="523">
                  <c:v>-90.430012283467889</c:v>
                </c:pt>
                <c:pt idx="524">
                  <c:v>-90.420224998188132</c:v>
                </c:pt>
                <c:pt idx="525">
                  <c:v>-90.410660432693732</c:v>
                </c:pt>
                <c:pt idx="526">
                  <c:v>-90.401313521669891</c:v>
                </c:pt>
                <c:pt idx="527">
                  <c:v>-90.392179314808303</c:v>
                </c:pt>
                <c:pt idx="528">
                  <c:v>-90.383252974209043</c:v>
                </c:pt>
                <c:pt idx="529">
                  <c:v>-90.374529771840173</c:v>
                </c:pt>
                <c:pt idx="530">
                  <c:v>-90.366005087053807</c:v>
                </c:pt>
                <c:pt idx="531">
                  <c:v>-90.357674404157748</c:v>
                </c:pt>
                <c:pt idx="532">
                  <c:v>-90.349533310041423</c:v>
                </c:pt>
                <c:pt idx="533">
                  <c:v>-90.341577491854608</c:v>
                </c:pt>
                <c:pt idx="534">
                  <c:v>-90.333802734738029</c:v>
                </c:pt>
                <c:pt idx="535">
                  <c:v>-90.326204919605317</c:v>
                </c:pt>
                <c:pt idx="536">
                  <c:v>-90.31878002097389</c:v>
                </c:pt>
                <c:pt idx="537">
                  <c:v>-90.311524104844921</c:v>
                </c:pt>
                <c:pt idx="538">
                  <c:v>-90.304433326630829</c:v>
                </c:pt>
                <c:pt idx="539">
                  <c:v>-90.297503929129135</c:v>
                </c:pt>
                <c:pt idx="540">
                  <c:v>-90.290732240541828</c:v>
                </c:pt>
                <c:pt idx="541">
                  <c:v>-90.284114672539559</c:v>
                </c:pt>
                <c:pt idx="542">
                  <c:v>-90.277647718368812</c:v>
                </c:pt>
                <c:pt idx="543">
                  <c:v>-90.271327951002192</c:v>
                </c:pt>
                <c:pt idx="544">
                  <c:v>-90.265152021330081</c:v>
                </c:pt>
                <c:pt idx="545">
                  <c:v>-90.259116656393076</c:v>
                </c:pt>
                <c:pt idx="546">
                  <c:v>-90.253218657654301</c:v>
                </c:pt>
                <c:pt idx="547">
                  <c:v>-90.247454899310398</c:v>
                </c:pt>
                <c:pt idx="548">
                  <c:v>-90.24182232664127</c:v>
                </c:pt>
                <c:pt idx="549">
                  <c:v>-90.236317954396213</c:v>
                </c:pt>
                <c:pt idx="550">
                  <c:v>-90.230938865217183</c:v>
                </c:pt>
                <c:pt idx="551">
                  <c:v>-90.225682208097126</c:v>
                </c:pt>
                <c:pt idx="552">
                  <c:v>-90.220545196873644</c:v>
                </c:pt>
                <c:pt idx="553">
                  <c:v>-90.215525108756253</c:v>
                </c:pt>
                <c:pt idx="554">
                  <c:v>-90.210619282887265</c:v>
                </c:pt>
                <c:pt idx="555">
                  <c:v>-90.205825118934854</c:v>
                </c:pt>
                <c:pt idx="556">
                  <c:v>-90.201140075718456</c:v>
                </c:pt>
                <c:pt idx="557">
                  <c:v>-90.196561669864622</c:v>
                </c:pt>
                <c:pt idx="558">
                  <c:v>-90.192087474493931</c:v>
                </c:pt>
                <c:pt idx="559">
                  <c:v>-90.187715117937316</c:v>
                </c:pt>
                <c:pt idx="560">
                  <c:v>-90.183442282481181</c:v>
                </c:pt>
                <c:pt idx="561">
                  <c:v>-90.179266703141508</c:v>
                </c:pt>
                <c:pt idx="562">
                  <c:v>-90.175186166465565</c:v>
                </c:pt>
                <c:pt idx="563">
                  <c:v>-90.171198509360195</c:v>
                </c:pt>
                <c:pt idx="564">
                  <c:v>-90.167301617947643</c:v>
                </c:pt>
                <c:pt idx="565">
                  <c:v>-90.163493426446493</c:v>
                </c:pt>
                <c:pt idx="566">
                  <c:v>-90.15977191607837</c:v>
                </c:pt>
                <c:pt idx="567">
                  <c:v>-90.156135113999312</c:v>
                </c:pt>
                <c:pt idx="568">
                  <c:v>-90.152581092255488</c:v>
                </c:pt>
                <c:pt idx="569">
                  <c:v>-90.1491079667625</c:v>
                </c:pt>
                <c:pt idx="570">
                  <c:v>-90.145713896307782</c:v>
                </c:pt>
                <c:pt idx="571">
                  <c:v>-90.14239708157595</c:v>
                </c:pt>
                <c:pt idx="572">
                  <c:v>-90.139155764195721</c:v>
                </c:pt>
                <c:pt idx="573">
                  <c:v>-90.135988225809029</c:v>
                </c:pt>
                <c:pt idx="574">
                  <c:v>-90.132892787161083</c:v>
                </c:pt>
                <c:pt idx="575">
                  <c:v>-90.129867807210701</c:v>
                </c:pt>
                <c:pt idx="576">
                  <c:v>-90.126911682261579</c:v>
                </c:pt>
                <c:pt idx="577">
                  <c:v>-90.124022845112592</c:v>
                </c:pt>
                <c:pt idx="578">
                  <c:v>-90.121199764227867</c:v>
                </c:pt>
                <c:pt idx="579">
                  <c:v>-90.118440942925318</c:v>
                </c:pt>
                <c:pt idx="580">
                  <c:v>-90.115744918584028</c:v>
                </c:pt>
                <c:pt idx="581">
                  <c:v>-90.11311026186938</c:v>
                </c:pt>
                <c:pt idx="582">
                  <c:v>-90.110535575975675</c:v>
                </c:pt>
                <c:pt idx="583">
                  <c:v>-90.108019495886325</c:v>
                </c:pt>
                <c:pt idx="584">
                  <c:v>-90.105560687650581</c:v>
                </c:pt>
                <c:pt idx="585">
                  <c:v>-90.103157847676755</c:v>
                </c:pt>
                <c:pt idx="586">
                  <c:v>-90.100809702041516</c:v>
                </c:pt>
                <c:pt idx="587">
                  <c:v>-90.098515005814932</c:v>
                </c:pt>
                <c:pt idx="588">
                  <c:v>-90.09627254240074</c:v>
                </c:pt>
                <c:pt idx="589">
                  <c:v>-90.094081122891794</c:v>
                </c:pt>
                <c:pt idx="590">
                  <c:v>-90.091939585439945</c:v>
                </c:pt>
                <c:pt idx="591">
                  <c:v>-90.089846794640337</c:v>
                </c:pt>
                <c:pt idx="592">
                  <c:v>-90.087801640929968</c:v>
                </c:pt>
                <c:pt idx="593">
                  <c:v>-90.085803039999291</c:v>
                </c:pt>
                <c:pt idx="594">
                  <c:v>-90.083849932217873</c:v>
                </c:pt>
                <c:pt idx="595">
                  <c:v>-90.081941282072833</c:v>
                </c:pt>
                <c:pt idx="596">
                  <c:v>-90.080076077619651</c:v>
                </c:pt>
                <c:pt idx="597">
                  <c:v>-90.078253329946477</c:v>
                </c:pt>
                <c:pt idx="598">
                  <c:v>-90.076472072649437</c:v>
                </c:pt>
                <c:pt idx="599">
                  <c:v>-90.074731361320701</c:v>
                </c:pt>
                <c:pt idx="600">
                  <c:v>-90.073030273048005</c:v>
                </c:pt>
                <c:pt idx="601">
                  <c:v>-90.071367905925172</c:v>
                </c:pt>
                <c:pt idx="602">
                  <c:v>-90.069743378574358</c:v>
                </c:pt>
                <c:pt idx="603">
                  <c:v>-90.068155829678858</c:v>
                </c:pt>
                <c:pt idx="604">
                  <c:v>-90.066604417526378</c:v>
                </c:pt>
                <c:pt idx="605">
                  <c:v>-90.065088319563017</c:v>
                </c:pt>
                <c:pt idx="606">
                  <c:v>-90.063606731957208</c:v>
                </c:pt>
                <c:pt idx="607">
                  <c:v>-90.062158869173743</c:v>
                </c:pt>
                <c:pt idx="608">
                  <c:v>-90.060743963557172</c:v>
                </c:pt>
                <c:pt idx="609">
                  <c:v>-90.059361264925087</c:v>
                </c:pt>
                <c:pt idx="610">
                  <c:v>-90.058010040170331</c:v>
                </c:pt>
                <c:pt idx="611">
                  <c:v>-90.056689572872401</c:v>
                </c:pt>
                <c:pt idx="612">
                  <c:v>-90.055399162917695</c:v>
                </c:pt>
                <c:pt idx="613">
                  <c:v>-90.054138126128336</c:v>
                </c:pt>
                <c:pt idx="614">
                  <c:v>-90.052905793899654</c:v>
                </c:pt>
                <c:pt idx="615">
                  <c:v>-90.051701512845412</c:v>
                </c:pt>
                <c:pt idx="616">
                  <c:v>-90.050524644451713</c:v>
                </c:pt>
                <c:pt idx="617">
                  <c:v>-90.049374564738457</c:v>
                </c:pt>
                <c:pt idx="618">
                  <c:v>-90.048250663928513</c:v>
                </c:pt>
                <c:pt idx="619">
                  <c:v>-90.047152346124406</c:v>
                </c:pt>
                <c:pt idx="620">
                  <c:v>-90.046079028992509</c:v>
                </c:pt>
                <c:pt idx="621">
                  <c:v>-90.045030143454227</c:v>
                </c:pt>
                <c:pt idx="622">
                  <c:v>-90.044005133384516</c:v>
                </c:pt>
                <c:pt idx="623">
                  <c:v>-90.043003455316708</c:v>
                </c:pt>
                <c:pt idx="624">
                  <c:v>-90.042024578154624</c:v>
                </c:pt>
                <c:pt idx="625">
                  <c:v>-90.041067982891079</c:v>
                </c:pt>
                <c:pt idx="626">
                  <c:v>-90.040133162332481</c:v>
                </c:pt>
                <c:pt idx="627">
                  <c:v>-90.039219620830252</c:v>
                </c:pt>
                <c:pt idx="628">
                  <c:v>-90.03832687401767</c:v>
                </c:pt>
                <c:pt idx="629">
                  <c:v>-90.037454448553419</c:v>
                </c:pt>
                <c:pt idx="630">
                  <c:v>-90.036601881870496</c:v>
                </c:pt>
                <c:pt idx="631">
                  <c:v>-90.035768721930978</c:v>
                </c:pt>
                <c:pt idx="632">
                  <c:v>-90.03495452698634</c:v>
                </c:pt>
                <c:pt idx="633">
                  <c:v>-90.034158865343315</c:v>
                </c:pt>
                <c:pt idx="634">
                  <c:v>-90.033381315134974</c:v>
                </c:pt>
                <c:pt idx="635">
                  <c:v>-90.03262146409719</c:v>
                </c:pt>
                <c:pt idx="636">
                  <c:v>-90.031878909349743</c:v>
                </c:pt>
                <c:pt idx="637">
                  <c:v>-90.031153257183121</c:v>
                </c:pt>
                <c:pt idx="638">
                  <c:v>-90.030444122849545</c:v>
                </c:pt>
                <c:pt idx="639">
                  <c:v>-90.029751130358989</c:v>
                </c:pt>
                <c:pt idx="640">
                  <c:v>-90.029073912279955</c:v>
                </c:pt>
                <c:pt idx="641">
                  <c:v>-90.028412109544561</c:v>
                </c:pt>
                <c:pt idx="642">
                  <c:v>-90.027765371258141</c:v>
                </c:pt>
                <c:pt idx="643">
                  <c:v>-90.027133354513452</c:v>
                </c:pt>
                <c:pt idx="644">
                  <c:v>-90.026515724208465</c:v>
                </c:pt>
                <c:pt idx="645">
                  <c:v>-90.02591215286904</c:v>
                </c:pt>
                <c:pt idx="646">
                  <c:v>-90.025322320475212</c:v>
                </c:pt>
                <c:pt idx="647">
                  <c:v>-90.024745914291401</c:v>
                </c:pt>
                <c:pt idx="648">
                  <c:v>-90.024182628700672</c:v>
                </c:pt>
                <c:pt idx="649">
                  <c:v>-90.02363216504277</c:v>
                </c:pt>
                <c:pt idx="650">
                  <c:v>-90.023094231455786</c:v>
                </c:pt>
                <c:pt idx="651">
                  <c:v>-90.022568542721203</c:v>
                </c:pt>
                <c:pt idx="652">
                  <c:v>-90.022054820112913</c:v>
                </c:pt>
                <c:pt idx="653">
                  <c:v>-90.021552791249292</c:v>
                </c:pt>
                <c:pt idx="654">
                  <c:v>-90.021062189948879</c:v>
                </c:pt>
                <c:pt idx="655">
                  <c:v>-90.020582756089127</c:v>
                </c:pt>
                <c:pt idx="656">
                  <c:v>-90.02011423546864</c:v>
                </c:pt>
                <c:pt idx="657">
                  <c:v>-90.019656379672284</c:v>
                </c:pt>
                <c:pt idx="658">
                  <c:v>-90.019208945939468</c:v>
                </c:pt>
                <c:pt idx="659">
                  <c:v>-90.018771697035547</c:v>
                </c:pt>
                <c:pt idx="660">
                  <c:v>-90.018344401125972</c:v>
                </c:pt>
                <c:pt idx="661">
                  <c:v>-90.017926831653227</c:v>
                </c:pt>
                <c:pt idx="662">
                  <c:v>-90.017518767217041</c:v>
                </c:pt>
                <c:pt idx="663">
                  <c:v>-90.017119991456639</c:v>
                </c:pt>
                <c:pt idx="664">
                  <c:v>-90.016730292936302</c:v>
                </c:pt>
                <c:pt idx="665">
                  <c:v>-90.016349465033116</c:v>
                </c:pt>
                <c:pt idx="666">
                  <c:v>-90.015977305827448</c:v>
                </c:pt>
                <c:pt idx="667">
                  <c:v>-90.015613617995896</c:v>
                </c:pt>
                <c:pt idx="668">
                  <c:v>-90.015258208706783</c:v>
                </c:pt>
                <c:pt idx="669">
                  <c:v>-90.014910889517537</c:v>
                </c:pt>
                <c:pt idx="670">
                  <c:v>-90.014571476275364</c:v>
                </c:pt>
                <c:pt idx="671">
                  <c:v>-90.014239789019044</c:v>
                </c:pt>
                <c:pt idx="672">
                  <c:v>-90.013915651883906</c:v>
                </c:pt>
                <c:pt idx="673">
                  <c:v>-90.013598893008336</c:v>
                </c:pt>
                <c:pt idx="674">
                  <c:v>-90.013289344442839</c:v>
                </c:pt>
                <c:pt idx="675">
                  <c:v>-90.01298684206084</c:v>
                </c:pt>
                <c:pt idx="676">
                  <c:v>-90.012691225471784</c:v>
                </c:pt>
                <c:pt idx="677">
                  <c:v>-90.012402337935981</c:v>
                </c:pt>
                <c:pt idx="678">
                  <c:v>-90.012120026281664</c:v>
                </c:pt>
                <c:pt idx="679">
                  <c:v>-90.011844140823555</c:v>
                </c:pt>
                <c:pt idx="680">
                  <c:v>-90.0115745352837</c:v>
                </c:pt>
                <c:pt idx="681">
                  <c:v>-90.011311066713787</c:v>
                </c:pt>
                <c:pt idx="682">
                  <c:v>-90.011053595419426</c:v>
                </c:pt>
                <c:pt idx="683">
                  <c:v>-90.010801984886072</c:v>
                </c:pt>
                <c:pt idx="684">
                  <c:v>-90.010556101706541</c:v>
                </c:pt>
                <c:pt idx="685">
                  <c:v>-90.010315815510467</c:v>
                </c:pt>
                <c:pt idx="686">
                  <c:v>-90.010080998895006</c:v>
                </c:pt>
                <c:pt idx="687">
                  <c:v>-90.009851527357327</c:v>
                </c:pt>
                <c:pt idx="688">
                  <c:v>-90.009627279228752</c:v>
                </c:pt>
                <c:pt idx="689">
                  <c:v>-90.009408135609988</c:v>
                </c:pt>
                <c:pt idx="690">
                  <c:v>-90.00919398030824</c:v>
                </c:pt>
                <c:pt idx="691">
                  <c:v>-90.00898469977561</c:v>
                </c:pt>
                <c:pt idx="692">
                  <c:v>-90.008780183048856</c:v>
                </c:pt>
                <c:pt idx="693">
                  <c:v>-90.008580321690587</c:v>
                </c:pt>
                <c:pt idx="694">
                  <c:v>-90.008385009731654</c:v>
                </c:pt>
                <c:pt idx="695">
                  <c:v>-90.008194143615171</c:v>
                </c:pt>
                <c:pt idx="696">
                  <c:v>-90.008007622141477</c:v>
                </c:pt>
                <c:pt idx="697">
                  <c:v>-90.007825346414378</c:v>
                </c:pt>
                <c:pt idx="698">
                  <c:v>-90.007647219788993</c:v>
                </c:pt>
                <c:pt idx="699">
                  <c:v>-90.007473147820164</c:v>
                </c:pt>
                <c:pt idx="700">
                  <c:v>-90.007303038212783</c:v>
                </c:pt>
                <c:pt idx="701">
                  <c:v>-90.007136800772429</c:v>
                </c:pt>
                <c:pt idx="702">
                  <c:v>-90.006974347357882</c:v>
                </c:pt>
                <c:pt idx="703">
                  <c:v>-90.006815591834226</c:v>
                </c:pt>
                <c:pt idx="704">
                  <c:v>-90.006660450027169</c:v>
                </c:pt>
                <c:pt idx="705">
                  <c:v>-90.00650883967856</c:v>
                </c:pt>
                <c:pt idx="706">
                  <c:v>-90.006360680402537</c:v>
                </c:pt>
                <c:pt idx="707">
                  <c:v>-90.006215893643201</c:v>
                </c:pt>
                <c:pt idx="708">
                  <c:v>-90.00607440263262</c:v>
                </c:pt>
                <c:pt idx="709">
                  <c:v>-90.005936132350456</c:v>
                </c:pt>
                <c:pt idx="710">
                  <c:v>-90.005801009483946</c:v>
                </c:pt>
                <c:pt idx="711">
                  <c:v>-90.005668962389294</c:v>
                </c:pt>
                <c:pt idx="712">
                  <c:v>-90.005539921053298</c:v>
                </c:pt>
                <c:pt idx="713">
                  <c:v>-90.005413817056549</c:v>
                </c:pt>
                <c:pt idx="714">
                  <c:v>-90.005290583537089</c:v>
                </c:pt>
                <c:pt idx="715">
                  <c:v>-90.005170155154829</c:v>
                </c:pt>
                <c:pt idx="716">
                  <c:v>-90.005052468057144</c:v>
                </c:pt>
                <c:pt idx="717">
                  <c:v>-90.00493745984474</c:v>
                </c:pt>
                <c:pt idx="718">
                  <c:v>-90.00482506953874</c:v>
                </c:pt>
                <c:pt idx="719">
                  <c:v>-90.004715237548382</c:v>
                </c:pt>
                <c:pt idx="720">
                  <c:v>-90.004607905639219</c:v>
                </c:pt>
                <c:pt idx="721">
                  <c:v>-90.004503016902532</c:v>
                </c:pt>
                <c:pt idx="722">
                  <c:v>-90.004400515724868</c:v>
                </c:pt>
                <c:pt idx="723">
                  <c:v>-90.0043003477588</c:v>
                </c:pt>
                <c:pt idx="724">
                  <c:v>-90.004202459893918</c:v>
                </c:pt>
                <c:pt idx="725">
                  <c:v>-90.004106800228868</c:v>
                </c:pt>
                <c:pt idx="726">
                  <c:v>-90.004013318043533</c:v>
                </c:pt>
                <c:pt idx="727">
                  <c:v>-90.00392196377247</c:v>
                </c:pt>
                <c:pt idx="728">
                  <c:v>-90.003832688978449</c:v>
                </c:pt>
                <c:pt idx="729">
                  <c:v>-90.003745446326803</c:v>
                </c:pt>
                <c:pt idx="730">
                  <c:v>-90.003660189560264</c:v>
                </c:pt>
                <c:pt idx="731">
                  <c:v>-90.003576873474657</c:v>
                </c:pt>
                <c:pt idx="732">
                  <c:v>-90.003495453894701</c:v>
                </c:pt>
                <c:pt idx="733">
                  <c:v>-90.003415887650547</c:v>
                </c:pt>
                <c:pt idx="734">
                  <c:v>-90.003338132555214</c:v>
                </c:pt>
                <c:pt idx="735">
                  <c:v>-90.003262147381889</c:v>
                </c:pt>
                <c:pt idx="736">
                  <c:v>-90.003187891842259</c:v>
                </c:pt>
                <c:pt idx="737">
                  <c:v>-90.003115326565052</c:v>
                </c:pt>
                <c:pt idx="738">
                  <c:v>-90.003044413075187</c:v>
                </c:pt>
                <c:pt idx="739">
                  <c:v>-90.002975113773374</c:v>
                </c:pt>
                <c:pt idx="740">
                  <c:v>-90.002907391916267</c:v>
                </c:pt>
                <c:pt idx="741">
                  <c:v>-90.00284121159676</c:v>
                </c:pt>
                <c:pt idx="742">
                  <c:v>-90.002776537725268</c:v>
                </c:pt>
                <c:pt idx="743">
                  <c:v>-90.002713336010771</c:v>
                </c:pt>
                <c:pt idx="744">
                  <c:v>-90.002651572942924</c:v>
                </c:pt>
                <c:pt idx="745">
                  <c:v>-90.002591215774132</c:v>
                </c:pt>
                <c:pt idx="746">
                  <c:v>-90.002532232502247</c:v>
                </c:pt>
                <c:pt idx="747">
                  <c:v>-90.002474591853485</c:v>
                </c:pt>
                <c:pt idx="748">
                  <c:v>-90.002418263266094</c:v>
                </c:pt>
                <c:pt idx="749">
                  <c:v>-90.002363216873917</c:v>
                </c:pt>
                <c:pt idx="750">
                  <c:v>-90.00230942349053</c:v>
                </c:pt>
                <c:pt idx="751">
                  <c:v>-90.002256854594066</c:v>
                </c:pt>
                <c:pt idx="752">
                  <c:v>-90.002205482311737</c:v>
                </c:pt>
                <c:pt idx="753">
                  <c:v>-90.002155279405287</c:v>
                </c:pt>
                <c:pt idx="754">
                  <c:v>-90.002106219256532</c:v>
                </c:pt>
                <c:pt idx="755">
                  <c:v>-90.002058275853116</c:v>
                </c:pt>
                <c:pt idx="756">
                  <c:v>-90.002011423774761</c:v>
                </c:pt>
                <c:pt idx="757">
                  <c:v>-90.001965638179897</c:v>
                </c:pt>
                <c:pt idx="758">
                  <c:v>-90.001920894792434</c:v>
                </c:pt>
                <c:pt idx="759">
                  <c:v>-90.001877169888772</c:v>
                </c:pt>
                <c:pt idx="760">
                  <c:v>-90.001834440285478</c:v>
                </c:pt>
                <c:pt idx="761">
                  <c:v>-90.001792683326656</c:v>
                </c:pt>
                <c:pt idx="762">
                  <c:v>-90.001751876872277</c:v>
                </c:pt>
                <c:pt idx="763">
                  <c:v>-90.001711999286201</c:v>
                </c:pt>
                <c:pt idx="764">
                  <c:v>-90.001673029424765</c:v>
                </c:pt>
                <c:pt idx="765">
                  <c:v>-90.001634946625686</c:v>
                </c:pt>
                <c:pt idx="766">
                  <c:v>-90.001597730696972</c:v>
                </c:pt>
                <c:pt idx="767">
                  <c:v>-90.001561361906184</c:v>
                </c:pt>
                <c:pt idx="768">
                  <c:v>-90.001525820970187</c:v>
                </c:pt>
                <c:pt idx="769">
                  <c:v>-90.001491089044578</c:v>
                </c:pt>
                <c:pt idx="770">
                  <c:v>-90.001457147714191</c:v>
                </c:pt>
                <c:pt idx="771">
                  <c:v>-90.001423978982771</c:v>
                </c:pt>
                <c:pt idx="772">
                  <c:v>-90.001391565263873</c:v>
                </c:pt>
                <c:pt idx="773">
                  <c:v>-90.001359889371258</c:v>
                </c:pt>
                <c:pt idx="774">
                  <c:v>-90.001328934509999</c:v>
                </c:pt>
                <c:pt idx="775">
                  <c:v>-90.001298684267454</c:v>
                </c:pt>
                <c:pt idx="776">
                  <c:v>-90.001269122604455</c:v>
                </c:pt>
                <c:pt idx="777">
                  <c:v>-90.001240233847042</c:v>
                </c:pt>
                <c:pt idx="778">
                  <c:v>-90.001212002678017</c:v>
                </c:pt>
                <c:pt idx="779">
                  <c:v>-90.001184414128886</c:v>
                </c:pt>
                <c:pt idx="780">
                  <c:v>-90.001157453571807</c:v>
                </c:pt>
                <c:pt idx="781">
                  <c:v>-90.001131106711881</c:v>
                </c:pt>
                <c:pt idx="782">
                  <c:v>-90.001105359579782</c:v>
                </c:pt>
                <c:pt idx="783">
                  <c:v>-90.001080198523894</c:v>
                </c:pt>
                <c:pt idx="784">
                  <c:v>-90.001055610203593</c:v>
                </c:pt>
                <c:pt idx="785">
                  <c:v>-90.001031581581785</c:v>
                </c:pt>
                <c:pt idx="786">
                  <c:v>-90.001008099918224</c:v>
                </c:pt>
                <c:pt idx="787">
                  <c:v>-90.000985152762482</c:v>
                </c:pt>
                <c:pt idx="788">
                  <c:v>-90.000962727947879</c:v>
                </c:pt>
                <c:pt idx="789">
                  <c:v>-90.000940813584322</c:v>
                </c:pt>
                <c:pt idx="790">
                  <c:v>-90.000919398052588</c:v>
                </c:pt>
                <c:pt idx="791">
                  <c:v>-90.000898469997892</c:v>
                </c:pt>
                <c:pt idx="792">
                  <c:v>-90.000878018323846</c:v>
                </c:pt>
                <c:pt idx="793">
                  <c:v>-90.00085803218677</c:v>
                </c:pt>
                <c:pt idx="794">
                  <c:v>-90.000838500989659</c:v>
                </c:pt>
                <c:pt idx="795">
                  <c:v>-90.00081941437692</c:v>
                </c:pt>
                <c:pt idx="796">
                  <c:v>-90.000800762228508</c:v>
                </c:pt>
                <c:pt idx="797">
                  <c:v>-90.000782534654846</c:v>
                </c:pt>
                <c:pt idx="798">
                  <c:v>-90.000764721991388</c:v>
                </c:pt>
                <c:pt idx="799">
                  <c:v>-90.000747314793713</c:v>
                </c:pt>
                <c:pt idx="800">
                  <c:v>-90.000730303832214</c:v>
                </c:pt>
                <c:pt idx="801">
                  <c:v>-90.000713680087415</c:v>
                </c:pt>
                <c:pt idx="802">
                  <c:v>-90.000697434745291</c:v>
                </c:pt>
                <c:pt idx="803">
                  <c:v>-90.000681559192302</c:v>
                </c:pt>
                <c:pt idx="804">
                  <c:v>-90.000666045011002</c:v>
                </c:pt>
                <c:pt idx="805">
                  <c:v>-90.000650883975567</c:v>
                </c:pt>
                <c:pt idx="806">
                  <c:v>-90.000636068047442</c:v>
                </c:pt>
                <c:pt idx="807">
                  <c:v>-90.000621589371022</c:v>
                </c:pt>
                <c:pt idx="808">
                  <c:v>-90.000607440269533</c:v>
                </c:pt>
                <c:pt idx="809">
                  <c:v>-90.000593613240909</c:v>
                </c:pt>
                <c:pt idx="810">
                  <c:v>-90.000580100953854</c:v>
                </c:pt>
                <c:pt idx="811">
                  <c:v>-90.000566896244052</c:v>
                </c:pt>
                <c:pt idx="812">
                  <c:v>-90.000553992110099</c:v>
                </c:pt>
                <c:pt idx="813">
                  <c:v>-90.000541381710093</c:v>
                </c:pt>
                <c:pt idx="814">
                  <c:v>-90.000529058357856</c:v>
                </c:pt>
                <c:pt idx="815">
                  <c:v>-90.000517015519364</c:v>
                </c:pt>
                <c:pt idx="816">
                  <c:v>-90.000505246809311</c:v>
                </c:pt>
                <c:pt idx="817">
                  <c:v>-90.000493745987839</c:v>
                </c:pt>
                <c:pt idx="818">
                  <c:v>-90.000482506957013</c:v>
                </c:pt>
              </c:numCache>
            </c:numRef>
          </c:yVal>
          <c:smooth val="1"/>
          <c:extLst>
            <c:ext xmlns:c16="http://schemas.microsoft.com/office/drawing/2014/chart" uri="{C3380CC4-5D6E-409C-BE32-E72D297353CC}">
              <c16:uniqueId val="{00000002-D12F-463C-AB3F-1351DACCBB83}"/>
            </c:ext>
          </c:extLst>
        </c:ser>
        <c:ser>
          <c:idx val="2"/>
          <c:order val="2"/>
          <c:tx>
            <c:v>fp</c:v>
          </c:tx>
          <c:marker>
            <c:symbol val="none"/>
          </c:marker>
          <c:dPt>
            <c:idx val="1"/>
            <c:bubble3D val="0"/>
            <c:spPr>
              <a:ln>
                <a:prstDash val="sysDot"/>
              </a:ln>
            </c:spPr>
            <c:extLst>
              <c:ext xmlns:c16="http://schemas.microsoft.com/office/drawing/2014/chart" uri="{C3380CC4-5D6E-409C-BE32-E72D297353CC}">
                <c16:uniqueId val="{00000004-D12F-463C-AB3F-1351DACCBB83}"/>
              </c:ext>
            </c:extLst>
          </c:dPt>
          <c:xVal>
            <c:numRef>
              <c:f>Sheet2!$D$18:$E$18</c:f>
              <c:numCache>
                <c:formatCode>General</c:formatCode>
                <c:ptCount val="2"/>
                <c:pt idx="0">
                  <c:v>657.66505409874117</c:v>
                </c:pt>
                <c:pt idx="1">
                  <c:v>657.66505409874117</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5-D12F-463C-AB3F-1351DACCBB83}"/>
            </c:ext>
          </c:extLst>
        </c:ser>
        <c:ser>
          <c:idx val="3"/>
          <c:order val="3"/>
          <c:tx>
            <c:v>fzRHP</c:v>
          </c:tx>
          <c:spPr>
            <a:ln>
              <a:prstDash val="sysDot"/>
            </a:ln>
          </c:spPr>
          <c:marker>
            <c:symbol val="none"/>
          </c:marker>
          <c:xVal>
            <c:numRef>
              <c:f>Sheet2!$D$19:$E$19</c:f>
              <c:numCache>
                <c:formatCode>General</c:formatCode>
                <c:ptCount val="2"/>
                <c:pt idx="0">
                  <c:v>52738.160688178061</c:v>
                </c:pt>
                <c:pt idx="1">
                  <c:v>52738.160688178061</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6-D12F-463C-AB3F-1351DACCBB83}"/>
            </c:ext>
          </c:extLst>
        </c:ser>
        <c:ser>
          <c:idx val="4"/>
          <c:order val="4"/>
          <c:tx>
            <c:v>fzESR</c:v>
          </c:tx>
          <c:spPr>
            <a:ln>
              <a:prstDash val="sysDot"/>
            </a:ln>
          </c:spPr>
          <c:marker>
            <c:symbol val="none"/>
          </c:marker>
          <c:xVal>
            <c:numRef>
              <c:f>Sheet2!$D$20:$E$20</c:f>
              <c:numCache>
                <c:formatCode>General</c:formatCode>
                <c:ptCount val="2"/>
                <c:pt idx="0">
                  <c:v>180857.88987715379</c:v>
                </c:pt>
                <c:pt idx="1">
                  <c:v>180857.88987715379</c:v>
                </c:pt>
              </c:numCache>
            </c:numRef>
          </c:xVal>
          <c:yVal>
            <c:numRef>
              <c:f>Sheet2!$F$18:$G$18</c:f>
              <c:numCache>
                <c:formatCode>General</c:formatCode>
                <c:ptCount val="2"/>
                <c:pt idx="0">
                  <c:v>180</c:v>
                </c:pt>
                <c:pt idx="1">
                  <c:v>-180</c:v>
                </c:pt>
              </c:numCache>
            </c:numRef>
          </c:yVal>
          <c:smooth val="1"/>
          <c:extLst>
            <c:ext xmlns:c16="http://schemas.microsoft.com/office/drawing/2014/chart" uri="{C3380CC4-5D6E-409C-BE32-E72D297353CC}">
              <c16:uniqueId val="{00000007-D12F-463C-AB3F-1351DACCBB83}"/>
            </c:ext>
          </c:extLst>
        </c:ser>
        <c:dLbls>
          <c:showLegendKey val="0"/>
          <c:showVal val="0"/>
          <c:showCatName val="0"/>
          <c:showSerName val="0"/>
          <c:showPercent val="0"/>
          <c:showBubbleSize val="0"/>
        </c:dLbls>
        <c:axId val="527757312"/>
        <c:axId val="527758848"/>
      </c:scatterChart>
      <c:valAx>
        <c:axId val="52774912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7751040"/>
        <c:crossesAt val="-30"/>
        <c:crossBetween val="midCat"/>
      </c:valAx>
      <c:valAx>
        <c:axId val="52775104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49120"/>
        <c:crossesAt val="100"/>
        <c:crossBetween val="midCat"/>
      </c:valAx>
      <c:valAx>
        <c:axId val="527757312"/>
        <c:scaling>
          <c:logBase val="10"/>
          <c:orientation val="minMax"/>
        </c:scaling>
        <c:delete val="1"/>
        <c:axPos val="b"/>
        <c:numFmt formatCode="0" sourceLinked="1"/>
        <c:majorTickMark val="out"/>
        <c:minorTickMark val="none"/>
        <c:tickLblPos val="nextTo"/>
        <c:crossAx val="527758848"/>
        <c:crosses val="autoZero"/>
        <c:crossBetween val="midCat"/>
      </c:valAx>
      <c:valAx>
        <c:axId val="527758848"/>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7757312"/>
        <c:crosses val="max"/>
        <c:crossBetween val="midCat"/>
        <c:majorUnit val="30"/>
      </c:valAx>
    </c:plotArea>
    <c:legend>
      <c:legendPos val="r"/>
      <c:layout>
        <c:manualLayout>
          <c:xMode val="edge"/>
          <c:yMode val="edge"/>
          <c:x val="0.64315847096471046"/>
          <c:y val="0.51834348229182414"/>
          <c:w val="0.17265050582822633"/>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Error AMP 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Sheet2!$AN$4:$AN$822</c:f>
              <c:numCache>
                <c:formatCode>0.0000</c:formatCode>
                <c:ptCount val="819"/>
                <c:pt idx="0">
                  <c:v>23.087545636320794</c:v>
                </c:pt>
                <c:pt idx="1">
                  <c:v>22.922656673948875</c:v>
                </c:pt>
                <c:pt idx="2">
                  <c:v>22.759120708241955</c:v>
                </c:pt>
                <c:pt idx="3">
                  <c:v>22.596977904940342</c:v>
                </c:pt>
                <c:pt idx="4">
                  <c:v>22.436268702023675</c:v>
                </c:pt>
                <c:pt idx="5">
                  <c:v>22.277033737540823</c:v>
                </c:pt>
                <c:pt idx="6">
                  <c:v>22.1193137725353</c:v>
                </c:pt>
                <c:pt idx="7">
                  <c:v>21.963149609158339</c:v>
                </c:pt>
                <c:pt idx="8">
                  <c:v>21.808582004106778</c:v>
                </c:pt>
                <c:pt idx="9">
                  <c:v>21.655651577570382</c:v>
                </c:pt>
                <c:pt idx="10">
                  <c:v>21.504398717922896</c:v>
                </c:pt>
                <c:pt idx="11">
                  <c:v>21.354863482442603</c:v>
                </c:pt>
                <c:pt idx="12">
                  <c:v>21.20708549440079</c:v>
                </c:pt>
                <c:pt idx="13">
                  <c:v>21.061103836909385</c:v>
                </c:pt>
                <c:pt idx="14">
                  <c:v>20.916956943971996</c:v>
                </c:pt>
                <c:pt idx="15">
                  <c:v>20.774682489234404</c:v>
                </c:pt>
                <c:pt idx="16">
                  <c:v>20.634317272980674</c:v>
                </c:pt>
                <c:pt idx="17">
                  <c:v>20.495897107968574</c:v>
                </c:pt>
                <c:pt idx="18">
                  <c:v>20.35945670474122</c:v>
                </c:pt>
                <c:pt idx="19">
                  <c:v>20.225029557092327</c:v>
                </c:pt>
                <c:pt idx="20">
                  <c:v>20.09264782839502</c:v>
                </c:pt>
                <c:pt idx="21">
                  <c:v>19.962342239533061</c:v>
                </c:pt>
                <c:pt idx="22">
                  <c:v>19.834141959193442</c:v>
                </c:pt>
                <c:pt idx="23">
                  <c:v>19.708074497292117</c:v>
                </c:pt>
                <c:pt idx="24">
                  <c:v>19.584165602309213</c:v>
                </c:pt>
                <c:pt idx="25">
                  <c:v>19.462439163305671</c:v>
                </c:pt>
                <c:pt idx="26">
                  <c:v>19.342917117379134</c:v>
                </c:pt>
                <c:pt idx="27">
                  <c:v>19.225619363293575</c:v>
                </c:pt>
                <c:pt idx="28">
                  <c:v>19.110563681984296</c:v>
                </c:pt>
                <c:pt idx="29">
                  <c:v>18.997765664597338</c:v>
                </c:pt>
                <c:pt idx="30">
                  <c:v>18.887238648670657</c:v>
                </c:pt>
                <c:pt idx="31">
                  <c:v>18.778993663004364</c:v>
                </c:pt>
                <c:pt idx="32">
                  <c:v>18.673039381699166</c:v>
                </c:pt>
                <c:pt idx="33">
                  <c:v>18.569382087766655</c:v>
                </c:pt>
                <c:pt idx="34">
                  <c:v>18.468025646634185</c:v>
                </c:pt>
                <c:pt idx="35">
                  <c:v>18.368971489780424</c:v>
                </c:pt>
                <c:pt idx="36">
                  <c:v>18.272218608648689</c:v>
                </c:pt>
                <c:pt idx="37">
                  <c:v>18.177763558892106</c:v>
                </c:pt>
                <c:pt idx="38">
                  <c:v>18.085600474912862</c:v>
                </c:pt>
                <c:pt idx="39">
                  <c:v>17.995721094564495</c:v>
                </c:pt>
                <c:pt idx="40">
                  <c:v>17.908114793797054</c:v>
                </c:pt>
                <c:pt idx="41">
                  <c:v>17.822768630936828</c:v>
                </c:pt>
                <c:pt idx="42">
                  <c:v>17.739667400211207</c:v>
                </c:pt>
                <c:pt idx="43">
                  <c:v>17.658793694052168</c:v>
                </c:pt>
                <c:pt idx="44">
                  <c:v>17.580127973642544</c:v>
                </c:pt>
                <c:pt idx="45">
                  <c:v>17.50364864710793</c:v>
                </c:pt>
                <c:pt idx="46">
                  <c:v>17.429332154703189</c:v>
                </c:pt>
                <c:pt idx="47">
                  <c:v>17.357153060299161</c:v>
                </c:pt>
                <c:pt idx="48">
                  <c:v>17.287084148439995</c:v>
                </c:pt>
                <c:pt idx="49">
                  <c:v>17.219096526216333</c:v>
                </c:pt>
                <c:pt idx="50">
                  <c:v>17.153159729184896</c:v>
                </c:pt>
                <c:pt idx="51">
                  <c:v>17.089241830557445</c:v>
                </c:pt>
                <c:pt idx="52">
                  <c:v>17.027309552886503</c:v>
                </c:pt>
                <c:pt idx="53">
                  <c:v>16.96732838148522</c:v>
                </c:pt>
                <c:pt idx="54">
                  <c:v>16.909262678839429</c:v>
                </c:pt>
                <c:pt idx="55">
                  <c:v>16.853075799295166</c:v>
                </c:pt>
                <c:pt idx="56">
                  <c:v>16.798730203339129</c:v>
                </c:pt>
                <c:pt idx="57">
                  <c:v>16.746187570826638</c:v>
                </c:pt>
                <c:pt idx="58">
                  <c:v>16.695408912556143</c:v>
                </c:pt>
                <c:pt idx="59">
                  <c:v>16.646354679635181</c:v>
                </c:pt>
                <c:pt idx="60">
                  <c:v>16.59898487013248</c:v>
                </c:pt>
                <c:pt idx="61">
                  <c:v>16.553259132563081</c:v>
                </c:pt>
                <c:pt idx="62">
                  <c:v>16.509136865805264</c:v>
                </c:pt>
                <c:pt idx="63">
                  <c:v>16.466577315102001</c:v>
                </c:pt>
                <c:pt idx="64">
                  <c:v>16.425539663851431</c:v>
                </c:pt>
                <c:pt idx="65">
                  <c:v>16.385983120943358</c:v>
                </c:pt>
                <c:pt idx="66">
                  <c:v>16.347867003447945</c:v>
                </c:pt>
                <c:pt idx="67">
                  <c:v>16.311150814511951</c:v>
                </c:pt>
                <c:pt idx="68">
                  <c:v>16.275794316361637</c:v>
                </c:pt>
                <c:pt idx="69">
                  <c:v>16.241757598355793</c:v>
                </c:pt>
                <c:pt idx="70">
                  <c:v>16.209001140070651</c:v>
                </c:pt>
                <c:pt idx="71">
                  <c:v>16.177485869435262</c:v>
                </c:pt>
                <c:pt idx="72">
                  <c:v>16.147173215968753</c:v>
                </c:pt>
                <c:pt idx="73">
                  <c:v>16.118025159200077</c:v>
                </c:pt>
                <c:pt idx="74">
                  <c:v>16.09000427237752</c:v>
                </c:pt>
                <c:pt idx="75">
                  <c:v>16.06307376159689</c:v>
                </c:pt>
                <c:pt idx="76">
                  <c:v>16.037197500497932</c:v>
                </c:pt>
                <c:pt idx="77">
                  <c:v>16.012340060693763</c:v>
                </c:pt>
                <c:pt idx="78">
                  <c:v>15.988466738111777</c:v>
                </c:pt>
                <c:pt idx="79">
                  <c:v>15.965543575435127</c:v>
                </c:pt>
                <c:pt idx="80">
                  <c:v>15.943537380841473</c:v>
                </c:pt>
                <c:pt idx="81">
                  <c:v>15.922415743241032</c:v>
                </c:pt>
                <c:pt idx="82">
                  <c:v>15.902147044219552</c:v>
                </c:pt>
                <c:pt idx="83">
                  <c:v>15.882700466892951</c:v>
                </c:pt>
                <c:pt idx="84">
                  <c:v>15.864046001879709</c:v>
                </c:pt>
                <c:pt idx="85">
                  <c:v>15.846154450595369</c:v>
                </c:pt>
                <c:pt idx="86">
                  <c:v>15.828997426069661</c:v>
                </c:pt>
                <c:pt idx="87">
                  <c:v>15.812547351482808</c:v>
                </c:pt>
                <c:pt idx="88">
                  <c:v>15.796777456611299</c:v>
                </c:pt>
                <c:pt idx="89">
                  <c:v>15.781661772367571</c:v>
                </c:pt>
                <c:pt idx="90">
                  <c:v>15.767175123610805</c:v>
                </c:pt>
                <c:pt idx="91">
                  <c:v>15.753293120398395</c:v>
                </c:pt>
                <c:pt idx="92">
                  <c:v>15.739992147839873</c:v>
                </c:pt>
                <c:pt idx="93">
                  <c:v>15.727249354706865</c:v>
                </c:pt>
                <c:pt idx="94">
                  <c:v>15.715042640943807</c:v>
                </c:pt>
                <c:pt idx="95">
                  <c:v>15.703350644216775</c:v>
                </c:pt>
                <c:pt idx="96">
                  <c:v>15.692152725627967</c:v>
                </c:pt>
                <c:pt idx="97">
                  <c:v>15.681428954715971</c:v>
                </c:pt>
                <c:pt idx="98">
                  <c:v>15.671160093853532</c:v>
                </c:pt>
                <c:pt idx="99">
                  <c:v>15.661327582146354</c:v>
                </c:pt>
                <c:pt idx="100">
                  <c:v>15.651913518928488</c:v>
                </c:pt>
                <c:pt idx="101">
                  <c:v>15.642900646942858</c:v>
                </c:pt>
                <c:pt idx="102">
                  <c:v>15.634272335287731</c:v>
                </c:pt>
                <c:pt idx="103">
                  <c:v>15.626012562203254</c:v>
                </c:pt>
                <c:pt idx="104">
                  <c:v>15.618105897765179</c:v>
                </c:pt>
                <c:pt idx="105">
                  <c:v>15.610537486547489</c:v>
                </c:pt>
                <c:pt idx="106">
                  <c:v>15.60329303030843</c:v>
                </c:pt>
                <c:pt idx="107">
                  <c:v>15.596358770749935</c:v>
                </c:pt>
                <c:pt idx="108">
                  <c:v>15.589721472394722</c:v>
                </c:pt>
                <c:pt idx="109">
                  <c:v>15.583368405620069</c:v>
                </c:pt>
                <c:pt idx="110">
                  <c:v>15.577287329883612</c:v>
                </c:pt>
                <c:pt idx="111">
                  <c:v>15.571466477170931</c:v>
                </c:pt>
                <c:pt idx="112">
                  <c:v>15.565894535692033</c:v>
                </c:pt>
                <c:pt idx="113">
                  <c:v>15.560560633848979</c:v>
                </c:pt>
                <c:pt idx="114">
                  <c:v>15.555454324494445</c:v>
                </c:pt>
                <c:pt idx="115">
                  <c:v>15.550565569497055</c:v>
                </c:pt>
                <c:pt idx="116">
                  <c:v>15.545884724627262</c:v>
                </c:pt>
                <c:pt idx="117">
                  <c:v>15.541402524774066</c:v>
                </c:pt>
                <c:pt idx="118">
                  <c:v>15.537110069501209</c:v>
                </c:pt>
                <c:pt idx="119">
                  <c:v>15.532998808948653</c:v>
                </c:pt>
                <c:pt idx="120">
                  <c:v>15.529060530083768</c:v>
                </c:pt>
                <c:pt idx="121">
                  <c:v>15.525287343304315</c:v>
                </c:pt>
                <c:pt idx="122">
                  <c:v>15.521671669393875</c:v>
                </c:pt>
                <c:pt idx="123">
                  <c:v>15.518206226829228</c:v>
                </c:pt>
                <c:pt idx="124">
                  <c:v>15.514884019437389</c:v>
                </c:pt>
                <c:pt idx="125">
                  <c:v>15.511698324398829</c:v>
                </c:pt>
                <c:pt idx="126">
                  <c:v>15.508642680593132</c:v>
                </c:pt>
                <c:pt idx="127">
                  <c:v>15.505710877281331</c:v>
                </c:pt>
                <c:pt idx="128">
                  <c:v>15.502896943119271</c:v>
                </c:pt>
                <c:pt idx="129">
                  <c:v>15.500195135494856</c:v>
                </c:pt>
                <c:pt idx="130">
                  <c:v>15.497599930182288</c:v>
                </c:pt>
                <c:pt idx="131">
                  <c:v>15.495106011304985</c:v>
                </c:pt>
                <c:pt idx="132">
                  <c:v>15.492708261598917</c:v>
                </c:pt>
                <c:pt idx="133">
                  <c:v>15.490401752967838</c:v>
                </c:pt>
                <c:pt idx="134">
                  <c:v>15.488181737320854</c:v>
                </c:pt>
                <c:pt idx="135">
                  <c:v>15.486043637683405</c:v>
                </c:pt>
                <c:pt idx="136">
                  <c:v>15.483983039571692</c:v>
                </c:pt>
                <c:pt idx="137">
                  <c:v>15.481995682621031</c:v>
                </c:pt>
                <c:pt idx="138">
                  <c:v>15.480077452457973</c:v>
                </c:pt>
                <c:pt idx="139">
                  <c:v>15.478224372806341</c:v>
                </c:pt>
                <c:pt idx="140">
                  <c:v>15.476432597816792</c:v>
                </c:pt>
                <c:pt idx="141">
                  <c:v>15.474698404610068</c:v>
                </c:pt>
                <c:pt idx="142">
                  <c:v>15.473018186023232</c:v>
                </c:pt>
                <c:pt idx="143">
                  <c:v>15.471388443549396</c:v>
                </c:pt>
                <c:pt idx="144">
                  <c:v>15.469805780459662</c:v>
                </c:pt>
                <c:pt idx="145">
                  <c:v>15.4682668950981</c:v>
                </c:pt>
                <c:pt idx="146">
                  <c:v>15.466768574339003</c:v>
                </c:pt>
                <c:pt idx="147">
                  <c:v>15.46530768719623</c:v>
                </c:pt>
                <c:pt idx="148">
                  <c:v>15.463881178574951</c:v>
                </c:pt>
                <c:pt idx="149">
                  <c:v>15.462486063155279</c:v>
                </c:pt>
                <c:pt idx="150">
                  <c:v>15.461119419398056</c:v>
                </c:pt>
                <c:pt idx="151">
                  <c:v>15.459778383662769</c:v>
                </c:pt>
                <c:pt idx="152">
                  <c:v>15.458460144427665</c:v>
                </c:pt>
                <c:pt idx="153">
                  <c:v>15.457161936602246</c:v>
                </c:pt>
                <c:pt idx="154">
                  <c:v>15.455881035922468</c:v>
                </c:pt>
                <c:pt idx="155">
                  <c:v>15.454614753418493</c:v>
                </c:pt>
                <c:pt idx="156">
                  <c:v>15.453360429945981</c:v>
                </c:pt>
                <c:pt idx="157">
                  <c:v>15.452115430770464</c:v>
                </c:pt>
                <c:pt idx="158">
                  <c:v>15.450877140195857</c:v>
                </c:pt>
                <c:pt idx="159">
                  <c:v>15.449642956227059</c:v>
                </c:pt>
                <c:pt idx="160">
                  <c:v>15.448410285257298</c:v>
                </c:pt>
                <c:pt idx="161">
                  <c:v>15.447176536770604</c:v>
                </c:pt>
                <c:pt idx="162">
                  <c:v>15.445939118049832</c:v>
                </c:pt>
                <c:pt idx="163">
                  <c:v>15.444695428880653</c:v>
                </c:pt>
                <c:pt idx="164">
                  <c:v>15.443442856242223</c:v>
                </c:pt>
                <c:pt idx="165">
                  <c:v>15.442178768974513</c:v>
                </c:pt>
                <c:pt idx="166">
                  <c:v>15.440900512413224</c:v>
                </c:pt>
                <c:pt idx="167">
                  <c:v>15.439605402982345</c:v>
                </c:pt>
                <c:pt idx="168">
                  <c:v>15.438290722734919</c:v>
                </c:pt>
                <c:pt idx="169">
                  <c:v>15.43695371383232</c:v>
                </c:pt>
                <c:pt idx="170">
                  <c:v>15.435591572952129</c:v>
                </c:pt>
                <c:pt idx="171">
                  <c:v>15.434201445615315</c:v>
                </c:pt>
                <c:pt idx="172">
                  <c:v>15.432780420422583</c:v>
                </c:pt>
                <c:pt idx="173">
                  <c:v>15.431325523190116</c:v>
                </c:pt>
                <c:pt idx="174">
                  <c:v>15.429833710974943</c:v>
                </c:pt>
                <c:pt idx="175">
                  <c:v>15.428301865979744</c:v>
                </c:pt>
                <c:pt idx="176">
                  <c:v>15.426726789327462</c:v>
                </c:pt>
                <c:pt idx="177">
                  <c:v>15.425105194695405</c:v>
                </c:pt>
                <c:pt idx="178">
                  <c:v>15.423433701798633</c:v>
                </c:pt>
                <c:pt idx="179">
                  <c:v>15.421708829712928</c:v>
                </c:pt>
                <c:pt idx="180">
                  <c:v>15.419926990026651</c:v>
                </c:pt>
                <c:pt idx="181">
                  <c:v>15.418084479811734</c:v>
                </c:pt>
                <c:pt idx="182">
                  <c:v>15.416177474403131</c:v>
                </c:pt>
                <c:pt idx="183">
                  <c:v>15.414202019976946</c:v>
                </c:pt>
                <c:pt idx="184">
                  <c:v>15.412154025916568</c:v>
                </c:pt>
                <c:pt idx="185">
                  <c:v>15.410029256957063</c:v>
                </c:pt>
                <c:pt idx="186">
                  <c:v>15.407823325097302</c:v>
                </c:pt>
                <c:pt idx="187">
                  <c:v>15.40553168126992</c:v>
                </c:pt>
                <c:pt idx="188">
                  <c:v>15.403149606759198</c:v>
                </c:pt>
                <c:pt idx="189">
                  <c:v>15.400672204356905</c:v>
                </c:pt>
                <c:pt idx="190">
                  <c:v>15.398094389246582</c:v>
                </c:pt>
                <c:pt idx="191">
                  <c:v>15.395410879606803</c:v>
                </c:pt>
                <c:pt idx="192">
                  <c:v>15.392616186924259</c:v>
                </c:pt>
                <c:pt idx="193">
                  <c:v>15.389704606007701</c:v>
                </c:pt>
                <c:pt idx="194">
                  <c:v>15.386670204694624</c:v>
                </c:pt>
                <c:pt idx="195">
                  <c:v>15.383506813242413</c:v>
                </c:pt>
                <c:pt idx="196">
                  <c:v>15.380208013396567</c:v>
                </c:pt>
                <c:pt idx="197">
                  <c:v>15.376767127129122</c:v>
                </c:pt>
                <c:pt idx="198">
                  <c:v>15.373177205041259</c:v>
                </c:pt>
                <c:pt idx="199">
                  <c:v>15.369431014424411</c:v>
                </c:pt>
                <c:pt idx="200">
                  <c:v>15.365521026975918</c:v>
                </c:pt>
                <c:pt idx="201">
                  <c:v>15.361439406165053</c:v>
                </c:pt>
                <c:pt idx="202">
                  <c:v>15.357177994247879</c:v>
                </c:pt>
                <c:pt idx="203">
                  <c:v>15.352728298929534</c:v>
                </c:pt>
                <c:pt idx="204">
                  <c:v>15.348081479674212</c:v>
                </c:pt>
                <c:pt idx="205">
                  <c:v>15.343228333665378</c:v>
                </c:pt>
                <c:pt idx="206">
                  <c:v>15.338159281419534</c:v>
                </c:pt>
                <c:pt idx="207">
                  <c:v>15.332864352059548</c:v>
                </c:pt>
                <c:pt idx="208">
                  <c:v>15.327333168255326</c:v>
                </c:pt>
                <c:pt idx="209">
                  <c:v>15.321554930842288</c:v>
                </c:pt>
                <c:pt idx="210">
                  <c:v>15.315518403130472</c:v>
                </c:pt>
                <c:pt idx="211">
                  <c:v>15.309211894919585</c:v>
                </c:pt>
                <c:pt idx="212">
                  <c:v>15.302623246239817</c:v>
                </c:pt>
                <c:pt idx="213">
                  <c:v>15.295739810839367</c:v>
                </c:pt>
                <c:pt idx="214">
                  <c:v>15.288548439445474</c:v>
                </c:pt>
                <c:pt idx="215">
                  <c:v>15.281035462828292</c:v>
                </c:pt>
                <c:pt idx="216">
                  <c:v>15.27318667470162</c:v>
                </c:pt>
                <c:pt idx="217">
                  <c:v>15.264987314499066</c:v>
                </c:pt>
                <c:pt idx="218">
                  <c:v>15.256422050069299</c:v>
                </c:pt>
                <c:pt idx="219">
                  <c:v>15.247474960338687</c:v>
                </c:pt>
                <c:pt idx="220">
                  <c:v>15.238129517995821</c:v>
                </c:pt>
                <c:pt idx="221">
                  <c:v>15.228368572257915</c:v>
                </c:pt>
                <c:pt idx="222">
                  <c:v>15.21817433178531</c:v>
                </c:pt>
                <c:pt idx="223">
                  <c:v>15.207528347817284</c:v>
                </c:pt>
                <c:pt idx="224">
                  <c:v>15.196411497608519</c:v>
                </c:pt>
                <c:pt idx="225">
                  <c:v>15.184803968253599</c:v>
                </c:pt>
                <c:pt idx="226">
                  <c:v>15.172685240993861</c:v>
                </c:pt>
                <c:pt idx="227">
                  <c:v>15.160034076108857</c:v>
                </c:pt>
                <c:pt idx="228">
                  <c:v>15.146828498502664</c:v>
                </c:pt>
                <c:pt idx="229">
                  <c:v>15.133045784103629</c:v>
                </c:pt>
                <c:pt idx="230">
                  <c:v>15.118662447204176</c:v>
                </c:pt>
                <c:pt idx="231">
                  <c:v>15.103654228876083</c:v>
                </c:pt>
                <c:pt idx="232">
                  <c:v>15.087996086604765</c:v>
                </c:pt>
                <c:pt idx="233">
                  <c:v>15.071662185294819</c:v>
                </c:pt>
                <c:pt idx="234">
                  <c:v>15.054625889807053</c:v>
                </c:pt>
                <c:pt idx="235">
                  <c:v>15.036859759195337</c:v>
                </c:pt>
                <c:pt idx="236">
                  <c:v>15.01833554281942</c:v>
                </c:pt>
                <c:pt idx="237">
                  <c:v>14.999024178516581</c:v>
                </c:pt>
                <c:pt idx="238">
                  <c:v>14.978895793021834</c:v>
                </c:pt>
                <c:pt idx="239">
                  <c:v>14.957919704832207</c:v>
                </c:pt>
                <c:pt idx="240">
                  <c:v>14.936064429714744</c:v>
                </c:pt>
                <c:pt idx="241">
                  <c:v>14.913297689062258</c:v>
                </c:pt>
                <c:pt idx="242">
                  <c:v>14.889586421302933</c:v>
                </c:pt>
                <c:pt idx="243">
                  <c:v>14.864896796569981</c:v>
                </c:pt>
                <c:pt idx="244">
                  <c:v>14.839194234837766</c:v>
                </c:pt>
                <c:pt idx="245">
                  <c:v>14.812443427727016</c:v>
                </c:pt>
                <c:pt idx="246">
                  <c:v>14.784608364176874</c:v>
                </c:pt>
                <c:pt idx="247">
                  <c:v>14.755652360174325</c:v>
                </c:pt>
                <c:pt idx="248">
                  <c:v>14.725538092721436</c:v>
                </c:pt>
                <c:pt idx="249">
                  <c:v>14.694227638207817</c:v>
                </c:pt>
                <c:pt idx="250">
                  <c:v>14.661682515340447</c:v>
                </c:pt>
                <c:pt idx="251">
                  <c:v>14.627863732763647</c:v>
                </c:pt>
                <c:pt idx="252">
                  <c:v>14.592731841480109</c:v>
                </c:pt>
                <c:pt idx="253">
                  <c:v>14.556246992158679</c:v>
                </c:pt>
                <c:pt idx="254">
                  <c:v>14.518368997384988</c:v>
                </c:pt>
                <c:pt idx="255">
                  <c:v>14.479057398879826</c:v>
                </c:pt>
                <c:pt idx="256">
                  <c:v>14.438271539672838</c:v>
                </c:pt>
                <c:pt idx="257">
                  <c:v>14.395970641182082</c:v>
                </c:pt>
                <c:pt idx="258">
                  <c:v>14.352113885106176</c:v>
                </c:pt>
                <c:pt idx="259">
                  <c:v>14.306660499991716</c:v>
                </c:pt>
                <c:pt idx="260">
                  <c:v>14.259569852290864</c:v>
                </c:pt>
                <c:pt idx="261">
                  <c:v>14.210801541673989</c:v>
                </c:pt>
                <c:pt idx="262">
                  <c:v>14.160315500311619</c:v>
                </c:pt>
                <c:pt idx="263">
                  <c:v>14.108072095786195</c:v>
                </c:pt>
                <c:pt idx="264">
                  <c:v>14.054032237242284</c:v>
                </c:pt>
                <c:pt idx="265">
                  <c:v>13.998157484330264</c:v>
                </c:pt>
                <c:pt idx="266">
                  <c:v>13.940410158446989</c:v>
                </c:pt>
                <c:pt idx="267">
                  <c:v>13.880753455726836</c:v>
                </c:pt>
                <c:pt idx="268">
                  <c:v>13.819151561189077</c:v>
                </c:pt>
                <c:pt idx="269">
                  <c:v>13.755569763403825</c:v>
                </c:pt>
                <c:pt idx="270">
                  <c:v>13.68997456899956</c:v>
                </c:pt>
                <c:pt idx="271">
                  <c:v>13.622333816301099</c:v>
                </c:pt>
                <c:pt idx="272">
                  <c:v>13.552616787359545</c:v>
                </c:pt>
                <c:pt idx="273">
                  <c:v>13.48079431761486</c:v>
                </c:pt>
                <c:pt idx="274">
                  <c:v>13.406838902419175</c:v>
                </c:pt>
                <c:pt idx="275">
                  <c:v>13.330724799644143</c:v>
                </c:pt>
                <c:pt idx="276">
                  <c:v>13.252428127601227</c:v>
                </c:pt>
                <c:pt idx="277">
                  <c:v>13.171926957516197</c:v>
                </c:pt>
                <c:pt idx="278">
                  <c:v>13.089201399824441</c:v>
                </c:pt>
                <c:pt idx="279">
                  <c:v>13.004233683585177</c:v>
                </c:pt>
                <c:pt idx="280">
                  <c:v>12.917008228356156</c:v>
                </c:pt>
                <c:pt idx="281">
                  <c:v>12.827511707921751</c:v>
                </c:pt>
                <c:pt idx="282">
                  <c:v>12.735733105327999</c:v>
                </c:pt>
                <c:pt idx="283">
                  <c:v>12.641663758745556</c:v>
                </c:pt>
                <c:pt idx="284">
                  <c:v>12.545297397758056</c:v>
                </c:pt>
                <c:pt idx="285">
                  <c:v>12.446630169753353</c:v>
                </c:pt>
                <c:pt idx="286">
                  <c:v>12.345660656182705</c:v>
                </c:pt>
                <c:pt idx="287">
                  <c:v>12.242389878541228</c:v>
                </c:pt>
                <c:pt idx="288">
                  <c:v>12.136821294016503</c:v>
                </c:pt>
                <c:pt idx="289">
                  <c:v>12.028960780843814</c:v>
                </c:pt>
                <c:pt idx="290">
                  <c:v>11.918816613499667</c:v>
                </c:pt>
                <c:pt idx="291">
                  <c:v>11.806399427954888</c:v>
                </c:pt>
                <c:pt idx="292">
                  <c:v>11.691722177295562</c:v>
                </c:pt>
                <c:pt idx="293">
                  <c:v>11.574800078103355</c:v>
                </c:pt>
                <c:pt idx="294">
                  <c:v>11.45565054805933</c:v>
                </c:pt>
                <c:pt idx="295">
                  <c:v>11.3342931353125</c:v>
                </c:pt>
                <c:pt idx="296">
                  <c:v>11.210749440205117</c:v>
                </c:pt>
                <c:pt idx="297">
                  <c:v>11.08504303001035</c:v>
                </c:pt>
                <c:pt idx="298">
                  <c:v>10.957199347375285</c:v>
                </c:pt>
                <c:pt idx="299">
                  <c:v>10.82724561319908</c:v>
                </c:pt>
                <c:pt idx="300">
                  <c:v>10.695210724701539</c:v>
                </c:pt>
                <c:pt idx="301">
                  <c:v>10.561125149451428</c:v>
                </c:pt>
                <c:pt idx="302">
                  <c:v>10.425020816131564</c:v>
                </c:pt>
                <c:pt idx="303">
                  <c:v>10.286931002813372</c:v>
                </c:pt>
                <c:pt idx="304">
                  <c:v>10.146890223502641</c:v>
                </c:pt>
                <c:pt idx="305">
                  <c:v>10.004934113699397</c:v>
                </c:pt>
                <c:pt idx="306">
                  <c:v>9.8610993156871309</c:v>
                </c:pt>
                <c:pt idx="307">
                  <c:v>9.7154233642342156</c:v>
                </c:pt>
                <c:pt idx="308">
                  <c:v>9.567944573352209</c:v>
                </c:pt>
                <c:pt idx="309">
                  <c:v>9.4187019247121331</c:v>
                </c:pt>
                <c:pt idx="310">
                  <c:v>9.267734958272392</c:v>
                </c:pt>
                <c:pt idx="311">
                  <c:v>9.1150836656240344</c:v>
                </c:pt>
                <c:pt idx="312">
                  <c:v>8.9607883865054596</c:v>
                </c:pt>
                <c:pt idx="313">
                  <c:v>8.8048897088875187</c:v>
                </c:pt>
                <c:pt idx="314">
                  <c:v>8.647428372975714</c:v>
                </c:pt>
                <c:pt idx="315">
                  <c:v>8.4884451794242199</c:v>
                </c:pt>
                <c:pt idx="316">
                  <c:v>8.3279809020046294</c:v>
                </c:pt>
                <c:pt idx="317">
                  <c:v>8.1660762049225237</c:v>
                </c:pt>
                <c:pt idx="318">
                  <c:v>8.002771564926114</c:v>
                </c:pt>
                <c:pt idx="319">
                  <c:v>7.8381071983072994</c:v>
                </c:pt>
                <c:pt idx="320">
                  <c:v>7.6721229928511825</c:v>
                </c:pt>
                <c:pt idx="321">
                  <c:v>7.5048584447522098</c:v>
                </c:pt>
                <c:pt idx="322">
                  <c:v>7.3363526004775697</c:v>
                </c:pt>
                <c:pt idx="323">
                  <c:v>7.1666440035262919</c:v>
                </c:pt>
                <c:pt idx="324">
                  <c:v>6.9957706460029989</c:v>
                </c:pt>
                <c:pt idx="325">
                  <c:v>6.8237699248988957</c:v>
                </c:pt>
                <c:pt idx="326">
                  <c:v>6.6506786029505882</c:v>
                </c:pt>
                <c:pt idx="327">
                  <c:v>6.4765327739269356</c:v>
                </c:pt>
                <c:pt idx="328">
                  <c:v>6.3013678321792348</c:v>
                </c:pt>
                <c:pt idx="329">
                  <c:v>6.1252184462754702</c:v>
                </c:pt>
                <c:pt idx="330">
                  <c:v>5.9481185365298312</c:v>
                </c:pt>
                <c:pt idx="331">
                  <c:v>5.7701012562306282</c:v>
                </c:pt>
                <c:pt idx="332">
                  <c:v>5.5911989763637813</c:v>
                </c:pt>
                <c:pt idx="333">
                  <c:v>5.4114432736268228</c:v>
                </c:pt>
                <c:pt idx="334">
                  <c:v>5.2308649215261802</c:v>
                </c:pt>
                <c:pt idx="335">
                  <c:v>5.0494938843514241</c:v>
                </c:pt>
                <c:pt idx="336">
                  <c:v>4.8673593138229307</c:v>
                </c:pt>
                <c:pt idx="337">
                  <c:v>4.6844895482095801</c:v>
                </c:pt>
                <c:pt idx="338">
                  <c:v>4.5009121137237695</c:v>
                </c:pt>
                <c:pt idx="339">
                  <c:v>4.3166537280001798</c:v>
                </c:pt>
                <c:pt idx="340">
                  <c:v>4.1317403054751267</c:v>
                </c:pt>
                <c:pt idx="341">
                  <c:v>3.94619696448855</c:v>
                </c:pt>
                <c:pt idx="342">
                  <c:v>3.7600480359396187</c:v>
                </c:pt>
                <c:pt idx="343">
                  <c:v>3.573317073333083</c:v>
                </c:pt>
                <c:pt idx="344">
                  <c:v>3.386026864063771</c:v>
                </c:pt>
                <c:pt idx="345">
                  <c:v>3.1981994417931219</c:v>
                </c:pt>
                <c:pt idx="346">
                  <c:v>3.0098560997813042</c:v>
                </c:pt>
                <c:pt idx="347">
                  <c:v>2.8210174050463213</c:v>
                </c:pt>
                <c:pt idx="348">
                  <c:v>2.6317032132303471</c:v>
                </c:pt>
                <c:pt idx="349">
                  <c:v>2.4419326840610101</c:v>
                </c:pt>
                <c:pt idx="350">
                  <c:v>2.2517242973042908</c:v>
                </c:pt>
                <c:pt idx="351">
                  <c:v>2.0610958691125134</c:v>
                </c:pt>
                <c:pt idx="352">
                  <c:v>1.8700645686791955</c:v>
                </c:pt>
                <c:pt idx="353">
                  <c:v>1.6786469351194633</c:v>
                </c:pt>
                <c:pt idx="354">
                  <c:v>1.4868588945019248</c:v>
                </c:pt>
                <c:pt idx="355">
                  <c:v>1.294715776963562</c:v>
                </c:pt>
                <c:pt idx="356">
                  <c:v>1.1022323338470095</c:v>
                </c:pt>
                <c:pt idx="357">
                  <c:v>0.90942275480404433</c:v>
                </c:pt>
                <c:pt idx="358">
                  <c:v>0.71630068481571385</c:v>
                </c:pt>
                <c:pt idx="359">
                  <c:v>0.52287924108425443</c:v>
                </c:pt>
                <c:pt idx="360">
                  <c:v>0.32917102975686774</c:v>
                </c:pt>
                <c:pt idx="361">
                  <c:v>0.13518816244648235</c:v>
                </c:pt>
                <c:pt idx="362">
                  <c:v>-5.9057727482025868E-2</c:v>
                </c:pt>
                <c:pt idx="363">
                  <c:v>-0.2535554688861783</c:v>
                </c:pt>
                <c:pt idx="364">
                  <c:v>-0.44829433710544997</c:v>
                </c:pt>
                <c:pt idx="365">
                  <c:v>-0.64326403852448877</c:v>
                </c:pt>
                <c:pt idx="366">
                  <c:v>-0.83845469545828166</c:v>
                </c:pt>
                <c:pt idx="367">
                  <c:v>-1.0338568313719634</c:v>
                </c:pt>
                <c:pt idx="368">
                  <c:v>-1.2294613564477679</c:v>
                </c:pt>
                <c:pt idx="369">
                  <c:v>-1.4252595535071357</c:v>
                </c:pt>
                <c:pt idx="370">
                  <c:v>-1.6212430642956797</c:v>
                </c:pt>
                <c:pt idx="371">
                  <c:v>-1.8174038761352733</c:v>
                </c:pt>
                <c:pt idx="372">
                  <c:v>-2.0137343089465176</c:v>
                </c:pt>
                <c:pt idx="373">
                  <c:v>-2.210227002643613</c:v>
                </c:pt>
                <c:pt idx="374">
                  <c:v>-2.4068749049009881</c:v>
                </c:pt>
                <c:pt idx="375">
                  <c:v>-2.6036712592909232</c:v>
                </c:pt>
                <c:pt idx="376">
                  <c:v>-2.800609593790135</c:v>
                </c:pt>
                <c:pt idx="377">
                  <c:v>-2.9976837096515005</c:v>
                </c:pt>
                <c:pt idx="378">
                  <c:v>-3.1948876706372573</c:v>
                </c:pt>
                <c:pt idx="379">
                  <c:v>-3.3922157926078</c:v>
                </c:pt>
                <c:pt idx="380">
                  <c:v>-3.5896626334628152</c:v>
                </c:pt>
                <c:pt idx="381">
                  <c:v>-3.7872229834255009</c:v>
                </c:pt>
                <c:pt idx="382">
                  <c:v>-3.9848918556654134</c:v>
                </c:pt>
                <c:pt idx="383">
                  <c:v>-4.182664477252235</c:v>
                </c:pt>
                <c:pt idx="384">
                  <c:v>-4.3805362804332439</c:v>
                </c:pt>
                <c:pt idx="385">
                  <c:v>-4.5785028942263537</c:v>
                </c:pt>
                <c:pt idx="386">
                  <c:v>-4.7765601363218302</c:v>
                </c:pt>
                <c:pt idx="387">
                  <c:v>-4.9747040052835274</c:v>
                </c:pt>
                <c:pt idx="388">
                  <c:v>-5.172930673042611</c:v>
                </c:pt>
                <c:pt idx="389">
                  <c:v>-5.3712364776746035</c:v>
                </c:pt>
                <c:pt idx="390">
                  <c:v>-5.5696179164523869</c:v>
                </c:pt>
                <c:pt idx="391">
                  <c:v>-5.7680716391660312</c:v>
                </c:pt>
                <c:pt idx="392">
                  <c:v>-5.9665944417022665</c:v>
                </c:pt>
                <c:pt idx="393">
                  <c:v>-6.1651832598745635</c:v>
                </c:pt>
                <c:pt idx="394">
                  <c:v>-6.3638351634961516</c:v>
                </c:pt>
                <c:pt idx="395">
                  <c:v>-6.5625473506879999</c:v>
                </c:pt>
                <c:pt idx="396">
                  <c:v>-6.7613171424136524</c:v>
                </c:pt>
                <c:pt idx="397">
                  <c:v>-6.9601419772337181</c:v>
                </c:pt>
                <c:pt idx="398">
                  <c:v>-7.159019406271657</c:v>
                </c:pt>
                <c:pt idx="399">
                  <c:v>-7.3579470883839875</c:v>
                </c:pt>
                <c:pt idx="400">
                  <c:v>-7.5569227855275862</c:v>
                </c:pt>
                <c:pt idx="401">
                  <c:v>-7.7559443583166789</c:v>
                </c:pt>
                <c:pt idx="402">
                  <c:v>-7.9550097617626285</c:v>
                </c:pt>
                <c:pt idx="403">
                  <c:v>-8.1541170411901049</c:v>
                </c:pt>
                <c:pt idx="404">
                  <c:v>-8.3532643283227301</c:v>
                </c:pt>
                <c:pt idx="405">
                  <c:v>-8.5524498375316824</c:v>
                </c:pt>
                <c:pt idx="406">
                  <c:v>-8.7516718622415723</c:v>
                </c:pt>
                <c:pt idx="407">
                  <c:v>-8.9509287714867725</c:v>
                </c:pt>
                <c:pt idx="408">
                  <c:v>-9.1502190066130922</c:v>
                </c:pt>
                <c:pt idx="409">
                  <c:v>-9.3495410781187971</c:v>
                </c:pt>
                <c:pt idx="410">
                  <c:v>-9.548893562629253</c:v>
                </c:pt>
                <c:pt idx="411">
                  <c:v>-9.7482751000006367</c:v>
                </c:pt>
                <c:pt idx="412">
                  <c:v>-9.9476843905463568</c:v>
                </c:pt>
                <c:pt idx="413">
                  <c:v>-10.147120192382715</c:v>
                </c:pt>
                <c:pt idx="414">
                  <c:v>-10.346581318887687</c:v>
                </c:pt>
                <c:pt idx="415">
                  <c:v>-10.546066636269213</c:v>
                </c:pt>
                <c:pt idx="416">
                  <c:v>-10.745575061237766</c:v>
                </c:pt>
                <c:pt idx="417">
                  <c:v>-10.945105558779545</c:v>
                </c:pt>
                <c:pt idx="418">
                  <c:v>-11.144657140025721</c:v>
                </c:pt>
                <c:pt idx="419">
                  <c:v>-11.344228860213843</c:v>
                </c:pt>
                <c:pt idx="420">
                  <c:v>-11.543819816737958</c:v>
                </c:pt>
                <c:pt idx="421">
                  <c:v>-11.743429147283191</c:v>
                </c:pt>
                <c:pt idx="422">
                  <c:v>-11.943056028040917</c:v>
                </c:pt>
                <c:pt idx="423">
                  <c:v>-12.1426996720033</c:v>
                </c:pt>
                <c:pt idx="424">
                  <c:v>-12.342359327330726</c:v>
                </c:pt>
                <c:pt idx="425">
                  <c:v>-12.542034275791039</c:v>
                </c:pt>
                <c:pt idx="426">
                  <c:v>-12.741723831267596</c:v>
                </c:pt>
                <c:pt idx="427">
                  <c:v>-12.941427338331824</c:v>
                </c:pt>
                <c:pt idx="428">
                  <c:v>-13.141144170879219</c:v>
                </c:pt>
                <c:pt idx="429">
                  <c:v>-13.340873730824715</c:v>
                </c:pt>
                <c:pt idx="430">
                  <c:v>-13.540615446855647</c:v>
                </c:pt>
                <c:pt idx="431">
                  <c:v>-13.74036877323983</c:v>
                </c:pt>
                <c:pt idx="432">
                  <c:v>-13.940133188685511</c:v>
                </c:pt>
                <c:pt idx="433">
                  <c:v>-14.13990819525236</c:v>
                </c:pt>
                <c:pt idx="434">
                  <c:v>-14.339693317310008</c:v>
                </c:pt>
                <c:pt idx="435">
                  <c:v>-14.539488100542854</c:v>
                </c:pt>
                <c:pt idx="436">
                  <c:v>-14.739292110998832</c:v>
                </c:pt>
                <c:pt idx="437">
                  <c:v>-14.939104934180325</c:v>
                </c:pt>
                <c:pt idx="438">
                  <c:v>-15.138926174175236</c:v>
                </c:pt>
                <c:pt idx="439">
                  <c:v>-15.338755452826639</c:v>
                </c:pt>
                <c:pt idx="440">
                  <c:v>-15.538592408939333</c:v>
                </c:pt>
                <c:pt idx="441">
                  <c:v>-15.738436697521415</c:v>
                </c:pt>
                <c:pt idx="442">
                  <c:v>-15.938287989059852</c:v>
                </c:pt>
                <c:pt idx="443">
                  <c:v>-16.138145968827988</c:v>
                </c:pt>
                <c:pt idx="444">
                  <c:v>-16.338010336223828</c:v>
                </c:pt>
                <c:pt idx="445">
                  <c:v>-16.537880804138048</c:v>
                </c:pt>
                <c:pt idx="446">
                  <c:v>-16.737757098349782</c:v>
                </c:pt>
                <c:pt idx="447">
                  <c:v>-16.937638956949677</c:v>
                </c:pt>
                <c:pt idx="448">
                  <c:v>-17.137526129788185</c:v>
                </c:pt>
                <c:pt idx="449">
                  <c:v>-17.337418377949092</c:v>
                </c:pt>
                <c:pt idx="450">
                  <c:v>-17.537315473245904</c:v>
                </c:pt>
                <c:pt idx="451">
                  <c:v>-17.737217197741018</c:v>
                </c:pt>
                <c:pt idx="452">
                  <c:v>-17.937123343286423</c:v>
                </c:pt>
                <c:pt idx="453">
                  <c:v>-18.137033711084669</c:v>
                </c:pt>
                <c:pt idx="454">
                  <c:v>-18.336948111269571</c:v>
                </c:pt>
                <c:pt idx="455">
                  <c:v>-18.536866362505741</c:v>
                </c:pt>
                <c:pt idx="456">
                  <c:v>-18.73678829160589</c:v>
                </c:pt>
                <c:pt idx="457">
                  <c:v>-18.936713733165121</c:v>
                </c:pt>
                <c:pt idx="458">
                  <c:v>-19.136642529212089</c:v>
                </c:pt>
                <c:pt idx="459">
                  <c:v>-19.33657452887504</c:v>
                </c:pt>
                <c:pt idx="460">
                  <c:v>-19.536509588063325</c:v>
                </c:pt>
                <c:pt idx="461">
                  <c:v>-19.736447569163062</c:v>
                </c:pt>
                <c:pt idx="462">
                  <c:v>-19.936388340746333</c:v>
                </c:pt>
                <c:pt idx="463">
                  <c:v>-20.136331777293421</c:v>
                </c:pt>
                <c:pt idx="464">
                  <c:v>-20.336277758927594</c:v>
                </c:pt>
                <c:pt idx="465">
                  <c:v>-20.536226171161594</c:v>
                </c:pt>
                <c:pt idx="466">
                  <c:v>-20.736176904655359</c:v>
                </c:pt>
                <c:pt idx="467">
                  <c:v>-20.936129854985367</c:v>
                </c:pt>
                <c:pt idx="468">
                  <c:v>-21.136084922423585</c:v>
                </c:pt>
                <c:pt idx="469">
                  <c:v>-21.336042011726207</c:v>
                </c:pt>
                <c:pt idx="470">
                  <c:v>-21.536001031932543</c:v>
                </c:pt>
                <c:pt idx="471">
                  <c:v>-21.735961896172419</c:v>
                </c:pt>
                <c:pt idx="472">
                  <c:v>-21.93592452148247</c:v>
                </c:pt>
                <c:pt idx="473">
                  <c:v>-22.135888828630385</c:v>
                </c:pt>
                <c:pt idx="474">
                  <c:v>-22.335854741947408</c:v>
                </c:pt>
                <c:pt idx="475">
                  <c:v>-22.535822189168179</c:v>
                </c:pt>
                <c:pt idx="476">
                  <c:v>-22.735791101277542</c:v>
                </c:pt>
                <c:pt idx="477">
                  <c:v>-22.935761412364691</c:v>
                </c:pt>
                <c:pt idx="478">
                  <c:v>-23.135733059483613</c:v>
                </c:pt>
                <c:pt idx="479">
                  <c:v>-23.335705982519578</c:v>
                </c:pt>
                <c:pt idx="480">
                  <c:v>-23.535680124062118</c:v>
                </c:pt>
                <c:pt idx="481">
                  <c:v>-23.735655429283177</c:v>
                </c:pt>
                <c:pt idx="482">
                  <c:v>-23.935631845821298</c:v>
                </c:pt>
                <c:pt idx="483">
                  <c:v>-24.135609323670515</c:v>
                </c:pt>
                <c:pt idx="484">
                  <c:v>-24.335587815074469</c:v>
                </c:pt>
                <c:pt idx="485">
                  <c:v>-24.53556727442524</c:v>
                </c:pt>
                <c:pt idx="486">
                  <c:v>-24.73554765816688</c:v>
                </c:pt>
                <c:pt idx="487">
                  <c:v>-24.935528924702808</c:v>
                </c:pt>
                <c:pt idx="488">
                  <c:v>-25.135511034308067</c:v>
                </c:pt>
                <c:pt idx="489">
                  <c:v>-25.335493949044945</c:v>
                </c:pt>
                <c:pt idx="490">
                  <c:v>-25.535477632682593</c:v>
                </c:pt>
                <c:pt idx="491">
                  <c:v>-25.735462050620299</c:v>
                </c:pt>
                <c:pt idx="492">
                  <c:v>-25.935447169814154</c:v>
                </c:pt>
                <c:pt idx="493">
                  <c:v>-26.135432958706986</c:v>
                </c:pt>
                <c:pt idx="494">
                  <c:v>-26.335419387161629</c:v>
                </c:pt>
                <c:pt idx="495">
                  <c:v>-26.535406426396804</c:v>
                </c:pt>
                <c:pt idx="496">
                  <c:v>-26.735394048926359</c:v>
                </c:pt>
                <c:pt idx="497">
                  <c:v>-26.935382228500977</c:v>
                </c:pt>
                <c:pt idx="498">
                  <c:v>-27.135370940052297</c:v>
                </c:pt>
                <c:pt idx="499">
                  <c:v>-27.335360159640118</c:v>
                </c:pt>
                <c:pt idx="500">
                  <c:v>-27.535349864401482</c:v>
                </c:pt>
                <c:pt idx="501">
                  <c:v>-27.73534003250208</c:v>
                </c:pt>
                <c:pt idx="502">
                  <c:v>-27.935330643090261</c:v>
                </c:pt>
                <c:pt idx="503">
                  <c:v>-28.13532167625263</c:v>
                </c:pt>
                <c:pt idx="504">
                  <c:v>-28.335313112971903</c:v>
                </c:pt>
                <c:pt idx="505">
                  <c:v>-28.53530493508655</c:v>
                </c:pt>
                <c:pt idx="506">
                  <c:v>-28.735297125252245</c:v>
                </c:pt>
                <c:pt idx="507">
                  <c:v>-28.935289666905327</c:v>
                </c:pt>
                <c:pt idx="508">
                  <c:v>-29.135282544227543</c:v>
                </c:pt>
                <c:pt idx="509">
                  <c:v>-29.335275742111961</c:v>
                </c:pt>
                <c:pt idx="510">
                  <c:v>-29.535269246132088</c:v>
                </c:pt>
                <c:pt idx="511">
                  <c:v>-29.735263042510397</c:v>
                </c:pt>
                <c:pt idx="512">
                  <c:v>-29.93525711808941</c:v>
                </c:pt>
                <c:pt idx="513">
                  <c:v>-30.135251460303742</c:v>
                </c:pt>
                <c:pt idx="514">
                  <c:v>-30.335246057153469</c:v>
                </c:pt>
                <c:pt idx="515">
                  <c:v>-30.535240897178753</c:v>
                </c:pt>
                <c:pt idx="516">
                  <c:v>-30.735235969435408</c:v>
                </c:pt>
                <c:pt idx="517">
                  <c:v>-30.935231263471863</c:v>
                </c:pt>
                <c:pt idx="518">
                  <c:v>-31.135226769306811</c:v>
                </c:pt>
                <c:pt idx="519">
                  <c:v>-31.335222477408138</c:v>
                </c:pt>
                <c:pt idx="520">
                  <c:v>-31.535218378672788</c:v>
                </c:pt>
                <c:pt idx="521">
                  <c:v>-31.735214464407321</c:v>
                </c:pt>
                <c:pt idx="522">
                  <c:v>-31.935210726309499</c:v>
                </c:pt>
                <c:pt idx="523">
                  <c:v>-32.13520715645079</c:v>
                </c:pt>
                <c:pt idx="524">
                  <c:v>-32.335203747259456</c:v>
                </c:pt>
                <c:pt idx="525">
                  <c:v>-32.535200491504504</c:v>
                </c:pt>
                <c:pt idx="526">
                  <c:v>-32.735197382280376</c:v>
                </c:pt>
                <c:pt idx="527">
                  <c:v>-32.935194412992317</c:v>
                </c:pt>
                <c:pt idx="528">
                  <c:v>-33.135191577342397</c:v>
                </c:pt>
                <c:pt idx="529">
                  <c:v>-33.335188869315942</c:v>
                </c:pt>
                <c:pt idx="530">
                  <c:v>-33.535186283169189</c:v>
                </c:pt>
                <c:pt idx="531">
                  <c:v>-33.735183813416782</c:v>
                </c:pt>
                <c:pt idx="532">
                  <c:v>-33.935181454820238</c:v>
                </c:pt>
                <c:pt idx="533">
                  <c:v>-34.135179202376811</c:v>
                </c:pt>
                <c:pt idx="534">
                  <c:v>-34.33517705130896</c:v>
                </c:pt>
                <c:pt idx="535">
                  <c:v>-34.535174997054156</c:v>
                </c:pt>
                <c:pt idx="536">
                  <c:v>-34.735173035255087</c:v>
                </c:pt>
                <c:pt idx="537">
                  <c:v>-34.935171161750731</c:v>
                </c:pt>
                <c:pt idx="538">
                  <c:v>-35.135169372567212</c:v>
                </c:pt>
                <c:pt idx="539">
                  <c:v>-35.335167663909495</c:v>
                </c:pt>
                <c:pt idx="540">
                  <c:v>-35.535166032153384</c:v>
                </c:pt>
                <c:pt idx="541">
                  <c:v>-35.73516447383787</c:v>
                </c:pt>
                <c:pt idx="542">
                  <c:v>-35.935162985657584</c:v>
                </c:pt>
                <c:pt idx="543">
                  <c:v>-36.135161564455984</c:v>
                </c:pt>
                <c:pt idx="544">
                  <c:v>-36.335160207218529</c:v>
                </c:pt>
                <c:pt idx="545">
                  <c:v>-36.535158911066446</c:v>
                </c:pt>
                <c:pt idx="546">
                  <c:v>-36.735157673250434</c:v>
                </c:pt>
                <c:pt idx="547">
                  <c:v>-36.93515649114503</c:v>
                </c:pt>
                <c:pt idx="548">
                  <c:v>-37.135155362242791</c:v>
                </c:pt>
                <c:pt idx="549">
                  <c:v>-37.335154284149269</c:v>
                </c:pt>
                <c:pt idx="550">
                  <c:v>-37.535153254577686</c:v>
                </c:pt>
                <c:pt idx="551">
                  <c:v>-37.735152271344454</c:v>
                </c:pt>
                <c:pt idx="552">
                  <c:v>-37.935151332363567</c:v>
                </c:pt>
                <c:pt idx="553">
                  <c:v>-38.13515043564361</c:v>
                </c:pt>
                <c:pt idx="554">
                  <c:v>-38.335149579282536</c:v>
                </c:pt>
                <c:pt idx="555">
                  <c:v>-38.535148761463887</c:v>
                </c:pt>
                <c:pt idx="556">
                  <c:v>-38.735147980453043</c:v>
                </c:pt>
                <c:pt idx="557">
                  <c:v>-38.935147234593302</c:v>
                </c:pt>
                <c:pt idx="558">
                  <c:v>-39.135146522302655</c:v>
                </c:pt>
                <c:pt idx="559">
                  <c:v>-39.335145842070297</c:v>
                </c:pt>
                <c:pt idx="560">
                  <c:v>-39.535145192453271</c:v>
                </c:pt>
                <c:pt idx="561">
                  <c:v>-39.735144572073786</c:v>
                </c:pt>
                <c:pt idx="562">
                  <c:v>-39.935143979615923</c:v>
                </c:pt>
                <c:pt idx="563">
                  <c:v>-40.135143413822917</c:v>
                </c:pt>
                <c:pt idx="564">
                  <c:v>-40.335142873494732</c:v>
                </c:pt>
                <c:pt idx="565">
                  <c:v>-40.535142357485341</c:v>
                </c:pt>
                <c:pt idx="566">
                  <c:v>-40.735141864700054</c:v>
                </c:pt>
                <c:pt idx="567">
                  <c:v>-40.935141394093719</c:v>
                </c:pt>
                <c:pt idx="568">
                  <c:v>-41.135140944668116</c:v>
                </c:pt>
                <c:pt idx="569">
                  <c:v>-41.335140515469966</c:v>
                </c:pt>
                <c:pt idx="570">
                  <c:v>-41.535140105588866</c:v>
                </c:pt>
                <c:pt idx="571">
                  <c:v>-41.735139714155416</c:v>
                </c:pt>
                <c:pt idx="572">
                  <c:v>-41.93513934033934</c:v>
                </c:pt>
                <c:pt idx="573">
                  <c:v>-42.135138983347773</c:v>
                </c:pt>
                <c:pt idx="574">
                  <c:v>-42.335138642423388</c:v>
                </c:pt>
                <c:pt idx="575">
                  <c:v>-42.535138316843124</c:v>
                </c:pt>
                <c:pt idx="576">
                  <c:v>-42.735138005916369</c:v>
                </c:pt>
                <c:pt idx="577">
                  <c:v>-42.935137708983575</c:v>
                </c:pt>
                <c:pt idx="578">
                  <c:v>-43.135137425414968</c:v>
                </c:pt>
                <c:pt idx="579">
                  <c:v>-43.335137154609001</c:v>
                </c:pt>
                <c:pt idx="580">
                  <c:v>-43.535136895991315</c:v>
                </c:pt>
                <c:pt idx="581">
                  <c:v>-43.735136649013363</c:v>
                </c:pt>
                <c:pt idx="582">
                  <c:v>-43.935136413151199</c:v>
                </c:pt>
                <c:pt idx="583">
                  <c:v>-44.135136187904571</c:v>
                </c:pt>
                <c:pt idx="584">
                  <c:v>-44.335135972795712</c:v>
                </c:pt>
                <c:pt idx="585">
                  <c:v>-44.535135767368317</c:v>
                </c:pt>
                <c:pt idx="586">
                  <c:v>-44.735135571186682</c:v>
                </c:pt>
                <c:pt idx="587">
                  <c:v>-44.935135383834663</c:v>
                </c:pt>
                <c:pt idx="588">
                  <c:v>-45.13513520491486</c:v>
                </c:pt>
                <c:pt idx="589">
                  <c:v>-45.335135034047781</c:v>
                </c:pt>
                <c:pt idx="590">
                  <c:v>-45.535134870871026</c:v>
                </c:pt>
                <c:pt idx="591">
                  <c:v>-45.735134715038349</c:v>
                </c:pt>
                <c:pt idx="592">
                  <c:v>-45.935134566219311</c:v>
                </c:pt>
                <c:pt idx="593">
                  <c:v>-46.135134424098233</c:v>
                </c:pt>
                <c:pt idx="594">
                  <c:v>-46.335134288373652</c:v>
                </c:pt>
                <c:pt idx="595">
                  <c:v>-46.53513415875787</c:v>
                </c:pt>
                <c:pt idx="596">
                  <c:v>-46.735134034975573</c:v>
                </c:pt>
                <c:pt idx="597">
                  <c:v>-46.935133916764443</c:v>
                </c:pt>
                <c:pt idx="598">
                  <c:v>-47.135133803873678</c:v>
                </c:pt>
                <c:pt idx="599">
                  <c:v>-47.335133696063792</c:v>
                </c:pt>
                <c:pt idx="600">
                  <c:v>-47.535133593106124</c:v>
                </c:pt>
                <c:pt idx="601">
                  <c:v>-47.735133494782346</c:v>
                </c:pt>
                <c:pt idx="602">
                  <c:v>-47.935133400883885</c:v>
                </c:pt>
                <c:pt idx="603">
                  <c:v>-48.13513331121154</c:v>
                </c:pt>
                <c:pt idx="604">
                  <c:v>-48.335133225575071</c:v>
                </c:pt>
                <c:pt idx="605">
                  <c:v>-48.535133143792912</c:v>
                </c:pt>
                <c:pt idx="606">
                  <c:v>-48.735133065691542</c:v>
                </c:pt>
                <c:pt idx="607">
                  <c:v>-48.935132991105291</c:v>
                </c:pt>
                <c:pt idx="608">
                  <c:v>-49.135132919876014</c:v>
                </c:pt>
                <c:pt idx="609">
                  <c:v>-49.335132851852606</c:v>
                </c:pt>
                <c:pt idx="610">
                  <c:v>-49.535132786890699</c:v>
                </c:pt>
                <c:pt idx="611">
                  <c:v>-49.735132724852576</c:v>
                </c:pt>
                <c:pt idx="612">
                  <c:v>-49.935132665606631</c:v>
                </c:pt>
                <c:pt idx="613">
                  <c:v>-50.135132609027167</c:v>
                </c:pt>
                <c:pt idx="614">
                  <c:v>-50.335132554994246</c:v>
                </c:pt>
                <c:pt idx="615">
                  <c:v>-50.535132503393172</c:v>
                </c:pt>
                <c:pt idx="616">
                  <c:v>-50.73513245411452</c:v>
                </c:pt>
                <c:pt idx="617">
                  <c:v>-50.935132407053786</c:v>
                </c:pt>
                <c:pt idx="618">
                  <c:v>-51.135132362111122</c:v>
                </c:pt>
                <c:pt idx="619">
                  <c:v>-51.33513231919126</c:v>
                </c:pt>
                <c:pt idx="620">
                  <c:v>-51.535132278203065</c:v>
                </c:pt>
                <c:pt idx="621">
                  <c:v>-51.735132239059638</c:v>
                </c:pt>
                <c:pt idx="622">
                  <c:v>-51.935132201677987</c:v>
                </c:pt>
                <c:pt idx="623">
                  <c:v>-52.13513216597876</c:v>
                </c:pt>
                <c:pt idx="624">
                  <c:v>-52.335132131886255</c:v>
                </c:pt>
                <c:pt idx="625">
                  <c:v>-52.535132099328194</c:v>
                </c:pt>
                <c:pt idx="626">
                  <c:v>-52.735132068235501</c:v>
                </c:pt>
                <c:pt idx="627">
                  <c:v>-52.93513203854215</c:v>
                </c:pt>
                <c:pt idx="628">
                  <c:v>-53.135132010185245</c:v>
                </c:pt>
                <c:pt idx="629">
                  <c:v>-53.335131983104645</c:v>
                </c:pt>
                <c:pt idx="630">
                  <c:v>-53.535131957242882</c:v>
                </c:pt>
                <c:pt idx="631">
                  <c:v>-53.735131932545059</c:v>
                </c:pt>
                <c:pt idx="632">
                  <c:v>-53.935131908958752</c:v>
                </c:pt>
                <c:pt idx="633">
                  <c:v>-54.135131886434081</c:v>
                </c:pt>
                <c:pt idx="634">
                  <c:v>-54.335131864923184</c:v>
                </c:pt>
                <c:pt idx="635">
                  <c:v>-54.535131844380444</c:v>
                </c:pt>
                <c:pt idx="636">
                  <c:v>-54.735131824762263</c:v>
                </c:pt>
                <c:pt idx="637">
                  <c:v>-54.935131806027215</c:v>
                </c:pt>
                <c:pt idx="638">
                  <c:v>-55.135131788135268</c:v>
                </c:pt>
                <c:pt idx="639">
                  <c:v>-55.33513177104831</c:v>
                </c:pt>
                <c:pt idx="640">
                  <c:v>-55.535131754730827</c:v>
                </c:pt>
                <c:pt idx="641">
                  <c:v>-55.735131739147576</c:v>
                </c:pt>
                <c:pt idx="642">
                  <c:v>-55.935131724265645</c:v>
                </c:pt>
                <c:pt idx="643">
                  <c:v>-56.1351317100535</c:v>
                </c:pt>
                <c:pt idx="644">
                  <c:v>-56.335131696481028</c:v>
                </c:pt>
                <c:pt idx="645">
                  <c:v>-56.535131683519424</c:v>
                </c:pt>
                <c:pt idx="646">
                  <c:v>-56.735131671141247</c:v>
                </c:pt>
                <c:pt idx="647">
                  <c:v>-56.935131659320064</c:v>
                </c:pt>
                <c:pt idx="648">
                  <c:v>-57.135131648030963</c:v>
                </c:pt>
                <c:pt idx="649">
                  <c:v>-57.335131637250015</c:v>
                </c:pt>
                <c:pt idx="650">
                  <c:v>-57.535131626954282</c:v>
                </c:pt>
                <c:pt idx="651">
                  <c:v>-57.73513161712188</c:v>
                </c:pt>
                <c:pt idx="652">
                  <c:v>-57.935131607732004</c:v>
                </c:pt>
                <c:pt idx="653">
                  <c:v>-58.135131598764758</c:v>
                </c:pt>
                <c:pt idx="654">
                  <c:v>-58.335131590201144</c:v>
                </c:pt>
                <c:pt idx="655">
                  <c:v>-58.535131582022927</c:v>
                </c:pt>
                <c:pt idx="656">
                  <c:v>-58.735131574212772</c:v>
                </c:pt>
                <c:pt idx="657">
                  <c:v>-58.935131566754109</c:v>
                </c:pt>
                <c:pt idx="658">
                  <c:v>-59.135131559631191</c:v>
                </c:pt>
                <c:pt idx="659">
                  <c:v>-59.335131552828841</c:v>
                </c:pt>
                <c:pt idx="660">
                  <c:v>-59.535131546332664</c:v>
                </c:pt>
                <c:pt idx="661">
                  <c:v>-59.735131540128862</c:v>
                </c:pt>
                <c:pt idx="662">
                  <c:v>-59.935131534204245</c:v>
                </c:pt>
                <c:pt idx="663">
                  <c:v>-60.135131528546339</c:v>
                </c:pt>
                <c:pt idx="664">
                  <c:v>-60.335131523143033</c:v>
                </c:pt>
                <c:pt idx="665">
                  <c:v>-60.535131517982904</c:v>
                </c:pt>
                <c:pt idx="666">
                  <c:v>-60.735131513055066</c:v>
                </c:pt>
                <c:pt idx="667">
                  <c:v>-60.935131508348974</c:v>
                </c:pt>
                <c:pt idx="668">
                  <c:v>-61.135131503854694</c:v>
                </c:pt>
                <c:pt idx="669">
                  <c:v>-61.335131499562678</c:v>
                </c:pt>
                <c:pt idx="670">
                  <c:v>-61.535131495463872</c:v>
                </c:pt>
                <c:pt idx="671">
                  <c:v>-61.735131491549566</c:v>
                </c:pt>
                <c:pt idx="672">
                  <c:v>-61.93513148781139</c:v>
                </c:pt>
                <c:pt idx="673">
                  <c:v>-62.135131484241455</c:v>
                </c:pt>
                <c:pt idx="674">
                  <c:v>-62.335131480832217</c:v>
                </c:pt>
                <c:pt idx="675">
                  <c:v>-62.5351314775764</c:v>
                </c:pt>
                <c:pt idx="676">
                  <c:v>-62.73513147446711</c:v>
                </c:pt>
                <c:pt idx="677">
                  <c:v>-62.935131471497812</c:v>
                </c:pt>
                <c:pt idx="678">
                  <c:v>-63.135131468662095</c:v>
                </c:pt>
                <c:pt idx="679">
                  <c:v>-63.335131465954021</c:v>
                </c:pt>
                <c:pt idx="680">
                  <c:v>-63.535131463367847</c:v>
                </c:pt>
                <c:pt idx="681">
                  <c:v>-63.735131460898288</c:v>
                </c:pt>
                <c:pt idx="682">
                  <c:v>-63.935131458539701</c:v>
                </c:pt>
                <c:pt idx="683">
                  <c:v>-64.135131456287212</c:v>
                </c:pt>
                <c:pt idx="684">
                  <c:v>-64.335131454136118</c:v>
                </c:pt>
                <c:pt idx="685">
                  <c:v>-64.535131452081828</c:v>
                </c:pt>
                <c:pt idx="686">
                  <c:v>-64.735131450119994</c:v>
                </c:pt>
                <c:pt idx="687">
                  <c:v>-64.93513144824648</c:v>
                </c:pt>
                <c:pt idx="688">
                  <c:v>-65.135131446457265</c:v>
                </c:pt>
                <c:pt idx="689">
                  <c:v>-65.335131444748598</c:v>
                </c:pt>
                <c:pt idx="690">
                  <c:v>-65.535131443116839</c:v>
                </c:pt>
                <c:pt idx="691">
                  <c:v>-65.735131441558536</c:v>
                </c:pt>
                <c:pt idx="692">
                  <c:v>-65.935131440070322</c:v>
                </c:pt>
                <c:pt idx="693">
                  <c:v>-66.135131438649111</c:v>
                </c:pt>
                <c:pt idx="694">
                  <c:v>-66.335131437291864</c:v>
                </c:pt>
                <c:pt idx="695">
                  <c:v>-66.535131435995694</c:v>
                </c:pt>
                <c:pt idx="696">
                  <c:v>-66.735131434757875</c:v>
                </c:pt>
                <c:pt idx="697">
                  <c:v>-66.935131433575734</c:v>
                </c:pt>
                <c:pt idx="698">
                  <c:v>-67.135131432446855</c:v>
                </c:pt>
                <c:pt idx="699">
                  <c:v>-67.335131431368723</c:v>
                </c:pt>
                <c:pt idx="700">
                  <c:v>-67.535131430339135</c:v>
                </c:pt>
                <c:pt idx="701">
                  <c:v>-67.735131429355974</c:v>
                </c:pt>
                <c:pt idx="702">
                  <c:v>-67.935131428416952</c:v>
                </c:pt>
                <c:pt idx="703">
                  <c:v>-68.135131427520221</c:v>
                </c:pt>
                <c:pt idx="704">
                  <c:v>-68.335131426663864</c:v>
                </c:pt>
                <c:pt idx="705">
                  <c:v>-68.535131425846075</c:v>
                </c:pt>
                <c:pt idx="706">
                  <c:v>-68.735131425065049</c:v>
                </c:pt>
                <c:pt idx="707">
                  <c:v>-68.935131424319209</c:v>
                </c:pt>
                <c:pt idx="708">
                  <c:v>-69.135131423606921</c:v>
                </c:pt>
                <c:pt idx="709">
                  <c:v>-69.335131422926665</c:v>
                </c:pt>
                <c:pt idx="710">
                  <c:v>-69.53513142227699</c:v>
                </c:pt>
                <c:pt idx="711">
                  <c:v>-69.73513142165659</c:v>
                </c:pt>
                <c:pt idx="712">
                  <c:v>-69.935131421064185</c:v>
                </c:pt>
                <c:pt idx="713">
                  <c:v>-70.135131420498382</c:v>
                </c:pt>
                <c:pt idx="714">
                  <c:v>-70.335131419958088</c:v>
                </c:pt>
                <c:pt idx="715">
                  <c:v>-70.535131419442095</c:v>
                </c:pt>
                <c:pt idx="716">
                  <c:v>-70.735131418949265</c:v>
                </c:pt>
                <c:pt idx="717">
                  <c:v>-70.935131418478647</c:v>
                </c:pt>
                <c:pt idx="718">
                  <c:v>-71.13513141802926</c:v>
                </c:pt>
                <c:pt idx="719">
                  <c:v>-71.335131417600053</c:v>
                </c:pt>
                <c:pt idx="720">
                  <c:v>-71.535131417190129</c:v>
                </c:pt>
                <c:pt idx="721">
                  <c:v>-71.735131416798666</c:v>
                </c:pt>
                <c:pt idx="722">
                  <c:v>-71.935131416424881</c:v>
                </c:pt>
                <c:pt idx="723">
                  <c:v>-72.135131416067907</c:v>
                </c:pt>
                <c:pt idx="724">
                  <c:v>-72.335131415727162</c:v>
                </c:pt>
                <c:pt idx="725">
                  <c:v>-72.535131415401636</c:v>
                </c:pt>
                <c:pt idx="726">
                  <c:v>-72.735131415090692</c:v>
                </c:pt>
                <c:pt idx="727">
                  <c:v>-72.935131414793744</c:v>
                </c:pt>
                <c:pt idx="728">
                  <c:v>-73.135131414510184</c:v>
                </c:pt>
                <c:pt idx="729">
                  <c:v>-73.335131414239385</c:v>
                </c:pt>
                <c:pt idx="730">
                  <c:v>-73.535131413980707</c:v>
                </c:pt>
                <c:pt idx="731">
                  <c:v>-73.735131413733782</c:v>
                </c:pt>
                <c:pt idx="732">
                  <c:v>-73.935131413497913</c:v>
                </c:pt>
                <c:pt idx="733">
                  <c:v>-74.135131413272674</c:v>
                </c:pt>
                <c:pt idx="734">
                  <c:v>-74.335131413057582</c:v>
                </c:pt>
                <c:pt idx="735">
                  <c:v>-74.535131412852152</c:v>
                </c:pt>
                <c:pt idx="736">
                  <c:v>-74.735131412655946</c:v>
                </c:pt>
                <c:pt idx="737">
                  <c:v>-74.935131412468579</c:v>
                </c:pt>
                <c:pt idx="738">
                  <c:v>-75.135131412289667</c:v>
                </c:pt>
                <c:pt idx="739">
                  <c:v>-75.335131412118798</c:v>
                </c:pt>
                <c:pt idx="740">
                  <c:v>-75.535131411955575</c:v>
                </c:pt>
                <c:pt idx="741">
                  <c:v>-75.735131411799756</c:v>
                </c:pt>
                <c:pt idx="742">
                  <c:v>-75.935131411650985</c:v>
                </c:pt>
                <c:pt idx="743">
                  <c:v>-76.135131411508851</c:v>
                </c:pt>
                <c:pt idx="744">
                  <c:v>-76.335131411373141</c:v>
                </c:pt>
                <c:pt idx="745">
                  <c:v>-76.535131411243512</c:v>
                </c:pt>
                <c:pt idx="746">
                  <c:v>-76.735131411119738</c:v>
                </c:pt>
                <c:pt idx="747">
                  <c:v>-76.935131411001507</c:v>
                </c:pt>
                <c:pt idx="748">
                  <c:v>-77.135131410888619</c:v>
                </c:pt>
                <c:pt idx="749">
                  <c:v>-77.335131410780789</c:v>
                </c:pt>
                <c:pt idx="750">
                  <c:v>-77.535131410677891</c:v>
                </c:pt>
                <c:pt idx="751">
                  <c:v>-77.735131410579555</c:v>
                </c:pt>
                <c:pt idx="752">
                  <c:v>-77.935131410485596</c:v>
                </c:pt>
                <c:pt idx="753">
                  <c:v>-78.135131410395985</c:v>
                </c:pt>
                <c:pt idx="754">
                  <c:v>-78.335131410310339</c:v>
                </c:pt>
                <c:pt idx="755">
                  <c:v>-78.535131410228516</c:v>
                </c:pt>
                <c:pt idx="756">
                  <c:v>-78.735131410150473</c:v>
                </c:pt>
                <c:pt idx="757">
                  <c:v>-78.935131410075854</c:v>
                </c:pt>
                <c:pt idx="758">
                  <c:v>-79.135131410004632</c:v>
                </c:pt>
                <c:pt idx="759">
                  <c:v>-79.335131409936665</c:v>
                </c:pt>
                <c:pt idx="760">
                  <c:v>-79.535131409871667</c:v>
                </c:pt>
                <c:pt idx="761">
                  <c:v>-79.73513140980964</c:v>
                </c:pt>
                <c:pt idx="762">
                  <c:v>-79.935131409750326</c:v>
                </c:pt>
                <c:pt idx="763">
                  <c:v>-80.135131409693713</c:v>
                </c:pt>
                <c:pt idx="764">
                  <c:v>-80.335131409639729</c:v>
                </c:pt>
                <c:pt idx="765">
                  <c:v>-80.535131409588132</c:v>
                </c:pt>
                <c:pt idx="766">
                  <c:v>-80.735131409538823</c:v>
                </c:pt>
                <c:pt idx="767">
                  <c:v>-80.935131409491817</c:v>
                </c:pt>
                <c:pt idx="768">
                  <c:v>-81.135131409447041</c:v>
                </c:pt>
                <c:pt idx="769">
                  <c:v>-81.335131409404156</c:v>
                </c:pt>
                <c:pt idx="770">
                  <c:v>-81.53513140936316</c:v>
                </c:pt>
                <c:pt idx="771">
                  <c:v>-81.735131409324026</c:v>
                </c:pt>
                <c:pt idx="772">
                  <c:v>-81.93513140928664</c:v>
                </c:pt>
                <c:pt idx="773">
                  <c:v>-82.13513140925096</c:v>
                </c:pt>
                <c:pt idx="774">
                  <c:v>-82.335131409216828</c:v>
                </c:pt>
                <c:pt idx="775">
                  <c:v>-82.53513140918426</c:v>
                </c:pt>
                <c:pt idx="776">
                  <c:v>-82.735131409153183</c:v>
                </c:pt>
                <c:pt idx="777">
                  <c:v>-82.935131409123485</c:v>
                </c:pt>
                <c:pt idx="778">
                  <c:v>-83.135131409095152</c:v>
                </c:pt>
                <c:pt idx="779">
                  <c:v>-83.335131409068083</c:v>
                </c:pt>
                <c:pt idx="780">
                  <c:v>-83.535131409042208</c:v>
                </c:pt>
                <c:pt idx="781">
                  <c:v>-83.735131409017512</c:v>
                </c:pt>
                <c:pt idx="782">
                  <c:v>-83.935131408993897</c:v>
                </c:pt>
                <c:pt idx="783">
                  <c:v>-84.135131408971432</c:v>
                </c:pt>
                <c:pt idx="784">
                  <c:v>-84.335131408949877</c:v>
                </c:pt>
                <c:pt idx="785">
                  <c:v>-84.535131408929317</c:v>
                </c:pt>
                <c:pt idx="786">
                  <c:v>-84.73513140890978</c:v>
                </c:pt>
                <c:pt idx="787">
                  <c:v>-84.935131408891024</c:v>
                </c:pt>
                <c:pt idx="788">
                  <c:v>-85.135131408873093</c:v>
                </c:pt>
                <c:pt idx="789">
                  <c:v>-85.335131408856</c:v>
                </c:pt>
                <c:pt idx="790">
                  <c:v>-85.535131408839703</c:v>
                </c:pt>
                <c:pt idx="791">
                  <c:v>-85.735131408824117</c:v>
                </c:pt>
                <c:pt idx="792">
                  <c:v>-85.935131408809198</c:v>
                </c:pt>
                <c:pt idx="793">
                  <c:v>-86.135131408794976</c:v>
                </c:pt>
                <c:pt idx="794">
                  <c:v>-86.335131408781479</c:v>
                </c:pt>
                <c:pt idx="795">
                  <c:v>-86.535131408768478</c:v>
                </c:pt>
                <c:pt idx="796">
                  <c:v>-86.735131408756089</c:v>
                </c:pt>
                <c:pt idx="797">
                  <c:v>-86.935131408744297</c:v>
                </c:pt>
                <c:pt idx="798">
                  <c:v>-87.135131408733017</c:v>
                </c:pt>
                <c:pt idx="799">
                  <c:v>-87.335131408722205</c:v>
                </c:pt>
                <c:pt idx="800">
                  <c:v>-87.535131408711891</c:v>
                </c:pt>
                <c:pt idx="801">
                  <c:v>-87.735131408702074</c:v>
                </c:pt>
                <c:pt idx="802">
                  <c:v>-87.935131408692683</c:v>
                </c:pt>
                <c:pt idx="803">
                  <c:v>-88.135131408683748</c:v>
                </c:pt>
                <c:pt idx="804">
                  <c:v>-88.335131408675181</c:v>
                </c:pt>
                <c:pt idx="805">
                  <c:v>-88.53513140866697</c:v>
                </c:pt>
                <c:pt idx="806">
                  <c:v>-88.735131408659157</c:v>
                </c:pt>
                <c:pt idx="807">
                  <c:v>-88.935131408651699</c:v>
                </c:pt>
                <c:pt idx="808">
                  <c:v>-89.135131408644611</c:v>
                </c:pt>
                <c:pt idx="809">
                  <c:v>-89.335131408637977</c:v>
                </c:pt>
                <c:pt idx="810">
                  <c:v>-89.535131408631287</c:v>
                </c:pt>
                <c:pt idx="811">
                  <c:v>-89.735131408625122</c:v>
                </c:pt>
                <c:pt idx="812">
                  <c:v>-89.935131408619355</c:v>
                </c:pt>
                <c:pt idx="813">
                  <c:v>-90.135131408613631</c:v>
                </c:pt>
                <c:pt idx="814">
                  <c:v>-90.335131408608291</c:v>
                </c:pt>
                <c:pt idx="815">
                  <c:v>-90.535131408603164</c:v>
                </c:pt>
                <c:pt idx="816">
                  <c:v>-90.735131408598249</c:v>
                </c:pt>
                <c:pt idx="817">
                  <c:v>-90.935131408593534</c:v>
                </c:pt>
                <c:pt idx="818">
                  <c:v>-91.135131408589004</c:v>
                </c:pt>
              </c:numCache>
            </c:numRef>
          </c:yVal>
          <c:smooth val="1"/>
          <c:extLst>
            <c:ext xmlns:c16="http://schemas.microsoft.com/office/drawing/2014/chart" uri="{C3380CC4-5D6E-409C-BE32-E72D297353CC}">
              <c16:uniqueId val="{00000000-D11B-40D0-9F52-A43C851DAFFE}"/>
            </c:ext>
          </c:extLst>
        </c:ser>
        <c:ser>
          <c:idx val="5"/>
          <c:order val="5"/>
          <c:tx>
            <c:v>mid_DC_gain_comp</c:v>
          </c:tx>
          <c:spPr>
            <a:ln>
              <a:prstDash val="sysDot"/>
            </a:ln>
          </c:spPr>
          <c:marker>
            <c:symbol val="none"/>
          </c:marker>
          <c:xVal>
            <c:numRef>
              <c:f>Sheet2!$F$31:$G$31</c:f>
              <c:numCache>
                <c:formatCode>General</c:formatCode>
                <c:ptCount val="2"/>
                <c:pt idx="0">
                  <c:v>100</c:v>
                </c:pt>
                <c:pt idx="1">
                  <c:v>1000000</c:v>
                </c:pt>
              </c:numCache>
            </c:numRef>
          </c:xVal>
          <c:yVal>
            <c:numRef>
              <c:f>Sheet2!$D$32:$E$32</c:f>
              <c:numCache>
                <c:formatCode>General</c:formatCode>
                <c:ptCount val="2"/>
                <c:pt idx="0">
                  <c:v>15.475728899623871</c:v>
                </c:pt>
                <c:pt idx="1">
                  <c:v>15.475728899623871</c:v>
                </c:pt>
              </c:numCache>
            </c:numRef>
          </c:yVal>
          <c:smooth val="1"/>
          <c:extLst>
            <c:ext xmlns:c16="http://schemas.microsoft.com/office/drawing/2014/chart" uri="{C3380CC4-5D6E-409C-BE32-E72D297353CC}">
              <c16:uniqueId val="{00000001-D11B-40D0-9F52-A43C851DAFFE}"/>
            </c:ext>
          </c:extLst>
        </c:ser>
        <c:dLbls>
          <c:showLegendKey val="0"/>
          <c:showVal val="0"/>
          <c:showCatName val="0"/>
          <c:showSerName val="0"/>
          <c:showPercent val="0"/>
          <c:showBubbleSize val="0"/>
        </c:dLbls>
        <c:axId val="529259904"/>
        <c:axId val="529266176"/>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Sheet2!$AO$4:$AO$822</c:f>
              <c:numCache>
                <c:formatCode>0.0000</c:formatCode>
                <c:ptCount val="819"/>
                <c:pt idx="0">
                  <c:v>-65.541797509720666</c:v>
                </c:pt>
                <c:pt idx="1">
                  <c:v>-65.042197912965804</c:v>
                </c:pt>
                <c:pt idx="2">
                  <c:v>-64.535156464037627</c:v>
                </c:pt>
                <c:pt idx="3">
                  <c:v>-64.020726460373965</c:v>
                </c:pt>
                <c:pt idx="4">
                  <c:v>-63.498971569542171</c:v>
                </c:pt>
                <c:pt idx="5">
                  <c:v>-62.969966153801195</c:v>
                </c:pt>
                <c:pt idx="6">
                  <c:v>-62.433795573626405</c:v>
                </c:pt>
                <c:pt idx="7">
                  <c:v>-61.890556467100907</c:v>
                </c:pt>
                <c:pt idx="8">
                  <c:v>-61.340357002023893</c:v>
                </c:pt>
                <c:pt idx="9">
                  <c:v>-60.783317097561778</c:v>
                </c:pt>
                <c:pt idx="10">
                  <c:v>-60.219568612273733</c:v>
                </c:pt>
                <c:pt idx="11">
                  <c:v>-59.649255495384764</c:v>
                </c:pt>
                <c:pt idx="12">
                  <c:v>-59.072533898257625</c:v>
                </c:pt>
                <c:pt idx="13">
                  <c:v>-58.489572243133203</c:v>
                </c:pt>
                <c:pt idx="14">
                  <c:v>-57.900551246367577</c:v>
                </c:pt>
                <c:pt idx="15">
                  <c:v>-57.305663893597284</c:v>
                </c:pt>
                <c:pt idx="16">
                  <c:v>-56.70511536450848</c:v>
                </c:pt>
                <c:pt idx="17">
                  <c:v>-56.099122905175797</c:v>
                </c:pt>
                <c:pt idx="18">
                  <c:v>-55.487915646266757</c:v>
                </c:pt>
                <c:pt idx="19">
                  <c:v>-54.871734365780277</c:v>
                </c:pt>
                <c:pt idx="20">
                  <c:v>-54.250831195396856</c:v>
                </c:pt>
                <c:pt idx="21">
                  <c:v>-53.625469269963347</c:v>
                </c:pt>
                <c:pt idx="22">
                  <c:v>-52.995922320108633</c:v>
                </c:pt>
                <c:pt idx="23">
                  <c:v>-52.362474208486219</c:v>
                </c:pt>
                <c:pt idx="24">
                  <c:v>-51.725418410657262</c:v>
                </c:pt>
                <c:pt idx="25">
                  <c:v>-51.085057442156966</c:v>
                </c:pt>
                <c:pt idx="26">
                  <c:v>-50.441702233820976</c:v>
                </c:pt>
                <c:pt idx="27">
                  <c:v>-49.795671457978436</c:v>
                </c:pt>
                <c:pt idx="28">
                  <c:v>-49.147290808636185</c:v>
                </c:pt>
                <c:pt idx="29">
                  <c:v>-48.496892239276569</c:v>
                </c:pt>
                <c:pt idx="30">
                  <c:v>-47.844813162359621</c:v>
                </c:pt>
                <c:pt idx="31">
                  <c:v>-47.191395615052556</c:v>
                </c:pt>
                <c:pt idx="32">
                  <c:v>-46.536985396097208</c:v>
                </c:pt>
                <c:pt idx="33">
                  <c:v>-45.881931179060949</c:v>
                </c:pt>
                <c:pt idx="34">
                  <c:v>-45.226583607495279</c:v>
                </c:pt>
                <c:pt idx="35">
                  <c:v>-44.571294377740294</c:v>
                </c:pt>
                <c:pt idx="36">
                  <c:v>-43.916415315262157</c:v>
                </c:pt>
                <c:pt idx="37">
                  <c:v>-43.262297450487175</c:v>
                </c:pt>
                <c:pt idx="38">
                  <c:v>-42.609290100103152</c:v>
                </c:pt>
                <c:pt idx="39">
                  <c:v>-41.957739959733381</c:v>
                </c:pt>
                <c:pt idx="40">
                  <c:v>-41.307990213753271</c:v>
                </c:pt>
                <c:pt idx="41">
                  <c:v>-40.660379667815917</c:v>
                </c:pt>
                <c:pt idx="42">
                  <c:v>-40.015241909386376</c:v>
                </c:pt>
                <c:pt idx="43">
                  <c:v>-39.372904501258304</c:v>
                </c:pt>
                <c:pt idx="44">
                  <c:v>-38.733688212647841</c:v>
                </c:pt>
                <c:pt idx="45">
                  <c:v>-38.097906292035411</c:v>
                </c:pt>
                <c:pt idx="46">
                  <c:v>-37.465863785462794</c:v>
                </c:pt>
                <c:pt idx="47">
                  <c:v>-36.837856903500224</c:v>
                </c:pt>
                <c:pt idx="48">
                  <c:v>-36.214172439582832</c:v>
                </c:pt>
                <c:pt idx="49">
                  <c:v>-35.595087241887533</c:v>
                </c:pt>
                <c:pt idx="50">
                  <c:v>-34.98086774038827</c:v>
                </c:pt>
                <c:pt idx="51">
                  <c:v>-34.3717695301956</c:v>
                </c:pt>
                <c:pt idx="52">
                  <c:v>-33.768037011767959</c:v>
                </c:pt>
                <c:pt idx="53">
                  <c:v>-33.169903088077845</c:v>
                </c:pt>
                <c:pt idx="54">
                  <c:v>-32.577588918337582</c:v>
                </c:pt>
                <c:pt idx="55">
                  <c:v>-31.991303727439476</c:v>
                </c:pt>
                <c:pt idx="56">
                  <c:v>-31.411244669848429</c:v>
                </c:pt>
                <c:pt idx="57">
                  <c:v>-30.837596746307042</c:v>
                </c:pt>
                <c:pt idx="58">
                  <c:v>-30.270532771374089</c:v>
                </c:pt>
                <c:pt idx="59">
                  <c:v>-29.710213389521456</c:v>
                </c:pt>
                <c:pt idx="60">
                  <c:v>-29.156787137261031</c:v>
                </c:pt>
                <c:pt idx="61">
                  <c:v>-28.610390548563672</c:v>
                </c:pt>
                <c:pt idx="62">
                  <c:v>-28.071148300665332</c:v>
                </c:pt>
                <c:pt idx="63">
                  <c:v>-27.539173397230112</c:v>
                </c:pt>
                <c:pt idx="64">
                  <c:v>-27.014567385755473</c:v>
                </c:pt>
                <c:pt idx="65">
                  <c:v>-26.497420606056473</c:v>
                </c:pt>
                <c:pt idx="66">
                  <c:v>-25.987812466654326</c:v>
                </c:pt>
                <c:pt idx="67">
                  <c:v>-25.485811745913971</c:v>
                </c:pt>
                <c:pt idx="68">
                  <c:v>-24.991476914824055</c:v>
                </c:pt>
                <c:pt idx="69">
                  <c:v>-24.504856478387939</c:v>
                </c:pt>
                <c:pt idx="70">
                  <c:v>-24.02598933268996</c:v>
                </c:pt>
                <c:pt idx="71">
                  <c:v>-23.554905134819002</c:v>
                </c:pt>
                <c:pt idx="72">
                  <c:v>-23.091624682961406</c:v>
                </c:pt>
                <c:pt idx="73">
                  <c:v>-22.636160304121692</c:v>
                </c:pt>
                <c:pt idx="74">
                  <c:v>-22.188516247082088</c:v>
                </c:pt>
                <c:pt idx="75">
                  <c:v>-21.748689078374962</c:v>
                </c:pt>
                <c:pt idx="76">
                  <c:v>-21.316668079206416</c:v>
                </c:pt>
                <c:pt idx="77">
                  <c:v>-20.89243564143862</c:v>
                </c:pt>
                <c:pt idx="78">
                  <c:v>-20.475967660905155</c:v>
                </c:pt>
                <c:pt idx="79">
                  <c:v>-20.067233926500695</c:v>
                </c:pt>
                <c:pt idx="80">
                  <c:v>-19.666198503648499</c:v>
                </c:pt>
                <c:pt idx="81">
                  <c:v>-19.272820110907791</c:v>
                </c:pt>
                <c:pt idx="82">
                  <c:v>-18.887052488634932</c:v>
                </c:pt>
                <c:pt idx="83">
                  <c:v>-18.508844758757771</c:v>
                </c:pt>
                <c:pt idx="84">
                  <c:v>-18.138141774860852</c:v>
                </c:pt>
                <c:pt idx="85">
                  <c:v>-17.774884461909025</c:v>
                </c:pt>
                <c:pt idx="86">
                  <c:v>-17.419010145058895</c:v>
                </c:pt>
                <c:pt idx="87">
                  <c:v>-17.070452867120085</c:v>
                </c:pt>
                <c:pt idx="88">
                  <c:v>-16.729143694334272</c:v>
                </c:pt>
                <c:pt idx="89">
                  <c:v>-16.39501101023383</c:v>
                </c:pt>
                <c:pt idx="90">
                  <c:v>-16.067980797431677</c:v>
                </c:pt>
                <c:pt idx="91">
                  <c:v>-15.747976907270981</c:v>
                </c:pt>
                <c:pt idx="92">
                  <c:v>-15.43492131733626</c:v>
                </c:pt>
                <c:pt idx="93">
                  <c:v>-15.128734376889998</c:v>
                </c:pt>
                <c:pt idx="94">
                  <c:v>-14.829335040355749</c:v>
                </c:pt>
                <c:pt idx="95">
                  <c:v>-14.536641089017195</c:v>
                </c:pt>
                <c:pt idx="96">
                  <c:v>-14.250569341146749</c:v>
                </c:pt>
                <c:pt idx="97">
                  <c:v>-13.971035850812932</c:v>
                </c:pt>
                <c:pt idx="98">
                  <c:v>-13.69795609564768</c:v>
                </c:pt>
                <c:pt idx="99">
                  <c:v>-13.431245153880257</c:v>
                </c:pt>
                <c:pt idx="100">
                  <c:v>-13.170817870966276</c:v>
                </c:pt>
                <c:pt idx="101">
                  <c:v>-12.916589016156777</c:v>
                </c:pt>
                <c:pt idx="102">
                  <c:v>-12.668473429365161</c:v>
                </c:pt>
                <c:pt idx="103">
                  <c:v>-12.426386158699914</c:v>
                </c:pt>
                <c:pt idx="104">
                  <c:v>-12.190242589036464</c:v>
                </c:pt>
                <c:pt idx="105">
                  <c:v>-11.959958562005498</c:v>
                </c:pt>
                <c:pt idx="106">
                  <c:v>-11.735450487775431</c:v>
                </c:pt>
                <c:pt idx="107">
                  <c:v>-11.516635449006053</c:v>
                </c:pt>
                <c:pt idx="108">
                  <c:v>-11.303431297346398</c:v>
                </c:pt>
                <c:pt idx="109">
                  <c:v>-11.095756742845447</c:v>
                </c:pt>
                <c:pt idx="110">
                  <c:v>-10.893531436637637</c:v>
                </c:pt>
                <c:pt idx="111">
                  <c:v>-10.696676047257935</c:v>
                </c:pt>
                <c:pt idx="112">
                  <c:v>-10.505112330932047</c:v>
                </c:pt>
                <c:pt idx="113">
                  <c:v>-10.318763196178901</c:v>
                </c:pt>
                <c:pt idx="114">
                  <c:v>-10.137552763051165</c:v>
                </c:pt>
                <c:pt idx="115">
                  <c:v>-9.9614064173305437</c:v>
                </c:pt>
                <c:pt idx="116">
                  <c:v>-9.7902508599820735</c:v>
                </c:pt>
                <c:pt idx="117">
                  <c:v>-9.6240141521616422</c:v>
                </c:pt>
                <c:pt idx="118">
                  <c:v>-9.4626257560589266</c:v>
                </c:pt>
                <c:pt idx="119">
                  <c:v>-9.3060165718464845</c:v>
                </c:pt>
                <c:pt idx="120">
                  <c:v>-9.1541189709943129</c:v>
                </c:pt>
                <c:pt idx="121">
                  <c:v>-9.0068668261982534</c:v>
                </c:pt>
                <c:pt idx="122">
                  <c:v>-8.8641955381583024</c:v>
                </c:pt>
                <c:pt idx="123">
                  <c:v>-8.7260420594327552</c:v>
                </c:pt>
                <c:pt idx="124">
                  <c:v>-8.5923449155825899</c:v>
                </c:pt>
                <c:pt idx="125">
                  <c:v>-8.4630442238103392</c:v>
                </c:pt>
                <c:pt idx="126">
                  <c:v>-8.3380817092867314</c:v>
                </c:pt>
                <c:pt idx="127">
                  <c:v>-8.2174007193486176</c:v>
                </c:pt>
                <c:pt idx="128">
                  <c:v>-8.1009462357424802</c:v>
                </c:pt>
                <c:pt idx="129">
                  <c:v>-7.988664885076961</c:v>
                </c:pt>
                <c:pt idx="130">
                  <c:v>-7.8805049476402544</c:v>
                </c:pt>
                <c:pt idx="131">
                  <c:v>-7.7764163647288118</c:v>
                </c:pt>
                <c:pt idx="132">
                  <c:v>-7.6763507446247843</c:v>
                </c:pt>
                <c:pt idx="133">
                  <c:v>-7.5802613673530601</c:v>
                </c:pt>
                <c:pt idx="134">
                  <c:v>-7.4881031883393545</c:v>
                </c:pt>
                <c:pt idx="135">
                  <c:v>-7.399832841084562</c:v>
                </c:pt>
                <c:pt idx="136">
                  <c:v>-7.3154086389630679</c:v>
                </c:pt>
                <c:pt idx="137">
                  <c:v>-7.2347905762460671</c:v>
                </c:pt>
                <c:pt idx="138">
                  <c:v>-7.1579403284443792</c:v>
                </c:pt>
                <c:pt idx="139">
                  <c:v>-7.0848212520590792</c:v>
                </c:pt>
                <c:pt idx="140">
                  <c:v>-7.0153983838231113</c:v>
                </c:pt>
                <c:pt idx="141">
                  <c:v>-6.9496384395099575</c:v>
                </c:pt>
                <c:pt idx="142">
                  <c:v>-6.8875098123821541</c:v>
                </c:pt>
                <c:pt idx="143">
                  <c:v>-6.8289825713455201</c:v>
                </c:pt>
                <c:pt idx="144">
                  <c:v>-6.7740284588714852</c:v>
                </c:pt>
                <c:pt idx="145">
                  <c:v>-6.7226208887445464</c:v>
                </c:pt>
                <c:pt idx="146">
                  <c:v>-6.674734943688108</c:v>
                </c:pt>
                <c:pt idx="147">
                  <c:v>-6.6303473729172584</c:v>
                </c:pt>
                <c:pt idx="148">
                  <c:v>-6.5894365896636842</c:v>
                </c:pt>
                <c:pt idx="149">
                  <c:v>-6.5519826687134248</c:v>
                </c:pt>
                <c:pt idx="150">
                  <c:v>-6.5179673439953962</c:v>
                </c:pt>
                <c:pt idx="151">
                  <c:v>-6.4873740062544307</c:v>
                </c:pt>
                <c:pt idx="152">
                  <c:v>-6.4601877008396649</c:v>
                </c:pt>
                <c:pt idx="153">
                  <c:v>-6.4363951256359551</c:v>
                </c:pt>
                <c:pt idx="154">
                  <c:v>-6.4159846291624856</c:v>
                </c:pt>
                <c:pt idx="155">
                  <c:v>-6.3989462088605364</c:v>
                </c:pt>
                <c:pt idx="156">
                  <c:v>-6.385271509588569</c:v>
                </c:pt>
                <c:pt idx="157">
                  <c:v>-6.3749538223411868</c:v>
                </c:pt>
                <c:pt idx="158">
                  <c:v>-6.36798808320418</c:v>
                </c:pt>
                <c:pt idx="159">
                  <c:v>-6.3643708725572079</c:v>
                </c:pt>
                <c:pt idx="160">
                  <c:v>-6.3641004145311371</c:v>
                </c:pt>
                <c:pt idx="161">
                  <c:v>-6.3671765767259538</c:v>
                </c:pt>
                <c:pt idx="162">
                  <c:v>-6.3736008701915186</c:v>
                </c:pt>
                <c:pt idx="163">
                  <c:v>-6.3833764496717578</c:v>
                </c:pt>
                <c:pt idx="164">
                  <c:v>-6.3965081141099507</c:v>
                </c:pt>
                <c:pt idx="165">
                  <c:v>-6.4130023074096716</c:v>
                </c:pt>
                <c:pt idx="166">
                  <c:v>-6.4328671194449942</c:v>
                </c:pt>
                <c:pt idx="167">
                  <c:v>-6.4561122873086756</c:v>
                </c:pt>
                <c:pt idx="168">
                  <c:v>-6.4827491967866839</c:v>
                </c:pt>
                <c:pt idx="169">
                  <c:v>-6.512790884042901</c:v>
                </c:pt>
                <c:pt idx="170">
                  <c:v>-6.5462520374962967</c:v>
                </c:pt>
                <c:pt idx="171">
                  <c:v>-6.5831489998692421</c:v>
                </c:pt>
                <c:pt idx="172">
                  <c:v>-6.6234997703831642</c:v>
                </c:pt>
                <c:pt idx="173">
                  <c:v>-6.6673240070743445</c:v>
                </c:pt>
                <c:pt idx="174">
                  <c:v>-6.7146430291999426</c:v>
                </c:pt>
                <c:pt idx="175">
                  <c:v>-6.7654798197002917</c:v>
                </c:pt>
                <c:pt idx="176">
                  <c:v>-6.8198590276811837</c:v>
                </c:pt>
                <c:pt idx="177">
                  <c:v>-6.8778069708752234</c:v>
                </c:pt>
                <c:pt idx="178">
                  <c:v>-6.9393516380378708</c:v>
                </c:pt>
                <c:pt idx="179">
                  <c:v>-7.0045226912307426</c:v>
                </c:pt>
                <c:pt idx="180">
                  <c:v>-7.073351467939009</c:v>
                </c:pt>
                <c:pt idx="181">
                  <c:v>-7.1458709829669678</c:v>
                </c:pt>
                <c:pt idx="182">
                  <c:v>-7.222115930050391</c:v>
                </c:pt>
                <c:pt idx="183">
                  <c:v>-7.3021226831198254</c:v>
                </c:pt>
                <c:pt idx="184">
                  <c:v>-7.3859292971439849</c:v>
                </c:pt>
                <c:pt idx="185">
                  <c:v>-7.4735755084771966</c:v>
                </c:pt>
                <c:pt idx="186">
                  <c:v>-7.5651027346289936</c:v>
                </c:pt>
                <c:pt idx="187">
                  <c:v>-7.6605540733688926</c:v>
                </c:pt>
                <c:pt idx="188">
                  <c:v>-7.759974301072301</c:v>
                </c:pt>
                <c:pt idx="189">
                  <c:v>-7.863409870208022</c:v>
                </c:pt>
                <c:pt idx="190">
                  <c:v>-7.9709089058606191</c:v>
                </c:pt>
                <c:pt idx="191">
                  <c:v>-8.0825212011740746</c:v>
                </c:pt>
                <c:pt idx="192">
                  <c:v>-8.1982982115956702</c:v>
                </c:pt>
                <c:pt idx="193">
                  <c:v>-8.3182930477916095</c:v>
                </c:pt>
                <c:pt idx="194">
                  <c:v>-8.4425604670976586</c:v>
                </c:pt>
                <c:pt idx="195">
                  <c:v>-8.571156863359775</c:v>
                </c:pt>
                <c:pt idx="196">
                  <c:v>-8.7041402550110192</c:v>
                </c:pt>
                <c:pt idx="197">
                  <c:v>-8.8415702712220678</c:v>
                </c:pt>
                <c:pt idx="198">
                  <c:v>-8.9835081359531266</c:v>
                </c:pt>
                <c:pt idx="199">
                  <c:v>-9.1300166497254409</c:v>
                </c:pt>
                <c:pt idx="200">
                  <c:v>-9.2811601689204899</c:v>
                </c:pt>
                <c:pt idx="201">
                  <c:v>-9.4370045824045832</c:v>
                </c:pt>
                <c:pt idx="202">
                  <c:v>-9.5976172852663559</c:v>
                </c:pt>
                <c:pt idx="203">
                  <c:v>-9.7630671494430885</c:v>
                </c:pt>
                <c:pt idx="204">
                  <c:v>-9.9334244910013982</c:v>
                </c:pt>
                <c:pt idx="205">
                  <c:v>-10.108761033825946</c:v>
                </c:pt>
                <c:pt idx="206">
                  <c:v>-10.289149869459292</c:v>
                </c:pt>
                <c:pt idx="207">
                  <c:v>-10.474665412823162</c:v>
                </c:pt>
                <c:pt idx="208">
                  <c:v>-10.665383353541687</c:v>
                </c:pt>
                <c:pt idx="209">
                  <c:v>-10.861380602573904</c:v>
                </c:pt>
                <c:pt idx="210">
                  <c:v>-11.062735233853076</c:v>
                </c:pt>
                <c:pt idx="211">
                  <c:v>-11.269526420618444</c:v>
                </c:pt>
                <c:pt idx="212">
                  <c:v>-11.481834366114697</c:v>
                </c:pt>
                <c:pt idx="213">
                  <c:v>-11.699740228324231</c:v>
                </c:pt>
                <c:pt idx="214">
                  <c:v>-11.923326038387922</c:v>
                </c:pt>
                <c:pt idx="215">
                  <c:v>-12.152674612360915</c:v>
                </c:pt>
                <c:pt idx="216">
                  <c:v>-12.387869455943052</c:v>
                </c:pt>
                <c:pt idx="217">
                  <c:v>-12.62899466181592</c:v>
                </c:pt>
                <c:pt idx="218">
                  <c:v>-12.876134799214245</c:v>
                </c:pt>
                <c:pt idx="219">
                  <c:v>-13.129374795355355</c:v>
                </c:pt>
                <c:pt idx="220">
                  <c:v>-13.388799808348733</c:v>
                </c:pt>
                <c:pt idx="221">
                  <c:v>-13.654495091208195</c:v>
                </c:pt>
                <c:pt idx="222">
                  <c:v>-13.926545846592512</c:v>
                </c:pt>
                <c:pt idx="223">
                  <c:v>-14.205037071905428</c:v>
                </c:pt>
                <c:pt idx="224">
                  <c:v>-14.490053394395533</c:v>
                </c:pt>
                <c:pt idx="225">
                  <c:v>-14.781678895908044</c:v>
                </c:pt>
                <c:pt idx="226">
                  <c:v>-15.0799969269576</c:v>
                </c:pt>
                <c:pt idx="227">
                  <c:v>-15.385089909811169</c:v>
                </c:pt>
                <c:pt idx="228">
                  <c:v>-15.697039130295074</c:v>
                </c:pt>
                <c:pt idx="229">
                  <c:v>-16.015924518071444</c:v>
                </c:pt>
                <c:pt idx="230">
                  <c:v>-16.341824415163927</c:v>
                </c:pt>
                <c:pt idx="231">
                  <c:v>-16.67481533255576</c:v>
                </c:pt>
                <c:pt idx="232">
                  <c:v>-17.014971694729617</c:v>
                </c:pt>
                <c:pt idx="233">
                  <c:v>-17.362365572076484</c:v>
                </c:pt>
                <c:pt idx="234">
                  <c:v>-17.717066401159652</c:v>
                </c:pt>
                <c:pt idx="235">
                  <c:v>-18.07914069289329</c:v>
                </c:pt>
                <c:pt idx="236">
                  <c:v>-18.44865172877001</c:v>
                </c:pt>
                <c:pt idx="237">
                  <c:v>-18.825659245360153</c:v>
                </c:pt>
                <c:pt idx="238">
                  <c:v>-19.210219107398277</c:v>
                </c:pt>
                <c:pt idx="239">
                  <c:v>-19.602382969876796</c:v>
                </c:pt>
                <c:pt idx="240">
                  <c:v>-20.002197929677241</c:v>
                </c:pt>
                <c:pt idx="241">
                  <c:v>-20.409706167391391</c:v>
                </c:pt>
                <c:pt idx="242">
                  <c:v>-20.824944580111136</c:v>
                </c:pt>
                <c:pt idx="243">
                  <c:v>-21.247944406105162</c:v>
                </c:pt>
                <c:pt idx="244">
                  <c:v>-21.678730842442217</c:v>
                </c:pt>
                <c:pt idx="245">
                  <c:v>-22.117322656774263</c:v>
                </c:pt>
                <c:pt idx="246">
                  <c:v>-22.563731794648128</c:v>
                </c:pt>
                <c:pt idx="247">
                  <c:v>-23.017962983877268</c:v>
                </c:pt>
                <c:pt idx="248">
                  <c:v>-23.480013337670751</c:v>
                </c:pt>
                <c:pt idx="249">
                  <c:v>-23.949871958384541</c:v>
                </c:pt>
                <c:pt idx="250">
                  <c:v>-24.42751954392779</c:v>
                </c:pt>
                <c:pt idx="251">
                  <c:v>-24.912927999021239</c:v>
                </c:pt>
                <c:pt idx="252">
                  <c:v>-25.406060053675478</c:v>
                </c:pt>
                <c:pt idx="253">
                  <c:v>-25.906868891397469</c:v>
                </c:pt>
                <c:pt idx="254">
                  <c:v>-26.415297789795162</c:v>
                </c:pt>
                <c:pt idx="255">
                  <c:v>-26.93127977637598</c:v>
                </c:pt>
                <c:pt idx="256">
                  <c:v>-27.454737302455456</c:v>
                </c:pt>
                <c:pt idx="257">
                  <c:v>-27.985581938194294</c:v>
                </c:pt>
                <c:pt idx="258">
                  <c:v>-28.523714091857745</c:v>
                </c:pt>
                <c:pt idx="259">
                  <c:v>-29.069022756448529</c:v>
                </c:pt>
                <c:pt idx="260">
                  <c:v>-29.621385286884703</c:v>
                </c:pt>
                <c:pt idx="261">
                  <c:v>-30.180667210891865</c:v>
                </c:pt>
                <c:pt idx="262">
                  <c:v>-30.746722076733835</c:v>
                </c:pt>
                <c:pt idx="263">
                  <c:v>-31.319391340829725</c:v>
                </c:pt>
                <c:pt idx="264">
                  <c:v>-31.898504298185941</c:v>
                </c:pt>
                <c:pt idx="265">
                  <c:v>-32.483878058412337</c:v>
                </c:pt>
                <c:pt idx="266">
                  <c:v>-33.075317569888867</c:v>
                </c:pt>
                <c:pt idx="267">
                  <c:v>-33.672615694403831</c:v>
                </c:pt>
                <c:pt idx="268">
                  <c:v>-34.275553334295061</c:v>
                </c:pt>
                <c:pt idx="269">
                  <c:v>-34.883899613794213</c:v>
                </c:pt>
                <c:pt idx="270">
                  <c:v>-35.497412115902407</c:v>
                </c:pt>
                <c:pt idx="271">
                  <c:v>-36.115837175714603</c:v>
                </c:pt>
                <c:pt idx="272">
                  <c:v>-36.738910230666136</c:v>
                </c:pt>
                <c:pt idx="273">
                  <c:v>-37.366356227700756</c:v>
                </c:pt>
                <c:pt idx="274">
                  <c:v>-37.99789008685773</c:v>
                </c:pt>
                <c:pt idx="275">
                  <c:v>-38.633217220262182</c:v>
                </c:pt>
                <c:pt idx="276">
                  <c:v>-39.272034104968519</c:v>
                </c:pt>
                <c:pt idx="277">
                  <c:v>-39.914028907576551</c:v>
                </c:pt>
                <c:pt idx="278">
                  <c:v>-40.558882158009247</c:v>
                </c:pt>
                <c:pt idx="279">
                  <c:v>-41.206267469321361</c:v>
                </c:pt>
                <c:pt idx="280">
                  <c:v>-41.855852299914382</c:v>
                </c:pt>
                <c:pt idx="281">
                  <c:v>-42.507298754060947</c:v>
                </c:pt>
                <c:pt idx="282">
                  <c:v>-43.160264416213238</c:v>
                </c:pt>
                <c:pt idx="283">
                  <c:v>-43.814403214181112</c:v>
                </c:pt>
                <c:pt idx="284">
                  <c:v>-44.469366305931807</c:v>
                </c:pt>
                <c:pt idx="285">
                  <c:v>-45.124802984484674</c:v>
                </c:pt>
                <c:pt idx="286">
                  <c:v>-45.780361595161153</c:v>
                </c:pt>
                <c:pt idx="287">
                  <c:v>-46.435690459302123</c:v>
                </c:pt>
                <c:pt idx="288">
                  <c:v>-47.090438798488371</c:v>
                </c:pt>
                <c:pt idx="289">
                  <c:v>-47.744257653294078</c:v>
                </c:pt>
                <c:pt idx="290">
                  <c:v>-48.396800790668472</c:v>
                </c:pt>
                <c:pt idx="291">
                  <c:v>-49.047725594177635</c:v>
                </c:pt>
                <c:pt idx="292">
                  <c:v>-49.696693931543251</c:v>
                </c:pt>
                <c:pt idx="293">
                  <c:v>-50.34337299417529</c:v>
                </c:pt>
                <c:pt idx="294">
                  <c:v>-50.987436103744592</c:v>
                </c:pt>
                <c:pt idx="295">
                  <c:v>-51.628563481175256</c:v>
                </c:pt>
                <c:pt idx="296">
                  <c:v>-52.266442973925024</c:v>
                </c:pt>
                <c:pt idx="297">
                  <c:v>-52.900770737821844</c:v>
                </c:pt>
                <c:pt idx="298">
                  <c:v>-53.531251870262459</c:v>
                </c:pt>
                <c:pt idx="299">
                  <c:v>-54.157600992072979</c:v>
                </c:pt>
                <c:pt idx="300">
                  <c:v>-54.779542775866581</c:v>
                </c:pt>
                <c:pt idx="301">
                  <c:v>-55.396812419264883</c:v>
                </c:pt>
                <c:pt idx="302">
                  <c:v>-56.009156061882173</c:v>
                </c:pt>
                <c:pt idx="303">
                  <c:v>-56.616331145490037</c:v>
                </c:pt>
                <c:pt idx="304">
                  <c:v>-57.218106717283753</c:v>
                </c:pt>
                <c:pt idx="305">
                  <c:v>-57.81426367665032</c:v>
                </c:pt>
                <c:pt idx="306">
                  <c:v>-58.404594966287256</c:v>
                </c:pt>
                <c:pt idx="307">
                  <c:v>-58.988905708939122</c:v>
                </c:pt>
                <c:pt idx="308">
                  <c:v>-59.567013291393607</c:v>
                </c:pt>
                <c:pt idx="309">
                  <c:v>-60.138747397721325</c:v>
                </c:pt>
                <c:pt idx="310">
                  <c:v>-60.703949994036371</c:v>
                </c:pt>
                <c:pt idx="311">
                  <c:v>-61.262475267308879</c:v>
                </c:pt>
                <c:pt idx="312">
                  <c:v>-61.814189520970103</c:v>
                </c:pt>
                <c:pt idx="313">
                  <c:v>-62.358971030216331</c:v>
                </c:pt>
                <c:pt idx="314">
                  <c:v>-62.896709860043863</c:v>
                </c:pt>
                <c:pt idx="315">
                  <c:v>-63.427307649131535</c:v>
                </c:pt>
                <c:pt idx="316">
                  <c:v>-63.950677362734083</c:v>
                </c:pt>
                <c:pt idx="317">
                  <c:v>-64.466743017762823</c:v>
                </c:pt>
                <c:pt idx="318">
                  <c:v>-64.975439383208553</c:v>
                </c:pt>
                <c:pt idx="319">
                  <c:v>-65.476711659014427</c:v>
                </c:pt>
                <c:pt idx="320">
                  <c:v>-65.970515136430379</c:v>
                </c:pt>
                <c:pt idx="321">
                  <c:v>-66.456814842784055</c:v>
                </c:pt>
                <c:pt idx="322">
                  <c:v>-66.935585173486956</c:v>
                </c:pt>
                <c:pt idx="323">
                  <c:v>-67.406809513963651</c:v>
                </c:pt>
                <c:pt idx="324">
                  <c:v>-67.870479854044547</c:v>
                </c:pt>
                <c:pt idx="325">
                  <c:v>-68.326596397211787</c:v>
                </c:pt>
                <c:pt idx="326">
                  <c:v>-68.775167166923481</c:v>
                </c:pt>
                <c:pt idx="327">
                  <c:v>-69.216207612077852</c:v>
                </c:pt>
                <c:pt idx="328">
                  <c:v>-69.649740213509787</c:v>
                </c:pt>
                <c:pt idx="329">
                  <c:v>-70.075794093244326</c:v>
                </c:pt>
                <c:pt idx="330">
                  <c:v>-70.494404628067088</c:v>
                </c:pt>
                <c:pt idx="331">
                  <c:v>-70.905613068806602</c:v>
                </c:pt>
                <c:pt idx="332">
                  <c:v>-71.309466166567759</c:v>
                </c:pt>
                <c:pt idx="333">
                  <c:v>-71.706015807001933</c:v>
                </c:pt>
                <c:pt idx="334">
                  <c:v>-72.095318653554273</c:v>
                </c:pt>
                <c:pt idx="335">
                  <c:v>-72.477435800492017</c:v>
                </c:pt>
                <c:pt idx="336">
                  <c:v>-72.852432436383737</c:v>
                </c:pt>
                <c:pt idx="337">
                  <c:v>-73.220377518587085</c:v>
                </c:pt>
                <c:pt idx="338">
                  <c:v>-73.581343459174434</c:v>
                </c:pt>
                <c:pt idx="339">
                  <c:v>-73.935405822637534</c:v>
                </c:pt>
                <c:pt idx="340">
                  <c:v>-74.282643035605304</c:v>
                </c:pt>
                <c:pt idx="341">
                  <c:v>-74.623136108726428</c:v>
                </c:pt>
                <c:pt idx="342">
                  <c:v>-74.956968370787806</c:v>
                </c:pt>
                <c:pt idx="343">
                  <c:v>-75.284225215070066</c:v>
                </c:pt>
                <c:pt idx="344">
                  <c:v>-75.604993857875428</c:v>
                </c:pt>
                <c:pt idx="345">
                  <c:v>-75.919363109110222</c:v>
                </c:pt>
                <c:pt idx="346">
                  <c:v>-76.227423154752628</c:v>
                </c:pt>
                <c:pt idx="347">
                  <c:v>-76.529265350994621</c:v>
                </c:pt>
                <c:pt idx="348">
                  <c:v>-76.824982029810258</c:v>
                </c:pt>
                <c:pt idx="349">
                  <c:v>-77.11466631567049</c:v>
                </c:pt>
                <c:pt idx="350">
                  <c:v>-77.398411953100535</c:v>
                </c:pt>
                <c:pt idx="351">
                  <c:v>-77.676313144752569</c:v>
                </c:pt>
                <c:pt idx="352">
                  <c:v>-77.948464399651158</c:v>
                </c:pt>
                <c:pt idx="353">
                  <c:v>-78.214960391255616</c:v>
                </c:pt>
                <c:pt idx="354">
                  <c:v>-78.475895824973406</c:v>
                </c:pt>
                <c:pt idx="355">
                  <c:v>-78.731365314753404</c:v>
                </c:pt>
                <c:pt idx="356">
                  <c:v>-78.981463268384871</c:v>
                </c:pt>
                <c:pt idx="357">
                  <c:v>-79.226283781125062</c:v>
                </c:pt>
                <c:pt idx="358">
                  <c:v>-79.46592053728267</c:v>
                </c:pt>
                <c:pt idx="359">
                  <c:v>-79.700466719385062</c:v>
                </c:pt>
                <c:pt idx="360">
                  <c:v>-79.930014924564475</c:v>
                </c:pt>
                <c:pt idx="361">
                  <c:v>-80.154657087802448</c:v>
                </c:pt>
                <c:pt idx="362">
                  <c:v>-80.374484411681422</c:v>
                </c:pt>
                <c:pt idx="363">
                  <c:v>-80.589587302299705</c:v>
                </c:pt>
                <c:pt idx="364">
                  <c:v>-80.800055311016251</c:v>
                </c:pt>
                <c:pt idx="365">
                  <c:v>-81.005977081701133</c:v>
                </c:pt>
                <c:pt idx="366">
                  <c:v>-81.207440303178529</c:v>
                </c:pt>
                <c:pt idx="367">
                  <c:v>-81.40453166656026</c:v>
                </c:pt>
                <c:pt idx="368">
                  <c:v>-81.597336827178836</c:v>
                </c:pt>
                <c:pt idx="369">
                  <c:v>-81.785940370840223</c:v>
                </c:pt>
                <c:pt idx="370">
                  <c:v>-81.970425784128665</c:v>
                </c:pt>
                <c:pt idx="371">
                  <c:v>-82.150875428506623</c:v>
                </c:pt>
                <c:pt idx="372">
                  <c:v>-82.327370517965235</c:v>
                </c:pt>
                <c:pt idx="373">
                  <c:v>-82.499991099991021</c:v>
                </c:pt>
                <c:pt idx="374">
                  <c:v>-82.668816039626208</c:v>
                </c:pt>
                <c:pt idx="375">
                  <c:v>-82.833923006411212</c:v>
                </c:pt>
                <c:pt idx="376">
                  <c:v>-82.99538846400749</c:v>
                </c:pt>
                <c:pt idx="377">
                  <c:v>-83.153287662310632</c:v>
                </c:pt>
                <c:pt idx="378">
                  <c:v>-83.307694631872636</c:v>
                </c:pt>
                <c:pt idx="379">
                  <c:v>-83.458682180461622</c:v>
                </c:pt>
                <c:pt idx="380">
                  <c:v>-83.606321891599492</c:v>
                </c:pt>
                <c:pt idx="381">
                  <c:v>-83.750684124922088</c:v>
                </c:pt>
                <c:pt idx="382">
                  <c:v>-83.891838018220341</c:v>
                </c:pt>
                <c:pt idx="383">
                  <c:v>-84.029851491025525</c:v>
                </c:pt>
                <c:pt idx="384">
                  <c:v>-84.164791249611923</c:v>
                </c:pt>
                <c:pt idx="385">
                  <c:v>-84.296722793296297</c:v>
                </c:pt>
                <c:pt idx="386">
                  <c:v>-84.425710421922176</c:v>
                </c:pt>
                <c:pt idx="387">
                  <c:v>-84.551817244422978</c:v>
                </c:pt>
                <c:pt idx="388">
                  <c:v>-84.675105188365151</c:v>
                </c:pt>
                <c:pt idx="389">
                  <c:v>-84.795635010378476</c:v>
                </c:pt>
                <c:pt idx="390">
                  <c:v>-84.913466307386869</c:v>
                </c:pt>
                <c:pt idx="391">
                  <c:v>-85.028657528558625</c:v>
                </c:pt>
                <c:pt idx="392">
                  <c:v>-85.14126598790034</c:v>
                </c:pt>
                <c:pt idx="393">
                  <c:v>-85.251347877423882</c:v>
                </c:pt>
                <c:pt idx="394">
                  <c:v>-85.358958280820872</c:v>
                </c:pt>
                <c:pt idx="395">
                  <c:v>-85.464151187582758</c:v>
                </c:pt>
                <c:pt idx="396">
                  <c:v>-85.566979507510183</c:v>
                </c:pt>
                <c:pt idx="397">
                  <c:v>-85.667495085558258</c:v>
                </c:pt>
                <c:pt idx="398">
                  <c:v>-85.76574871696873</c:v>
                </c:pt>
                <c:pt idx="399">
                  <c:v>-85.861790162643217</c:v>
                </c:pt>
                <c:pt idx="400">
                  <c:v>-85.955668164715874</c:v>
                </c:pt>
                <c:pt idx="401">
                  <c:v>-86.047430462285604</c:v>
                </c:pt>
                <c:pt idx="402">
                  <c:v>-86.137123807272374</c:v>
                </c:pt>
                <c:pt idx="403">
                  <c:v>-86.224793980364154</c:v>
                </c:pt>
                <c:pt idx="404">
                  <c:v>-86.310485807023511</c:v>
                </c:pt>
                <c:pt idx="405">
                  <c:v>-86.394243173526306</c:v>
                </c:pt>
                <c:pt idx="406">
                  <c:v>-86.476109043005422</c:v>
                </c:pt>
                <c:pt idx="407">
                  <c:v>-86.556125471477003</c:v>
                </c:pt>
                <c:pt idx="408">
                  <c:v>-86.63433362382645</c:v>
                </c:pt>
                <c:pt idx="409">
                  <c:v>-86.710773789734759</c:v>
                </c:pt>
                <c:pt idx="410">
                  <c:v>-86.785485399526749</c:v>
                </c:pt>
                <c:pt idx="411">
                  <c:v>-86.858507039924874</c:v>
                </c:pt>
                <c:pt idx="412">
                  <c:v>-86.929876469693411</c:v>
                </c:pt>
                <c:pt idx="413">
                  <c:v>-86.999630635159647</c:v>
                </c:pt>
                <c:pt idx="414">
                  <c:v>-87.067805685599566</c:v>
                </c:pt>
                <c:pt idx="415">
                  <c:v>-87.134436988477276</c:v>
                </c:pt>
                <c:pt idx="416">
                  <c:v>-87.199559144528038</c:v>
                </c:pt>
                <c:pt idx="417">
                  <c:v>-87.263206002676256</c:v>
                </c:pt>
                <c:pt idx="418">
                  <c:v>-87.325410674780358</c:v>
                </c:pt>
                <c:pt idx="419">
                  <c:v>-87.386205550198142</c:v>
                </c:pt>
                <c:pt idx="420">
                  <c:v>-87.445622310166016</c:v>
                </c:pt>
                <c:pt idx="421">
                  <c:v>-87.503691941986972</c:v>
                </c:pt>
                <c:pt idx="422">
                  <c:v>-87.560444753023091</c:v>
                </c:pt>
                <c:pt idx="423">
                  <c:v>-87.615910384488387</c:v>
                </c:pt>
                <c:pt idx="424">
                  <c:v>-87.670117825038673</c:v>
                </c:pt>
                <c:pt idx="425">
                  <c:v>-87.723095424156227</c:v>
                </c:pt>
                <c:pt idx="426">
                  <c:v>-87.774870905326594</c:v>
                </c:pt>
                <c:pt idx="427">
                  <c:v>-87.825471379006231</c:v>
                </c:pt>
                <c:pt idx="428">
                  <c:v>-87.874923355379835</c:v>
                </c:pt>
                <c:pt idx="429">
                  <c:v>-87.923252756906294</c:v>
                </c:pt>
                <c:pt idx="430">
                  <c:v>-87.970484930653001</c:v>
                </c:pt>
                <c:pt idx="431">
                  <c:v>-88.016644660418677</c:v>
                </c:pt>
                <c:pt idx="432">
                  <c:v>-88.061756178644586</c:v>
                </c:pt>
                <c:pt idx="433">
                  <c:v>-88.105843178115094</c:v>
                </c:pt>
                <c:pt idx="434">
                  <c:v>-88.148928823448031</c:v>
                </c:pt>
                <c:pt idx="435">
                  <c:v>-88.191035762376387</c:v>
                </c:pt>
                <c:pt idx="436">
                  <c:v>-88.232186136821909</c:v>
                </c:pt>
                <c:pt idx="437">
                  <c:v>-88.272401593762964</c:v>
                </c:pt>
                <c:pt idx="438">
                  <c:v>-88.311703295897701</c:v>
                </c:pt>
                <c:pt idx="439">
                  <c:v>-88.350111932104269</c:v>
                </c:pt>
                <c:pt idx="440">
                  <c:v>-88.38764772770088</c:v>
                </c:pt>
                <c:pt idx="441">
                  <c:v>-88.424330454506546</c:v>
                </c:pt>
                <c:pt idx="442">
                  <c:v>-88.460179440706042</c:v>
                </c:pt>
                <c:pt idx="443">
                  <c:v>-88.495213580520314</c:v>
                </c:pt>
                <c:pt idx="444">
                  <c:v>-88.529451343685338</c:v>
                </c:pt>
                <c:pt idx="445">
                  <c:v>-88.562910784741817</c:v>
                </c:pt>
                <c:pt idx="446">
                  <c:v>-88.595609552138086</c:v>
                </c:pt>
                <c:pt idx="447">
                  <c:v>-88.627564897149</c:v>
                </c:pt>
                <c:pt idx="448">
                  <c:v>-88.658793682613378</c:v>
                </c:pt>
                <c:pt idx="449">
                  <c:v>-88.689312391492834</c:v>
                </c:pt>
                <c:pt idx="450">
                  <c:v>-88.719137135254428</c:v>
                </c:pt>
                <c:pt idx="451">
                  <c:v>-88.748283662080368</c:v>
                </c:pt>
                <c:pt idx="452">
                  <c:v>-88.776767364906846</c:v>
                </c:pt>
                <c:pt idx="453">
                  <c:v>-88.804603289295642</c:v>
                </c:pt>
                <c:pt idx="454">
                  <c:v>-88.831806141140575</c:v>
                </c:pt>
                <c:pt idx="455">
                  <c:v>-88.858390294212029</c:v>
                </c:pt>
                <c:pt idx="456">
                  <c:v>-88.884369797542092</c:v>
                </c:pt>
                <c:pt idx="457">
                  <c:v>-88.909758382653393</c:v>
                </c:pt>
                <c:pt idx="458">
                  <c:v>-88.934569470634031</c:v>
                </c:pt>
                <c:pt idx="459">
                  <c:v>-88.958816179061913</c:v>
                </c:pt>
                <c:pt idx="460">
                  <c:v>-88.982511328780646</c:v>
                </c:pt>
                <c:pt idx="461">
                  <c:v>-89.005667450530126</c:v>
                </c:pt>
                <c:pt idx="462">
                  <c:v>-89.028296791434641</c:v>
                </c:pt>
                <c:pt idx="463">
                  <c:v>-89.050411321350623</c:v>
                </c:pt>
                <c:pt idx="464">
                  <c:v>-89.072022739077497</c:v>
                </c:pt>
                <c:pt idx="465">
                  <c:v>-89.093142478433521</c:v>
                </c:pt>
                <c:pt idx="466">
                  <c:v>-89.11378171419976</c:v>
                </c:pt>
                <c:pt idx="467">
                  <c:v>-89.133951367934642</c:v>
                </c:pt>
                <c:pt idx="468">
                  <c:v>-89.153662113661568</c:v>
                </c:pt>
                <c:pt idx="469">
                  <c:v>-89.172924383432019</c:v>
                </c:pt>
                <c:pt idx="470">
                  <c:v>-89.19174837276708</c:v>
                </c:pt>
                <c:pt idx="471">
                  <c:v>-89.21014404597922</c:v>
                </c:pt>
                <c:pt idx="472">
                  <c:v>-89.228121141377315</c:v>
                </c:pt>
                <c:pt idx="473">
                  <c:v>-89.245689176356976</c:v>
                </c:pt>
                <c:pt idx="474">
                  <c:v>-89.26285745237854</c:v>
                </c:pt>
                <c:pt idx="475">
                  <c:v>-89.279635059835243</c:v>
                </c:pt>
                <c:pt idx="476">
                  <c:v>-89.296030882813639</c:v>
                </c:pt>
                <c:pt idx="477">
                  <c:v>-89.312053603748666</c:v>
                </c:pt>
                <c:pt idx="478">
                  <c:v>-89.327711707975453</c:v>
                </c:pt>
                <c:pt idx="479">
                  <c:v>-89.34301348818002</c:v>
                </c:pt>
                <c:pt idx="480">
                  <c:v>-89.357967048751064</c:v>
                </c:pt>
                <c:pt idx="481">
                  <c:v>-89.37258031003509</c:v>
                </c:pt>
                <c:pt idx="482">
                  <c:v>-89.386861012496553</c:v>
                </c:pt>
                <c:pt idx="483">
                  <c:v>-89.400816720785258</c:v>
                </c:pt>
                <c:pt idx="484">
                  <c:v>-89.414454827713158</c:v>
                </c:pt>
                <c:pt idx="485">
                  <c:v>-89.427782558142098</c:v>
                </c:pt>
                <c:pt idx="486">
                  <c:v>-89.440806972784827</c:v>
                </c:pt>
                <c:pt idx="487">
                  <c:v>-89.453534971920902</c:v>
                </c:pt>
                <c:pt idx="488">
                  <c:v>-89.46597329902923</c:v>
                </c:pt>
                <c:pt idx="489">
                  <c:v>-89.478128544339469</c:v>
                </c:pt>
                <c:pt idx="490">
                  <c:v>-89.490007148303619</c:v>
                </c:pt>
                <c:pt idx="491">
                  <c:v>-89.501615404989764</c:v>
                </c:pt>
                <c:pt idx="492">
                  <c:v>-89.51295946539949</c:v>
                </c:pt>
                <c:pt idx="493">
                  <c:v>-89.524045340711069</c:v>
                </c:pt>
                <c:pt idx="494">
                  <c:v>-89.534878905449219</c:v>
                </c:pt>
                <c:pt idx="495">
                  <c:v>-89.545465900584134</c:v>
                </c:pt>
                <c:pt idx="496">
                  <c:v>-89.555811936560389</c:v>
                </c:pt>
                <c:pt idx="497">
                  <c:v>-89.565922496257613</c:v>
                </c:pt>
                <c:pt idx="498">
                  <c:v>-89.575802937884845</c:v>
                </c:pt>
                <c:pt idx="499">
                  <c:v>-89.585458497809086</c:v>
                </c:pt>
                <c:pt idx="500">
                  <c:v>-89.594894293320621</c:v>
                </c:pt>
                <c:pt idx="501">
                  <c:v>-89.604115325335542</c:v>
                </c:pt>
                <c:pt idx="502">
                  <c:v>-89.613126481037455</c:v>
                </c:pt>
                <c:pt idx="503">
                  <c:v>-89.62193253645961</c:v>
                </c:pt>
                <c:pt idx="504">
                  <c:v>-89.630538159008509</c:v>
                </c:pt>
                <c:pt idx="505">
                  <c:v>-89.638947909930678</c:v>
                </c:pt>
                <c:pt idx="506">
                  <c:v>-89.6471662467236</c:v>
                </c:pt>
                <c:pt idx="507">
                  <c:v>-89.655197525492099</c:v>
                </c:pt>
                <c:pt idx="508">
                  <c:v>-89.663046003251637</c:v>
                </c:pt>
                <c:pt idx="509">
                  <c:v>-89.670715840179128</c:v>
                </c:pt>
                <c:pt idx="510">
                  <c:v>-89.678211101813247</c:v>
                </c:pt>
                <c:pt idx="511">
                  <c:v>-89.685535761204605</c:v>
                </c:pt>
                <c:pt idx="512">
                  <c:v>-89.692693701017419</c:v>
                </c:pt>
                <c:pt idx="513">
                  <c:v>-89.699688715583548</c:v>
                </c:pt>
                <c:pt idx="514">
                  <c:v>-89.706524512909965</c:v>
                </c:pt>
                <c:pt idx="515">
                  <c:v>-89.713204716640732</c:v>
                </c:pt>
                <c:pt idx="516">
                  <c:v>-89.719732867974642</c:v>
                </c:pt>
                <c:pt idx="517">
                  <c:v>-89.726112427539263</c:v>
                </c:pt>
                <c:pt idx="518">
                  <c:v>-89.732346777222503</c:v>
                </c:pt>
                <c:pt idx="519">
                  <c:v>-89.738439221962722</c:v>
                </c:pt>
                <c:pt idx="520">
                  <c:v>-89.744392991498287</c:v>
                </c:pt>
                <c:pt idx="521">
                  <c:v>-89.750211242077114</c:v>
                </c:pt>
                <c:pt idx="522">
                  <c:v>-89.755897058128014</c:v>
                </c:pt>
                <c:pt idx="523">
                  <c:v>-89.761453453893495</c:v>
                </c:pt>
                <c:pt idx="524">
                  <c:v>-89.766883375025969</c:v>
                </c:pt>
                <c:pt idx="525">
                  <c:v>-89.772189700147493</c:v>
                </c:pt>
                <c:pt idx="526">
                  <c:v>-89.777375242374163</c:v>
                </c:pt>
                <c:pt idx="527">
                  <c:v>-89.782442750805913</c:v>
                </c:pt>
                <c:pt idx="528">
                  <c:v>-89.787394911982545</c:v>
                </c:pt>
                <c:pt idx="529">
                  <c:v>-89.792234351306561</c:v>
                </c:pt>
                <c:pt idx="530">
                  <c:v>-89.796963634433851</c:v>
                </c:pt>
                <c:pt idx="531">
                  <c:v>-89.801585268632564</c:v>
                </c:pt>
                <c:pt idx="532">
                  <c:v>-89.80610170411137</c:v>
                </c:pt>
                <c:pt idx="533">
                  <c:v>-89.810515335317447</c:v>
                </c:pt>
                <c:pt idx="534">
                  <c:v>-89.814828502204847</c:v>
                </c:pt>
                <c:pt idx="535">
                  <c:v>-89.819043491474304</c:v>
                </c:pt>
                <c:pt idx="536">
                  <c:v>-89.823162537784569</c:v>
                </c:pt>
                <c:pt idx="537">
                  <c:v>-89.827187824936573</c:v>
                </c:pt>
                <c:pt idx="538">
                  <c:v>-89.83112148703033</c:v>
                </c:pt>
                <c:pt idx="539">
                  <c:v>-89.834965609595713</c:v>
                </c:pt>
                <c:pt idx="540">
                  <c:v>-89.838722230697613</c:v>
                </c:pt>
                <c:pt idx="541">
                  <c:v>-89.842393342015797</c:v>
                </c:pt>
                <c:pt idx="542">
                  <c:v>-89.845980889900261</c:v>
                </c:pt>
                <c:pt idx="543">
                  <c:v>-89.849486776402813</c:v>
                </c:pt>
                <c:pt idx="544">
                  <c:v>-89.852912860284775</c:v>
                </c:pt>
                <c:pt idx="545">
                  <c:v>-89.856260958002238</c:v>
                </c:pt>
                <c:pt idx="546">
                  <c:v>-89.859532844668536</c:v>
                </c:pt>
                <c:pt idx="547">
                  <c:v>-89.862730254995128</c:v>
                </c:pt>
                <c:pt idx="548">
                  <c:v>-89.865854884210762</c:v>
                </c:pt>
                <c:pt idx="549">
                  <c:v>-89.868908388960179</c:v>
                </c:pt>
                <c:pt idx="550">
                  <c:v>-89.871892388181962</c:v>
                </c:pt>
                <c:pt idx="551">
                  <c:v>-89.874808463966588</c:v>
                </c:pt>
                <c:pt idx="552">
                  <c:v>-89.87765816239498</c:v>
                </c:pt>
                <c:pt idx="553">
                  <c:v>-89.880442994358035</c:v>
                </c:pt>
                <c:pt idx="554">
                  <c:v>-89.88316443635739</c:v>
                </c:pt>
                <c:pt idx="555">
                  <c:v>-89.885823931287973</c:v>
                </c:pt>
                <c:pt idx="556">
                  <c:v>-89.888422889202943</c:v>
                </c:pt>
                <c:pt idx="557">
                  <c:v>-89.890962688060952</c:v>
                </c:pt>
                <c:pt idx="558">
                  <c:v>-89.89344467445666</c:v>
                </c:pt>
                <c:pt idx="559">
                  <c:v>-89.895870164334482</c:v>
                </c:pt>
                <c:pt idx="560">
                  <c:v>-89.89824044368612</c:v>
                </c:pt>
                <c:pt idx="561">
                  <c:v>-89.900556769232338</c:v>
                </c:pt>
                <c:pt idx="562">
                  <c:v>-89.902820369088957</c:v>
                </c:pt>
                <c:pt idx="563">
                  <c:v>-89.905032443418079</c:v>
                </c:pt>
                <c:pt idx="564">
                  <c:v>-89.907194165064112</c:v>
                </c:pt>
                <c:pt idx="565">
                  <c:v>-89.909306680175689</c:v>
                </c:pt>
                <c:pt idx="566">
                  <c:v>-89.911371108813015</c:v>
                </c:pt>
                <c:pt idx="567">
                  <c:v>-89.913388545541892</c:v>
                </c:pt>
                <c:pt idx="568">
                  <c:v>-89.915360060013697</c:v>
                </c:pt>
                <c:pt idx="569">
                  <c:v>-89.917286697532703</c:v>
                </c:pt>
                <c:pt idx="570">
                  <c:v>-89.919169479609977</c:v>
                </c:pt>
                <c:pt idx="571">
                  <c:v>-89.921009404505099</c:v>
                </c:pt>
                <c:pt idx="572">
                  <c:v>-89.922807447755261</c:v>
                </c:pt>
                <c:pt idx="573">
                  <c:v>-89.924564562692495</c:v>
                </c:pt>
                <c:pt idx="574">
                  <c:v>-89.926281680949046</c:v>
                </c:pt>
                <c:pt idx="575">
                  <c:v>-89.927959712951292</c:v>
                </c:pt>
                <c:pt idx="576">
                  <c:v>-89.929599548402351</c:v>
                </c:pt>
                <c:pt idx="577">
                  <c:v>-89.931202056753875</c:v>
                </c:pt>
                <c:pt idx="578">
                  <c:v>-89.932768087666858</c:v>
                </c:pt>
                <c:pt idx="579">
                  <c:v>-89.934298471462156</c:v>
                </c:pt>
                <c:pt idx="580">
                  <c:v>-89.935794019560703</c:v>
                </c:pt>
                <c:pt idx="581">
                  <c:v>-89.937255524913638</c:v>
                </c:pt>
                <c:pt idx="582">
                  <c:v>-89.938683762422812</c:v>
                </c:pt>
                <c:pt idx="583">
                  <c:v>-89.940079489351461</c:v>
                </c:pt>
                <c:pt idx="584">
                  <c:v>-89.941443445725781</c:v>
                </c:pt>
                <c:pt idx="585">
                  <c:v>-89.942776354727258</c:v>
                </c:pt>
                <c:pt idx="586">
                  <c:v>-89.944078923076049</c:v>
                </c:pt>
                <c:pt idx="587">
                  <c:v>-89.945351841405724</c:v>
                </c:pt>
                <c:pt idx="588">
                  <c:v>-89.946595784629309</c:v>
                </c:pt>
                <c:pt idx="589">
                  <c:v>-89.94781141229727</c:v>
                </c:pt>
                <c:pt idx="590">
                  <c:v>-89.948999368947042</c:v>
                </c:pt>
                <c:pt idx="591">
                  <c:v>-89.950160284444834</c:v>
                </c:pt>
                <c:pt idx="592">
                  <c:v>-89.951294774319578</c:v>
                </c:pt>
                <c:pt idx="593">
                  <c:v>-89.952403440089242</c:v>
                </c:pt>
                <c:pt idx="594">
                  <c:v>-89.95348686957972</c:v>
                </c:pt>
                <c:pt idx="595">
                  <c:v>-89.954545637236507</c:v>
                </c:pt>
                <c:pt idx="596">
                  <c:v>-89.955580304429361</c:v>
                </c:pt>
                <c:pt idx="597">
                  <c:v>-89.956591419749785</c:v>
                </c:pt>
                <c:pt idx="598">
                  <c:v>-89.957579519301945</c:v>
                </c:pt>
                <c:pt idx="599">
                  <c:v>-89.95854512698692</c:v>
                </c:pt>
                <c:pt idx="600">
                  <c:v>-89.959488754780494</c:v>
                </c:pt>
                <c:pt idx="601">
                  <c:v>-89.960410903004529</c:v>
                </c:pt>
                <c:pt idx="602">
                  <c:v>-89.961312060592306</c:v>
                </c:pt>
                <c:pt idx="603">
                  <c:v>-89.962192705347718</c:v>
                </c:pt>
                <c:pt idx="604">
                  <c:v>-89.963053304198539</c:v>
                </c:pt>
                <c:pt idx="605">
                  <c:v>-89.963894313444143</c:v>
                </c:pt>
                <c:pt idx="606">
                  <c:v>-89.964716178997278</c:v>
                </c:pt>
                <c:pt idx="607">
                  <c:v>-89.965519336620602</c:v>
                </c:pt>
                <c:pt idx="608">
                  <c:v>-89.96630421215761</c:v>
                </c:pt>
                <c:pt idx="609">
                  <c:v>-89.96707122175853</c:v>
                </c:pt>
                <c:pt idx="610">
                  <c:v>-89.967820772100893</c:v>
                </c:pt>
                <c:pt idx="611">
                  <c:v>-89.968553260605177</c:v>
                </c:pt>
                <c:pt idx="612">
                  <c:v>-89.969269075645471</c:v>
                </c:pt>
                <c:pt idx="613">
                  <c:v>-89.969968596755564</c:v>
                </c:pt>
                <c:pt idx="614">
                  <c:v>-89.970652194829952</c:v>
                </c:pt>
                <c:pt idx="615">
                  <c:v>-89.971320232320522</c:v>
                </c:pt>
                <c:pt idx="616">
                  <c:v>-89.971973063428891</c:v>
                </c:pt>
                <c:pt idx="617">
                  <c:v>-89.972611034294118</c:v>
                </c:pt>
                <c:pt idx="618">
                  <c:v>-89.973234483176128</c:v>
                </c:pt>
                <c:pt idx="619">
                  <c:v>-89.973843740635147</c:v>
                </c:pt>
                <c:pt idx="620">
                  <c:v>-89.974439129707022</c:v>
                </c:pt>
                <c:pt idx="621">
                  <c:v>-89.975020966074425</c:v>
                </c:pt>
                <c:pt idx="622">
                  <c:v>-89.975589558234134</c:v>
                </c:pt>
                <c:pt idx="623">
                  <c:v>-89.976145207660849</c:v>
                </c:pt>
                <c:pt idx="624">
                  <c:v>-89.976688208966834</c:v>
                </c:pt>
                <c:pt idx="625">
                  <c:v>-89.977218850058151</c:v>
                </c:pt>
                <c:pt idx="626">
                  <c:v>-89.977737412287325</c:v>
                </c:pt>
                <c:pt idx="627">
                  <c:v>-89.978244170602665</c:v>
                </c:pt>
                <c:pt idx="628">
                  <c:v>-89.978739393693729</c:v>
                </c:pt>
                <c:pt idx="629">
                  <c:v>-89.979223344134127</c:v>
                </c:pt>
                <c:pt idx="630">
                  <c:v>-89.979696278520436</c:v>
                </c:pt>
                <c:pt idx="631">
                  <c:v>-89.980158447608531</c:v>
                </c:pt>
                <c:pt idx="632">
                  <c:v>-89.980610096446298</c:v>
                </c:pt>
                <c:pt idx="633">
                  <c:v>-89.981051464503722</c:v>
                </c:pt>
                <c:pt idx="634">
                  <c:v>-89.981482785799756</c:v>
                </c:pt>
                <c:pt idx="635">
                  <c:v>-89.981904289026488</c:v>
                </c:pt>
                <c:pt idx="636">
                  <c:v>-89.982316197670329</c:v>
                </c:pt>
                <c:pt idx="637">
                  <c:v>-89.982718730130486</c:v>
                </c:pt>
                <c:pt idx="638">
                  <c:v>-89.983112099834855</c:v>
                </c:pt>
                <c:pt idx="639">
                  <c:v>-89.983496515353139</c:v>
                </c:pt>
                <c:pt idx="640">
                  <c:v>-89.983872180507362</c:v>
                </c:pt>
                <c:pt idx="641">
                  <c:v>-89.98423929448002</c:v>
                </c:pt>
                <c:pt idx="642">
                  <c:v>-89.98459805191969</c:v>
                </c:pt>
                <c:pt idx="643">
                  <c:v>-89.98494864304422</c:v>
                </c:pt>
                <c:pt idx="644">
                  <c:v>-89.985291253741565</c:v>
                </c:pt>
                <c:pt idx="645">
                  <c:v>-89.985626065668328</c:v>
                </c:pt>
                <c:pt idx="646">
                  <c:v>-89.985953256346122</c:v>
                </c:pt>
                <c:pt idx="647">
                  <c:v>-89.986272999255704</c:v>
                </c:pt>
                <c:pt idx="648">
                  <c:v>-89.986585463928918</c:v>
                </c:pt>
                <c:pt idx="649">
                  <c:v>-89.98689081603861</c:v>
                </c:pt>
                <c:pt idx="650">
                  <c:v>-89.987189217486417</c:v>
                </c:pt>
                <c:pt idx="651">
                  <c:v>-89.987480826488678</c:v>
                </c:pt>
                <c:pt idx="652">
                  <c:v>-89.987765797660288</c:v>
                </c:pt>
                <c:pt idx="653">
                  <c:v>-89.988044282096681</c:v>
                </c:pt>
                <c:pt idx="654">
                  <c:v>-89.988316427453924</c:v>
                </c:pt>
                <c:pt idx="655">
                  <c:v>-89.988582378027033</c:v>
                </c:pt>
                <c:pt idx="656">
                  <c:v>-89.988842274826524</c:v>
                </c:pt>
                <c:pt idx="657">
                  <c:v>-89.989096255653024</c:v>
                </c:pt>
                <c:pt idx="658">
                  <c:v>-89.98934445517051</c:v>
                </c:pt>
                <c:pt idx="659">
                  <c:v>-89.989587004977594</c:v>
                </c:pt>
                <c:pt idx="660">
                  <c:v>-89.98982403367738</c:v>
                </c:pt>
                <c:pt idx="661">
                  <c:v>-89.990055666945594</c:v>
                </c:pt>
                <c:pt idx="662">
                  <c:v>-89.990282027597218</c:v>
                </c:pt>
                <c:pt idx="663">
                  <c:v>-89.990503235651644</c:v>
                </c:pt>
                <c:pt idx="664">
                  <c:v>-89.990719408396302</c:v>
                </c:pt>
                <c:pt idx="665">
                  <c:v>-89.990930660448754</c:v>
                </c:pt>
                <c:pt idx="666">
                  <c:v>-89.991137103817664</c:v>
                </c:pt>
                <c:pt idx="667">
                  <c:v>-89.991338847962041</c:v>
                </c:pt>
                <c:pt idx="668">
                  <c:v>-89.991535999849219</c:v>
                </c:pt>
                <c:pt idx="669">
                  <c:v>-89.991728664011731</c:v>
                </c:pt>
                <c:pt idx="670">
                  <c:v>-89.9919169426027</c:v>
                </c:pt>
                <c:pt idx="671">
                  <c:v>-89.992100935449841</c:v>
                </c:pt>
                <c:pt idx="672">
                  <c:v>-89.99228074010864</c:v>
                </c:pt>
                <c:pt idx="673">
                  <c:v>-89.992456451913853</c:v>
                </c:pt>
                <c:pt idx="674">
                  <c:v>-89.992628164030208</c:v>
                </c:pt>
                <c:pt idx="675">
                  <c:v>-89.992795967501749</c:v>
                </c:pt>
                <c:pt idx="676">
                  <c:v>-89.992959951300051</c:v>
                </c:pt>
                <c:pt idx="677">
                  <c:v>-89.993120202371486</c:v>
                </c:pt>
                <c:pt idx="678">
                  <c:v>-89.993276805683308</c:v>
                </c:pt>
                <c:pt idx="679">
                  <c:v>-89.993429844268618</c:v>
                </c:pt>
                <c:pt idx="680">
                  <c:v>-89.993579399270558</c:v>
                </c:pt>
                <c:pt idx="681">
                  <c:v>-89.993725549985086</c:v>
                </c:pt>
                <c:pt idx="682">
                  <c:v>-89.993868373903297</c:v>
                </c:pt>
                <c:pt idx="683">
                  <c:v>-89.994007946752276</c:v>
                </c:pt>
                <c:pt idx="684">
                  <c:v>-89.994144342535407</c:v>
                </c:pt>
                <c:pt idx="685">
                  <c:v>-89.994277633571514</c:v>
                </c:pt>
                <c:pt idx="686">
                  <c:v>-89.99440789053331</c:v>
                </c:pt>
                <c:pt idx="687">
                  <c:v>-89.994535182484697</c:v>
                </c:pt>
                <c:pt idx="688">
                  <c:v>-89.994659576917584</c:v>
                </c:pt>
                <c:pt idx="689">
                  <c:v>-89.99478113978752</c:v>
                </c:pt>
                <c:pt idx="690">
                  <c:v>-89.994899935548759</c:v>
                </c:pt>
                <c:pt idx="691">
                  <c:v>-89.995016027188385</c:v>
                </c:pt>
                <c:pt idx="692">
                  <c:v>-89.995129476259692</c:v>
                </c:pt>
                <c:pt idx="693">
                  <c:v>-89.995240342914911</c:v>
                </c:pt>
                <c:pt idx="694">
                  <c:v>-89.995348685936975</c:v>
                </c:pt>
                <c:pt idx="695">
                  <c:v>-89.995454562770789</c:v>
                </c:pt>
                <c:pt idx="696">
                  <c:v>-89.995558029553692</c:v>
                </c:pt>
                <c:pt idx="697">
                  <c:v>-89.995659141145097</c:v>
                </c:pt>
                <c:pt idx="698">
                  <c:v>-89.995757951155682</c:v>
                </c:pt>
                <c:pt idx="699">
                  <c:v>-89.995854511975878</c:v>
                </c:pt>
                <c:pt idx="700">
                  <c:v>-89.995948874803474</c:v>
                </c:pt>
                <c:pt idx="701">
                  <c:v>-89.996041089670911</c:v>
                </c:pt>
                <c:pt idx="702">
                  <c:v>-89.996131205471713</c:v>
                </c:pt>
                <c:pt idx="703">
                  <c:v>-89.996219269986454</c:v>
                </c:pt>
                <c:pt idx="704">
                  <c:v>-89.996305329908125</c:v>
                </c:pt>
                <c:pt idx="705">
                  <c:v>-89.996389430866856</c:v>
                </c:pt>
                <c:pt idx="706">
                  <c:v>-89.996471617454048</c:v>
                </c:pt>
                <c:pt idx="707">
                  <c:v>-89.996551933246124</c:v>
                </c:pt>
                <c:pt idx="708">
                  <c:v>-89.996630420827586</c:v>
                </c:pt>
                <c:pt idx="709">
                  <c:v>-89.996707121813586</c:v>
                </c:pt>
                <c:pt idx="710">
                  <c:v>-89.99678207687198</c:v>
                </c:pt>
                <c:pt idx="711">
                  <c:v>-89.996855325745003</c:v>
                </c:pt>
                <c:pt idx="712">
                  <c:v>-89.996926907270094</c:v>
                </c:pt>
                <c:pt idx="713">
                  <c:v>-89.996996859400753</c:v>
                </c:pt>
                <c:pt idx="714">
                  <c:v>-89.997065219226542</c:v>
                </c:pt>
                <c:pt idx="715">
                  <c:v>-89.997132022992716</c:v>
                </c:pt>
                <c:pt idx="716">
                  <c:v>-89.997197306119517</c:v>
                </c:pt>
                <c:pt idx="717">
                  <c:v>-89.99726110322095</c:v>
                </c:pt>
                <c:pt idx="718">
                  <c:v>-89.997323448123069</c:v>
                </c:pt>
                <c:pt idx="719">
                  <c:v>-89.997384373881943</c:v>
                </c:pt>
                <c:pt idx="720">
                  <c:v>-89.997443912801273</c:v>
                </c:pt>
                <c:pt idx="721">
                  <c:v>-89.99750209644931</c:v>
                </c:pt>
                <c:pt idx="722">
                  <c:v>-89.997558955675842</c:v>
                </c:pt>
                <c:pt idx="723">
                  <c:v>-89.997614520628375</c:v>
                </c:pt>
                <c:pt idx="724">
                  <c:v>-89.997668820768126</c:v>
                </c:pt>
                <c:pt idx="725">
                  <c:v>-89.997721884885863</c:v>
                </c:pt>
                <c:pt idx="726">
                  <c:v>-89.997773741116774</c:v>
                </c:pt>
                <c:pt idx="727">
                  <c:v>-89.997824416955794</c:v>
                </c:pt>
                <c:pt idx="728">
                  <c:v>-89.997873939271855</c:v>
                </c:pt>
                <c:pt idx="729">
                  <c:v>-89.997922334322425</c:v>
                </c:pt>
                <c:pt idx="730">
                  <c:v>-89.99796962776712</c:v>
                </c:pt>
                <c:pt idx="731">
                  <c:v>-89.998015844681589</c:v>
                </c:pt>
                <c:pt idx="732">
                  <c:v>-89.998061009570677</c:v>
                </c:pt>
                <c:pt idx="733">
                  <c:v>-89.998105146381349</c:v>
                </c:pt>
                <c:pt idx="734">
                  <c:v>-89.998148278515558</c:v>
                </c:pt>
                <c:pt idx="735">
                  <c:v>-89.99819042884252</c:v>
                </c:pt>
                <c:pt idx="736">
                  <c:v>-89.998231619710907</c:v>
                </c:pt>
                <c:pt idx="737">
                  <c:v>-89.998271872960672</c:v>
                </c:pt>
                <c:pt idx="738">
                  <c:v>-89.998311209934627</c:v>
                </c:pt>
                <c:pt idx="739">
                  <c:v>-89.998349651489718</c:v>
                </c:pt>
                <c:pt idx="740">
                  <c:v>-89.99838721800819</c:v>
                </c:pt>
                <c:pt idx="741">
                  <c:v>-89.998423929408276</c:v>
                </c:pt>
                <c:pt idx="742">
                  <c:v>-89.998459805154909</c:v>
                </c:pt>
                <c:pt idx="743">
                  <c:v>-89.998494864269816</c:v>
                </c:pt>
                <c:pt idx="744">
                  <c:v>-89.998529125341875</c:v>
                </c:pt>
                <c:pt idx="745">
                  <c:v>-89.998562606536694</c:v>
                </c:pt>
                <c:pt idx="746">
                  <c:v>-89.998595325606487</c:v>
                </c:pt>
                <c:pt idx="747">
                  <c:v>-89.99862729989934</c:v>
                </c:pt>
                <c:pt idx="748">
                  <c:v>-89.998658546368404</c:v>
                </c:pt>
                <c:pt idx="749">
                  <c:v>-89.998689081580991</c:v>
                </c:pt>
                <c:pt idx="750">
                  <c:v>-89.998718921727317</c:v>
                </c:pt>
                <c:pt idx="751">
                  <c:v>-89.998748082628978</c:v>
                </c:pt>
                <c:pt idx="752">
                  <c:v>-89.998776579747457</c:v>
                </c:pt>
                <c:pt idx="753">
                  <c:v>-89.998804428192358</c:v>
                </c:pt>
                <c:pt idx="754">
                  <c:v>-89.998831642729229</c:v>
                </c:pt>
                <c:pt idx="755">
                  <c:v>-89.998858237787616</c:v>
                </c:pt>
                <c:pt idx="756">
                  <c:v>-89.998884227468551</c:v>
                </c:pt>
                <c:pt idx="757">
                  <c:v>-89.998909625552145</c:v>
                </c:pt>
                <c:pt idx="758">
                  <c:v>-89.998934445504787</c:v>
                </c:pt>
                <c:pt idx="759">
                  <c:v>-89.998958700486284</c:v>
                </c:pt>
                <c:pt idx="760">
                  <c:v>-89.998982403357061</c:v>
                </c:pt>
                <c:pt idx="761">
                  <c:v>-89.999005566684573</c:v>
                </c:pt>
                <c:pt idx="762">
                  <c:v>-89.999028202750409</c:v>
                </c:pt>
                <c:pt idx="763">
                  <c:v>-89.999050323556474</c:v>
                </c:pt>
                <c:pt idx="764">
                  <c:v>-89.999071940831527</c:v>
                </c:pt>
                <c:pt idx="765">
                  <c:v>-89.999093066037318</c:v>
                </c:pt>
                <c:pt idx="766">
                  <c:v>-89.999113710374715</c:v>
                </c:pt>
                <c:pt idx="767">
                  <c:v>-89.999133884789615</c:v>
                </c:pt>
                <c:pt idx="768">
                  <c:v>-89.999153599978754</c:v>
                </c:pt>
                <c:pt idx="769">
                  <c:v>-89.99917286639544</c:v>
                </c:pt>
                <c:pt idx="770">
                  <c:v>-89.999191694254918</c:v>
                </c:pt>
                <c:pt idx="771">
                  <c:v>-89.999210093539986</c:v>
                </c:pt>
                <c:pt idx="772">
                  <c:v>-89.999228074006211</c:v>
                </c:pt>
                <c:pt idx="773">
                  <c:v>-89.999245645187017</c:v>
                </c:pt>
                <c:pt idx="774">
                  <c:v>-89.999262816398982</c:v>
                </c:pt>
                <c:pt idx="775">
                  <c:v>-89.999279596746376</c:v>
                </c:pt>
                <c:pt idx="776">
                  <c:v>-89.99929599512646</c:v>
                </c:pt>
                <c:pt idx="777">
                  <c:v>-89.999312020233845</c:v>
                </c:pt>
                <c:pt idx="778">
                  <c:v>-89.999327680565244</c:v>
                </c:pt>
                <c:pt idx="779">
                  <c:v>-89.999342984423976</c:v>
                </c:pt>
                <c:pt idx="780">
                  <c:v>-89.999357939924366</c:v>
                </c:pt>
                <c:pt idx="781">
                  <c:v>-89.999372554996015</c:v>
                </c:pt>
                <c:pt idx="782">
                  <c:v>-89.999386837387988</c:v>
                </c:pt>
                <c:pt idx="783">
                  <c:v>-89.999400794673051</c:v>
                </c:pt>
                <c:pt idx="784">
                  <c:v>-89.999414434251506</c:v>
                </c:pt>
                <c:pt idx="785">
                  <c:v>-89.999427763355257</c:v>
                </c:pt>
                <c:pt idx="786">
                  <c:v>-89.999440789051562</c:v>
                </c:pt>
                <c:pt idx="787">
                  <c:v>-89.999453518246824</c:v>
                </c:pt>
                <c:pt idx="788">
                  <c:v>-89.999465957690219</c:v>
                </c:pt>
                <c:pt idx="789">
                  <c:v>-89.999478113977304</c:v>
                </c:pt>
                <c:pt idx="790">
                  <c:v>-89.999489993553539</c:v>
                </c:pt>
                <c:pt idx="791">
                  <c:v>-89.999501602717572</c:v>
                </c:pt>
                <c:pt idx="792">
                  <c:v>-89.999512947624794</c:v>
                </c:pt>
                <c:pt idx="793">
                  <c:v>-89.999524034290403</c:v>
                </c:pt>
                <c:pt idx="794">
                  <c:v>-89.999534868592661</c:v>
                </c:pt>
                <c:pt idx="795">
                  <c:v>-89.99954545627611</c:v>
                </c:pt>
                <c:pt idx="796">
                  <c:v>-89.999555802954461</c:v>
                </c:pt>
                <c:pt idx="797">
                  <c:v>-89.999565914113688</c:v>
                </c:pt>
                <c:pt idx="798">
                  <c:v>-89.999575795114779</c:v>
                </c:pt>
                <c:pt idx="799">
                  <c:v>-89.999585451196864</c:v>
                </c:pt>
                <c:pt idx="800">
                  <c:v>-89.99959488747966</c:v>
                </c:pt>
                <c:pt idx="801">
                  <c:v>-89.999604108966452</c:v>
                </c:pt>
                <c:pt idx="802">
                  <c:v>-89.99961312054657</c:v>
                </c:pt>
                <c:pt idx="803">
                  <c:v>-89.999621926998088</c:v>
                </c:pt>
                <c:pt idx="804">
                  <c:v>-89.999630532990295</c:v>
                </c:pt>
                <c:pt idx="805">
                  <c:v>-89.999638943086211</c:v>
                </c:pt>
                <c:pt idx="806">
                  <c:v>-89.999647161744946</c:v>
                </c:pt>
                <c:pt idx="807">
                  <c:v>-89.999655193324202</c:v>
                </c:pt>
                <c:pt idx="808">
                  <c:v>-89.999663042082361</c:v>
                </c:pt>
                <c:pt idx="809">
                  <c:v>-89.999670712181</c:v>
                </c:pt>
                <c:pt idx="810">
                  <c:v>-89.99967820768687</c:v>
                </c:pt>
                <c:pt idx="811">
                  <c:v>-89.99968553257419</c:v>
                </c:pt>
                <c:pt idx="812">
                  <c:v>-89.999692690726718</c:v>
                </c:pt>
                <c:pt idx="813">
                  <c:v>-89.999699685939802</c:v>
                </c:pt>
                <c:pt idx="814">
                  <c:v>-89.999706521922377</c:v>
                </c:pt>
                <c:pt idx="815">
                  <c:v>-89.99971320229902</c:v>
                </c:pt>
                <c:pt idx="816">
                  <c:v>-89.999719730611744</c:v>
                </c:pt>
                <c:pt idx="817">
                  <c:v>-89.999726110321902</c:v>
                </c:pt>
                <c:pt idx="818">
                  <c:v>-89.999732344812116</c:v>
                </c:pt>
              </c:numCache>
            </c:numRef>
          </c:yVal>
          <c:smooth val="1"/>
          <c:extLst>
            <c:ext xmlns:c16="http://schemas.microsoft.com/office/drawing/2014/chart" uri="{C3380CC4-5D6E-409C-BE32-E72D297353CC}">
              <c16:uniqueId val="{00000002-D11B-40D0-9F52-A43C851DAFFE}"/>
            </c:ext>
          </c:extLst>
        </c:ser>
        <c:ser>
          <c:idx val="2"/>
          <c:order val="2"/>
          <c:tx>
            <c:v>fz_comp</c:v>
          </c:tx>
          <c:marker>
            <c:symbol val="none"/>
          </c:marker>
          <c:dPt>
            <c:idx val="1"/>
            <c:bubble3D val="0"/>
            <c:spPr>
              <a:ln>
                <a:prstDash val="sysDot"/>
              </a:ln>
            </c:spPr>
            <c:extLst>
              <c:ext xmlns:c16="http://schemas.microsoft.com/office/drawing/2014/chart" uri="{C3380CC4-5D6E-409C-BE32-E72D297353CC}">
                <c16:uniqueId val="{00000004-D11B-40D0-9F52-A43C851DAFFE}"/>
              </c:ext>
            </c:extLst>
          </c:dPt>
          <c:xVal>
            <c:numRef>
              <c:f>Sheet2!$D$28:$E$28</c:f>
              <c:numCache>
                <c:formatCode>General</c:formatCode>
                <c:ptCount val="2"/>
                <c:pt idx="0">
                  <c:v>219.22168469958038</c:v>
                </c:pt>
                <c:pt idx="1">
                  <c:v>219.22168469958038</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5-D11B-40D0-9F52-A43C851DAFFE}"/>
            </c:ext>
          </c:extLst>
        </c:ser>
        <c:ser>
          <c:idx val="3"/>
          <c:order val="3"/>
          <c:tx>
            <c:v>fp_comp1</c:v>
          </c:tx>
          <c:spPr>
            <a:ln>
              <a:prstDash val="sysDot"/>
            </a:ln>
          </c:spPr>
          <c:marker>
            <c:symbol val="none"/>
          </c:marker>
          <c:xVal>
            <c:numRef>
              <c:f>Sheet2!$D$29:$E$29</c:f>
              <c:numCache>
                <c:formatCode>General</c:formatCode>
                <c:ptCount val="2"/>
                <c:pt idx="0">
                  <c:v>3.2196535200430677E-2</c:v>
                </c:pt>
                <c:pt idx="1">
                  <c:v>3.2196535200430677E-2</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6-D11B-40D0-9F52-A43C851DAFFE}"/>
            </c:ext>
          </c:extLst>
        </c:ser>
        <c:ser>
          <c:idx val="4"/>
          <c:order val="4"/>
          <c:tx>
            <c:v>fp_comp2</c:v>
          </c:tx>
          <c:spPr>
            <a:ln>
              <a:prstDash val="sysDot"/>
            </a:ln>
          </c:spPr>
          <c:marker>
            <c:symbol val="none"/>
          </c:marker>
          <c:xVal>
            <c:numRef>
              <c:f>Sheet2!$D$30:$E$30</c:f>
              <c:numCache>
                <c:formatCode>General</c:formatCode>
                <c:ptCount val="2"/>
                <c:pt idx="0">
                  <c:v>70924.662696923057</c:v>
                </c:pt>
                <c:pt idx="1">
                  <c:v>70924.662696923057</c:v>
                </c:pt>
              </c:numCache>
            </c:numRef>
          </c:xVal>
          <c:yVal>
            <c:numRef>
              <c:f>Sheet2!$F$28:$G$28</c:f>
              <c:numCache>
                <c:formatCode>General</c:formatCode>
                <c:ptCount val="2"/>
                <c:pt idx="0">
                  <c:v>180</c:v>
                </c:pt>
                <c:pt idx="1">
                  <c:v>-180</c:v>
                </c:pt>
              </c:numCache>
            </c:numRef>
          </c:yVal>
          <c:smooth val="1"/>
          <c:extLst>
            <c:ext xmlns:c16="http://schemas.microsoft.com/office/drawing/2014/chart" uri="{C3380CC4-5D6E-409C-BE32-E72D297353CC}">
              <c16:uniqueId val="{00000007-D11B-40D0-9F52-A43C851DAFFE}"/>
            </c:ext>
          </c:extLst>
        </c:ser>
        <c:dLbls>
          <c:showLegendKey val="0"/>
          <c:showVal val="0"/>
          <c:showCatName val="0"/>
          <c:showSerName val="0"/>
          <c:showPercent val="0"/>
          <c:showBubbleSize val="0"/>
        </c:dLbls>
        <c:axId val="529268096"/>
        <c:axId val="528811136"/>
      </c:scatterChart>
      <c:valAx>
        <c:axId val="529259904"/>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266176"/>
        <c:crossesAt val="-30"/>
        <c:crossBetween val="midCat"/>
      </c:valAx>
      <c:valAx>
        <c:axId val="529266176"/>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59904"/>
        <c:crossesAt val="100"/>
        <c:crossBetween val="midCat"/>
      </c:valAx>
      <c:valAx>
        <c:axId val="529268096"/>
        <c:scaling>
          <c:logBase val="10"/>
          <c:orientation val="minMax"/>
        </c:scaling>
        <c:delete val="1"/>
        <c:axPos val="b"/>
        <c:numFmt formatCode="0" sourceLinked="1"/>
        <c:majorTickMark val="out"/>
        <c:minorTickMark val="none"/>
        <c:tickLblPos val="nextTo"/>
        <c:crossAx val="528811136"/>
        <c:crosses val="autoZero"/>
        <c:crossBetween val="midCat"/>
      </c:valAx>
      <c:valAx>
        <c:axId val="528811136"/>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268096"/>
        <c:crosses val="max"/>
        <c:crossBetween val="midCat"/>
        <c:majorUnit val="30"/>
      </c:valAx>
    </c:plotArea>
    <c:legend>
      <c:legendPos val="r"/>
      <c:layout>
        <c:manualLayout>
          <c:xMode val="edge"/>
          <c:yMode val="edge"/>
          <c:x val="0.60581283524453811"/>
          <c:y val="0.13939707332880902"/>
          <c:w val="0.20263215017328617"/>
          <c:h val="0.31674506458604729"/>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Loop</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Sheet2!$AR$4:$AR$822</c:f>
              <c:numCache>
                <c:formatCode>0.0000</c:formatCode>
                <c:ptCount val="819"/>
                <c:pt idx="0">
                  <c:v>17.918664289116109</c:v>
                </c:pt>
                <c:pt idx="1">
                  <c:v>17.749153368397323</c:v>
                </c:pt>
                <c:pt idx="2">
                  <c:v>17.580782886286478</c:v>
                </c:pt>
                <c:pt idx="3">
                  <c:v>17.413583486373973</c:v>
                </c:pt>
                <c:pt idx="4">
                  <c:v>17.24758568166564</c:v>
                </c:pt>
                <c:pt idx="5">
                  <c:v>17.082819767595588</c:v>
                </c:pt>
                <c:pt idx="6">
                  <c:v>16.919315729801106</c:v>
                </c:pt>
                <c:pt idx="7">
                  <c:v>16.757103146765964</c:v>
                </c:pt>
                <c:pt idx="8">
                  <c:v>16.59621108748658</c:v>
                </c:pt>
                <c:pt idx="9">
                  <c:v>16.436668004365877</c:v>
                </c:pt>
                <c:pt idx="10">
                  <c:v>16.278501621593023</c:v>
                </c:pt>
                <c:pt idx="11">
                  <c:v>16.121738819322168</c:v>
                </c:pt>
                <c:pt idx="12">
                  <c:v>15.966405514020153</c:v>
                </c:pt>
                <c:pt idx="13">
                  <c:v>15.812526535410065</c:v>
                </c:pt>
                <c:pt idx="14">
                  <c:v>15.66012550049534</c:v>
                </c:pt>
                <c:pt idx="15">
                  <c:v>15.509224685205837</c:v>
                </c:pt>
                <c:pt idx="16">
                  <c:v>15.359844894262537</c:v>
                </c:pt>
                <c:pt idx="17">
                  <c:v>15.212005329910937</c:v>
                </c:pt>
                <c:pt idx="18">
                  <c:v>15.065723460222237</c:v>
                </c:pt>
                <c:pt idx="19">
                  <c:v>14.921014887708182</c:v>
                </c:pt>
                <c:pt idx="20">
                  <c:v>14.777893219034716</c:v>
                </c:pt>
                <c:pt idx="21">
                  <c:v>14.636369936655441</c:v>
                </c:pt>
                <c:pt idx="22">
                  <c:v>14.496454273213281</c:v>
                </c:pt>
                <c:pt idx="23">
                  <c:v>14.358153089578927</c:v>
                </c:pt>
                <c:pt idx="24">
                  <c:v>14.221470757407445</c:v>
                </c:pt>
                <c:pt idx="25">
                  <c:v>14.086409047097611</c:v>
                </c:pt>
                <c:pt idx="26">
                  <c:v>13.952967022033008</c:v>
                </c:pt>
                <c:pt idx="27">
                  <c:v>13.821140939968757</c:v>
                </c:pt>
                <c:pt idx="28">
                  <c:v>13.690924162403377</c:v>
                </c:pt>
                <c:pt idx="29">
                  <c:v>13.562307072741234</c:v>
                </c:pt>
                <c:pt idx="30">
                  <c:v>13.435277004007446</c:v>
                </c:pt>
                <c:pt idx="31">
                  <c:v>13.30981817682553</c:v>
                </c:pt>
                <c:pt idx="32">
                  <c:v>13.185911648307645</c:v>
                </c:pt>
                <c:pt idx="33">
                  <c:v>13.063535272439267</c:v>
                </c:pt>
                <c:pt idx="34">
                  <c:v>12.942663672466367</c:v>
                </c:pt>
                <c:pt idx="35">
                  <c:v>12.823268225712589</c:v>
                </c:pt>
                <c:pt idx="36">
                  <c:v>12.705317061170575</c:v>
                </c:pt>
                <c:pt idx="37">
                  <c:v>12.58877507012285</c:v>
                </c:pt>
                <c:pt idx="38">
                  <c:v>12.473603929959154</c:v>
                </c:pt>
                <c:pt idx="39">
                  <c:v>12.359762141265904</c:v>
                </c:pt>
                <c:pt idx="40">
                  <c:v>12.247205078174311</c:v>
                </c:pt>
                <c:pt idx="41">
                  <c:v>12.135885051864207</c:v>
                </c:pt>
                <c:pt idx="42">
                  <c:v>12.025751387036237</c:v>
                </c:pt>
                <c:pt idx="43">
                  <c:v>11.916750511081837</c:v>
                </c:pt>
                <c:pt idx="44">
                  <c:v>11.808826055603383</c:v>
                </c:pt>
                <c:pt idx="45">
                  <c:v>11.70191896986455</c:v>
                </c:pt>
                <c:pt idx="46">
                  <c:v>11.595967645683544</c:v>
                </c:pt>
                <c:pt idx="47">
                  <c:v>11.490908053221936</c:v>
                </c:pt>
                <c:pt idx="48">
                  <c:v>11.386673887066792</c:v>
                </c:pt>
                <c:pt idx="49">
                  <c:v>11.283196721955676</c:v>
                </c:pt>
                <c:pt idx="50">
                  <c:v>11.180406177452859</c:v>
                </c:pt>
                <c:pt idx="51">
                  <c:v>11.078230090847789</c:v>
                </c:pt>
                <c:pt idx="52">
                  <c:v>10.976594697517989</c:v>
                </c:pt>
                <c:pt idx="53">
                  <c:v>10.875424817971734</c:v>
                </c:pt>
                <c:pt idx="54">
                  <c:v>10.774644050766994</c:v>
                </c:pt>
                <c:pt idx="55">
                  <c:v>10.674174970485041</c:v>
                </c:pt>
                <c:pt idx="56">
                  <c:v>10.573939329925757</c:v>
                </c:pt>
                <c:pt idx="57">
                  <c:v>10.473858265680633</c:v>
                </c:pt>
                <c:pt idx="58">
                  <c:v>10.37385250623349</c:v>
                </c:pt>
                <c:pt idx="59">
                  <c:v>10.273842581733156</c:v>
                </c:pt>
                <c:pt idx="60">
                  <c:v>10.17374903457933</c:v>
                </c:pt>
                <c:pt idx="61">
                  <c:v>10.07349262996199</c:v>
                </c:pt>
                <c:pt idx="62">
                  <c:v>9.9729945654939485</c:v>
                </c:pt>
                <c:pt idx="63">
                  <c:v>9.8721766790786631</c:v>
                </c:pt>
                <c:pt idx="64">
                  <c:v>9.7709616541578299</c:v>
                </c:pt>
                <c:pt idx="65">
                  <c:v>9.6692732214893269</c:v>
                </c:pt>
                <c:pt idx="66">
                  <c:v>9.5670363566125758</c:v>
                </c:pt>
                <c:pt idx="67">
                  <c:v>9.4641774721697516</c:v>
                </c:pt>
                <c:pt idx="68">
                  <c:v>9.3606246042628527</c:v>
                </c:pt>
                <c:pt idx="69">
                  <c:v>9.2563075920450046</c:v>
                </c:pt>
                <c:pt idx="70">
                  <c:v>9.1511582497644284</c:v>
                </c:pt>
                <c:pt idx="71">
                  <c:v>9.0451105305057666</c:v>
                </c:pt>
                <c:pt idx="72">
                  <c:v>8.9381006809043129</c:v>
                </c:pt>
                <c:pt idx="73">
                  <c:v>8.8300673861452452</c:v>
                </c:pt>
                <c:pt idx="74">
                  <c:v>8.720951904602984</c:v>
                </c:pt>
                <c:pt idx="75">
                  <c:v>8.6106981915239942</c:v>
                </c:pt>
                <c:pt idx="76">
                  <c:v>8.4992530112122395</c:v>
                </c:pt>
                <c:pt idx="77">
                  <c:v>8.3865660372374577</c:v>
                </c:pt>
                <c:pt idx="78">
                  <c:v>8.2725899402536882</c:v>
                </c:pt>
                <c:pt idx="79">
                  <c:v>8.1572804630891866</c:v>
                </c:pt>
                <c:pt idx="80">
                  <c:v>8.0405964828464889</c:v>
                </c:pt>
                <c:pt idx="81">
                  <c:v>7.9225000598339221</c:v>
                </c:pt>
                <c:pt idx="82">
                  <c:v>7.8029564732362857</c:v>
                </c:pt>
                <c:pt idx="83">
                  <c:v>7.6819342435208142</c:v>
                </c:pt>
                <c:pt idx="84">
                  <c:v>7.5594051416644916</c:v>
                </c:pt>
                <c:pt idx="85">
                  <c:v>7.435344185379563</c:v>
                </c:pt>
                <c:pt idx="86">
                  <c:v>7.3097296226028305</c:v>
                </c:pt>
                <c:pt idx="87">
                  <c:v>7.1825429026026129</c:v>
                </c:pt>
                <c:pt idx="88">
                  <c:v>7.05376863513996</c:v>
                </c:pt>
                <c:pt idx="89">
                  <c:v>6.9233945382010305</c:v>
                </c:pt>
                <c:pt idx="90">
                  <c:v>6.7914113748906217</c:v>
                </c:pt>
                <c:pt idx="91">
                  <c:v>6.6578128801438154</c:v>
                </c:pt>
                <c:pt idx="92">
                  <c:v>6.522595677972415</c:v>
                </c:pt>
                <c:pt idx="93">
                  <c:v>6.3857591900137365</c:v>
                </c:pt>
                <c:pt idx="94">
                  <c:v>6.2473055361912557</c:v>
                </c:pt>
                <c:pt idx="95">
                  <c:v>6.1072394283306224</c:v>
                </c:pt>
                <c:pt idx="96">
                  <c:v>5.9655680575967622</c:v>
                </c:pt>
                <c:pt idx="97">
                  <c:v>5.8223009766325866</c:v>
                </c:pt>
                <c:pt idx="98">
                  <c:v>5.6774499772845388</c:v>
                </c:pt>
                <c:pt idx="99">
                  <c:v>5.5310289647951834</c:v>
                </c:pt>
                <c:pt idx="100">
                  <c:v>5.3830538293300556</c:v>
                </c:pt>
                <c:pt idx="101">
                  <c:v>5.2335423156849892</c:v>
                </c:pt>
                <c:pt idx="102">
                  <c:v>5.0825138919911517</c:v>
                </c:pt>
                <c:pt idx="103">
                  <c:v>4.9299896181996843</c:v>
                </c:pt>
                <c:pt idx="104">
                  <c:v>4.775992015086544</c:v>
                </c:pt>
                <c:pt idx="105">
                  <c:v>4.6205449344726226</c:v>
                </c:pt>
                <c:pt idx="106">
                  <c:v>4.4636734313029436</c:v>
                </c:pt>
                <c:pt idx="107">
                  <c:v>4.3054036381765357</c:v>
                </c:pt>
                <c:pt idx="108">
                  <c:v>4.1457626428624081</c:v>
                </c:pt>
                <c:pt idx="109">
                  <c:v>3.9847783692801144</c:v>
                </c:pt>
                <c:pt idx="110">
                  <c:v>3.8224794623664948</c:v>
                </c:pt>
                <c:pt idx="111">
                  <c:v>3.6588951771919938</c:v>
                </c:pt>
                <c:pt idx="112">
                  <c:v>3.4940552726345864</c:v>
                </c:pt>
                <c:pt idx="113">
                  <c:v>3.3279899098634971</c:v>
                </c:pt>
                <c:pt idx="114">
                  <c:v>3.1607295558327877</c:v>
                </c:pt>
                <c:pt idx="115">
                  <c:v>2.9923048919340971</c:v>
                </c:pt>
                <c:pt idx="116">
                  <c:v>2.8227467279104985</c:v>
                </c:pt>
                <c:pt idx="117">
                  <c:v>2.6520859210890855</c:v>
                </c:pt>
                <c:pt idx="118">
                  <c:v>2.4803533009488916</c:v>
                </c:pt>
                <c:pt idx="119">
                  <c:v>2.3075795990032084</c:v>
                </c:pt>
                <c:pt idx="120">
                  <c:v>2.1337953839420152</c:v>
                </c:pt>
                <c:pt idx="121">
                  <c:v>1.959031001949306</c:v>
                </c:pt>
                <c:pt idx="122">
                  <c:v>1.7833165220838438</c:v>
                </c:pt>
                <c:pt idx="123">
                  <c:v>1.6066816865891909</c:v>
                </c:pt>
                <c:pt idx="124">
                  <c:v>1.4291558659781387</c:v>
                </c:pt>
                <c:pt idx="125">
                  <c:v>1.2507680187210859</c:v>
                </c:pt>
                <c:pt idx="126">
                  <c:v>1.0715466553541368</c:v>
                </c:pt>
                <c:pt idx="127">
                  <c:v>0.89151980681212706</c:v>
                </c:pt>
                <c:pt idx="128">
                  <c:v>0.71071499678425454</c:v>
                </c:pt>
                <c:pt idx="129">
                  <c:v>0.52915921788375542</c:v>
                </c:pt>
                <c:pt idx="130">
                  <c:v>0.3468789114212214</c:v>
                </c:pt>
                <c:pt idx="131">
                  <c:v>0.16389995056853479</c:v>
                </c:pt>
                <c:pt idx="132">
                  <c:v>-1.9752373298082659E-2</c:v>
                </c:pt>
                <c:pt idx="133">
                  <c:v>-0.20405336128537499</c:v>
                </c:pt>
                <c:pt idx="134">
                  <c:v>-0.38897891490709569</c:v>
                </c:pt>
                <c:pt idx="135">
                  <c:v>-0.57450554144585908</c:v>
                </c:pt>
                <c:pt idx="136">
                  <c:v>-0.76061035694862511</c:v>
                </c:pt>
                <c:pt idx="137">
                  <c:v>-0.94727108704487506</c:v>
                </c:pt>
                <c:pt idx="138">
                  <c:v>-1.1344660657694519</c:v>
                </c:pt>
                <c:pt idx="139">
                  <c:v>-1.322174232564322</c:v>
                </c:pt>
                <c:pt idx="140">
                  <c:v>-1.5103751276254727</c:v>
                </c:pt>
                <c:pt idx="141">
                  <c:v>-1.6990488857526884</c:v>
                </c:pt>
                <c:pt idx="142">
                  <c:v>-1.8881762288516555</c:v>
                </c:pt>
                <c:pt idx="143">
                  <c:v>-2.0777384572287758</c:v>
                </c:pt>
                <c:pt idx="144">
                  <c:v>-2.2677174398114168</c:v>
                </c:pt>
                <c:pt idx="145">
                  <c:v>-2.4580956034166839</c:v>
                </c:pt>
                <c:pt idx="146">
                  <c:v>-2.6488559211841043</c:v>
                </c:pt>
                <c:pt idx="147">
                  <c:v>-2.8399819002797564</c:v>
                </c:pt>
                <c:pt idx="148">
                  <c:v>-3.0314575689702146</c:v>
                </c:pt>
                <c:pt idx="149">
                  <c:v>-3.2232674631586953</c:v>
                </c:pt>
                <c:pt idx="150">
                  <c:v>-3.4153966124666084</c:v>
                </c:pt>
                <c:pt idx="151">
                  <c:v>-3.6078305259382368</c:v>
                </c:pt>
                <c:pt idx="152">
                  <c:v>-3.8005551774383406</c:v>
                </c:pt>
                <c:pt idx="153">
                  <c:v>-3.9935569908066029</c:v>
                </c:pt>
                <c:pt idx="154">
                  <c:v>-4.186822824826713</c:v>
                </c:pt>
                <c:pt idx="155">
                  <c:v>-4.380339958062109</c:v>
                </c:pt>
                <c:pt idx="156">
                  <c:v>-4.5740960736046397</c:v>
                </c:pt>
                <c:pt idx="157">
                  <c:v>-4.7680792437781534</c:v>
                </c:pt>
                <c:pt idx="158">
                  <c:v>-4.9622779148332157</c:v>
                </c:pt>
                <c:pt idx="159">
                  <c:v>-5.1566808916656761</c:v>
                </c:pt>
                <c:pt idx="160">
                  <c:v>-5.3512773225871584</c:v>
                </c:pt>
                <c:pt idx="161">
                  <c:v>-5.5460566841716741</c:v>
                </c:pt>
                <c:pt idx="162">
                  <c:v>-5.7410087661996876</c:v>
                </c:pt>
                <c:pt idx="163">
                  <c:v>-5.936123656716692</c:v>
                </c:pt>
                <c:pt idx="164">
                  <c:v>-6.1313917272213274</c:v>
                </c:pt>
                <c:pt idx="165">
                  <c:v>-6.3268036179947984</c:v>
                </c:pt>
                <c:pt idx="166">
                  <c:v>-6.5223502235808581</c:v>
                </c:pt>
                <c:pt idx="167">
                  <c:v>-6.7180226784237185</c:v>
                </c:pt>
                <c:pt idx="168">
                  <c:v>-6.9138123426687983</c:v>
                </c:pt>
                <c:pt idx="169">
                  <c:v>-7.109710788129437</c:v>
                </c:pt>
                <c:pt idx="170">
                  <c:v>-7.3057097844216443</c:v>
                </c:pt>
                <c:pt idx="171">
                  <c:v>-7.5018012852662324</c:v>
                </c:pt>
                <c:pt idx="172">
                  <c:v>-7.6979774149577196</c:v>
                </c:pt>
                <c:pt idx="173">
                  <c:v>-7.894230454997512</c:v>
                </c:pt>
                <c:pt idx="174">
                  <c:v>-8.0905528308879013</c:v>
                </c:pt>
                <c:pt idx="175">
                  <c:v>-8.2869370990830369</c:v>
                </c:pt>
                <c:pt idx="176">
                  <c:v>-8.4833759340918107</c:v>
                </c:pt>
                <c:pt idx="177">
                  <c:v>-8.6798621157272606</c:v>
                </c:pt>
                <c:pt idx="178">
                  <c:v>-8.876388516497066</c:v>
                </c:pt>
                <c:pt idx="179">
                  <c:v>-9.0729480891286087</c:v>
                </c:pt>
                <c:pt idx="180">
                  <c:v>-9.269533854222578</c:v>
                </c:pt>
                <c:pt idx="181">
                  <c:v>-9.4661388880288424</c:v>
                </c:pt>
                <c:pt idx="182">
                  <c:v>-9.6627563103382528</c:v>
                </c:pt>
                <c:pt idx="183">
                  <c:v>-9.8593792724843343</c:v>
                </c:pt>
                <c:pt idx="184">
                  <c:v>-10.056000945449224</c:v>
                </c:pt>
                <c:pt idx="185">
                  <c:v>-10.252614508068273</c:v>
                </c:pt>
                <c:pt idx="186">
                  <c:v>-10.449213135328629</c:v>
                </c:pt>
                <c:pt idx="187">
                  <c:v>-10.645789986757713</c:v>
                </c:pt>
                <c:pt idx="188">
                  <c:v>-10.842338194897829</c:v>
                </c:pt>
                <c:pt idx="189">
                  <c:v>-11.038850853864691</c:v>
                </c:pt>
                <c:pt idx="190">
                  <c:v>-11.235321007987968</c:v>
                </c:pt>
                <c:pt idx="191">
                  <c:v>-11.431741640533687</c:v>
                </c:pt>
                <c:pt idx="192">
                  <c:v>-11.628105662509038</c:v>
                </c:pt>
                <c:pt idx="193">
                  <c:v>-11.824405901552062</c:v>
                </c:pt>
                <c:pt idx="194">
                  <c:v>-12.020635090909458</c:v>
                </c:pt>
                <c:pt idx="195">
                  <c:v>-12.216785858508398</c:v>
                </c:pt>
                <c:pt idx="196">
                  <c:v>-12.412850716129013</c:v>
                </c:pt>
                <c:pt idx="197">
                  <c:v>-12.608822048687111</c:v>
                </c:pt>
                <c:pt idx="198">
                  <c:v>-12.804692103637812</c:v>
                </c:pt>
                <c:pt idx="199">
                  <c:v>-13.000452980514229</c:v>
                </c:pt>
                <c:pt idx="200">
                  <c:v>-13.196096620616208</c:v>
                </c:pt>
                <c:pt idx="201">
                  <c:v>-13.391614796868732</c:v>
                </c:pt>
                <c:pt idx="202">
                  <c:v>-13.586999103870008</c:v>
                </c:pt>
                <c:pt idx="203">
                  <c:v>-13.782240948154225</c:v>
                </c:pt>
                <c:pt idx="204">
                  <c:v>-13.977331538695884</c:v>
                </c:pt>
                <c:pt idx="205">
                  <c:v>-14.172261877685971</c:v>
                </c:pt>
                <c:pt idx="206">
                  <c:v>-14.367022751614131</c:v>
                </c:pt>
                <c:pt idx="207">
                  <c:v>-14.561604722693769</c:v>
                </c:pt>
                <c:pt idx="208">
                  <c:v>-14.755998120671624</c:v>
                </c:pt>
                <c:pt idx="209">
                  <c:v>-14.950193035065917</c:v>
                </c:pt>
                <c:pt idx="210">
                  <c:v>-15.144179307882371</c:v>
                </c:pt>
                <c:pt idx="211">
                  <c:v>-15.337946526860755</c:v>
                </c:pt>
                <c:pt idx="212">
                  <c:v>-15.531484019307895</c:v>
                </c:pt>
                <c:pt idx="213">
                  <c:v>-15.724780846579096</c:v>
                </c:pt>
                <c:pt idx="214">
                  <c:v>-15.917825799271881</c:v>
                </c:pt>
                <c:pt idx="215">
                  <c:v>-16.110607393201157</c:v>
                </c:pt>
                <c:pt idx="216">
                  <c:v>-16.303113866228752</c:v>
                </c:pt>
                <c:pt idx="217">
                  <c:v>-16.495333176023507</c:v>
                </c:pt>
                <c:pt idx="218">
                  <c:v>-16.687252998831916</c:v>
                </c:pt>
                <c:pt idx="219">
                  <c:v>-16.878860729342669</c:v>
                </c:pt>
                <c:pt idx="220">
                  <c:v>-17.070143481730966</c:v>
                </c:pt>
                <c:pt idx="221">
                  <c:v>-17.261088091970919</c:v>
                </c:pt>
                <c:pt idx="222">
                  <c:v>-17.451681121506599</c:v>
                </c:pt>
                <c:pt idx="223">
                  <c:v>-17.641908862372372</c:v>
                </c:pt>
                <c:pt idx="224">
                  <c:v>-17.831757343854981</c:v>
                </c:pt>
                <c:pt idx="225">
                  <c:v>-18.021212340787713</c:v>
                </c:pt>
                <c:pt idx="226">
                  <c:v>-18.210259383566473</c:v>
                </c:pt>
                <c:pt idx="227">
                  <c:v>-18.398883769974486</c:v>
                </c:pt>
                <c:pt idx="228">
                  <c:v>-18.587070578897759</c:v>
                </c:pt>
                <c:pt idx="229">
                  <c:v>-18.774804686008764</c:v>
                </c:pt>
                <c:pt idx="230">
                  <c:v>-18.962070781487601</c:v>
                </c:pt>
                <c:pt idx="231">
                  <c:v>-19.148853389841832</c:v>
                </c:pt>
                <c:pt idx="232">
                  <c:v>-19.335136891874679</c:v>
                </c:pt>
                <c:pt idx="233">
                  <c:v>-19.52090554883894</c:v>
                </c:pt>
                <c:pt idx="234">
                  <c:v>-19.706143528798389</c:v>
                </c:pt>
                <c:pt idx="235">
                  <c:v>-19.890834935202044</c:v>
                </c:pt>
                <c:pt idx="236">
                  <c:v>-20.074963837656021</c:v>
                </c:pt>
                <c:pt idx="237">
                  <c:v>-20.258514304857012</c:v>
                </c:pt>
                <c:pt idx="238">
                  <c:v>-20.441470439626166</c:v>
                </c:pt>
                <c:pt idx="239">
                  <c:v>-20.623816415955801</c:v>
                </c:pt>
                <c:pt idx="240">
                  <c:v>-20.805536517952856</c:v>
                </c:pt>
                <c:pt idx="241">
                  <c:v>-20.98661518053132</c:v>
                </c:pt>
                <c:pt idx="242">
                  <c:v>-21.167037031672951</c:v>
                </c:pt>
                <c:pt idx="243">
                  <c:v>-21.346786936041134</c:v>
                </c:pt>
                <c:pt idx="244">
                  <c:v>-21.525850039695957</c:v>
                </c:pt>
                <c:pt idx="245">
                  <c:v>-21.704211815621612</c:v>
                </c:pt>
                <c:pt idx="246">
                  <c:v>-21.88185810973922</c:v>
                </c:pt>
                <c:pt idx="247">
                  <c:v>-22.058775187040226</c:v>
                </c:pt>
                <c:pt idx="248">
                  <c:v>-22.234949777438025</c:v>
                </c:pt>
                <c:pt idx="249">
                  <c:v>-22.410369120899585</c:v>
                </c:pt>
                <c:pt idx="250">
                  <c:v>-22.585021011384022</c:v>
                </c:pt>
                <c:pt idx="251">
                  <c:v>-22.75889383908358</c:v>
                </c:pt>
                <c:pt idx="252">
                  <c:v>-22.931976630436999</c:v>
                </c:pt>
                <c:pt idx="253">
                  <c:v>-23.10425908535661</c:v>
                </c:pt>
                <c:pt idx="254">
                  <c:v>-23.27573161109845</c:v>
                </c:pt>
                <c:pt idx="255">
                  <c:v>-23.446385352188905</c:v>
                </c:pt>
                <c:pt idx="256">
                  <c:v>-23.616212215818784</c:v>
                </c:pt>
                <c:pt idx="257">
                  <c:v>-23.785204892118344</c:v>
                </c:pt>
                <c:pt idx="258">
                  <c:v>-23.95335686873883</c:v>
                </c:pt>
                <c:pt idx="259">
                  <c:v>-24.120662439188564</c:v>
                </c:pt>
                <c:pt idx="260">
                  <c:v>-24.287116704401214</c:v>
                </c:pt>
                <c:pt idx="261">
                  <c:v>-24.452715567057481</c:v>
                </c:pt>
                <c:pt idx="262">
                  <c:v>-24.617455718231191</c:v>
                </c:pt>
                <c:pt idx="263">
                  <c:v>-24.781334615995117</c:v>
                </c:pt>
                <c:pt idx="264">
                  <c:v>-24.944350455692629</c:v>
                </c:pt>
                <c:pt idx="265">
                  <c:v>-25.106502131664548</c:v>
                </c:pt>
                <c:pt idx="266">
                  <c:v>-25.267789190310694</c:v>
                </c:pt>
                <c:pt idx="267">
                  <c:v>-25.428211774465058</c:v>
                </c:pt>
                <c:pt idx="268">
                  <c:v>-25.587770559169254</c:v>
                </c:pt>
                <c:pt idx="269">
                  <c:v>-25.746466679039521</c:v>
                </c:pt>
                <c:pt idx="270">
                  <c:v>-25.904301647537977</c:v>
                </c:pt>
                <c:pt idx="271">
                  <c:v>-26.061277268574941</c:v>
                </c:pt>
                <c:pt idx="272">
                  <c:v>-26.217395540986161</c:v>
                </c:pt>
                <c:pt idx="273">
                  <c:v>-26.372658556543541</c:v>
                </c:pt>
                <c:pt idx="274">
                  <c:v>-26.527068392267871</c:v>
                </c:pt>
                <c:pt idx="275">
                  <c:v>-26.680626997917663</c:v>
                </c:pt>
                <c:pt idx="276">
                  <c:v>-26.833336079622498</c:v>
                </c:pt>
                <c:pt idx="277">
                  <c:v>-26.985196980717276</c:v>
                </c:pt>
                <c:pt idx="278">
                  <c:v>-27.136210560905965</c:v>
                </c:pt>
                <c:pt idx="279">
                  <c:v>-27.28637707494525</c:v>
                </c:pt>
                <c:pt idx="280">
                  <c:v>-27.435696052083753</c:v>
                </c:pt>
                <c:pt idx="281">
                  <c:v>-27.584166177522178</c:v>
                </c:pt>
                <c:pt idx="282">
                  <c:v>-27.731785177173233</c:v>
                </c:pt>
                <c:pt idx="283">
                  <c:v>-27.878549706996651</c:v>
                </c:pt>
                <c:pt idx="284">
                  <c:v>-28.024455248163193</c:v>
                </c:pt>
                <c:pt idx="285">
                  <c:v>-28.169496009264698</c:v>
                </c:pt>
                <c:pt idx="286">
                  <c:v>-28.313664836732105</c:v>
                </c:pt>
                <c:pt idx="287">
                  <c:v>-28.456953134555494</c:v>
                </c:pt>
                <c:pt idx="288">
                  <c:v>-28.599350794315303</c:v>
                </c:pt>
                <c:pt idx="289">
                  <c:v>-28.74084613643809</c:v>
                </c:pt>
                <c:pt idx="290">
                  <c:v>-28.881425863482065</c:v>
                </c:pt>
                <c:pt idx="291">
                  <c:v>-29.021075026140451</c:v>
                </c:pt>
                <c:pt idx="292">
                  <c:v>-29.159777002525544</c:v>
                </c:pt>
                <c:pt idx="293">
                  <c:v>-29.297513491163773</c:v>
                </c:pt>
                <c:pt idx="294">
                  <c:v>-29.434264518001662</c:v>
                </c:pt>
                <c:pt idx="295">
                  <c:v>-29.570008457575881</c:v>
                </c:pt>
                <c:pt idx="296">
                  <c:v>-29.704722068375847</c:v>
                </c:pt>
                <c:pt idx="297">
                  <c:v>-29.83838054227839</c:v>
                </c:pt>
                <c:pt idx="298">
                  <c:v>-29.970957567808824</c:v>
                </c:pt>
                <c:pt idx="299">
                  <c:v>-30.102425406850429</c:v>
                </c:pt>
                <c:pt idx="300">
                  <c:v>-30.232754984300534</c:v>
                </c:pt>
                <c:pt idx="301">
                  <c:v>-30.36191599005631</c:v>
                </c:pt>
                <c:pt idx="302">
                  <c:v>-30.489876992601772</c:v>
                </c:pt>
                <c:pt idx="303">
                  <c:v>-30.616605563368953</c:v>
                </c:pt>
                <c:pt idx="304">
                  <c:v>-30.74206841095361</c:v>
                </c:pt>
                <c:pt idx="305">
                  <c:v>-30.866231524183348</c:v>
                </c:pt>
                <c:pt idx="306">
                  <c:v>-30.989060322965603</c:v>
                </c:pt>
                <c:pt idx="307">
                  <c:v>-31.11051981578078</c:v>
                </c:pt>
                <c:pt idx="308">
                  <c:v>-31.230574762635086</c:v>
                </c:pt>
                <c:pt idx="309">
                  <c:v>-31.349189842247867</c:v>
                </c:pt>
                <c:pt idx="310">
                  <c:v>-31.466329822220501</c:v>
                </c:pt>
                <c:pt idx="311">
                  <c:v>-31.581959730914292</c:v>
                </c:pt>
                <c:pt idx="312">
                  <c:v>-31.696045029759755</c:v>
                </c:pt>
                <c:pt idx="313">
                  <c:v>-31.80855178472309</c:v>
                </c:pt>
                <c:pt idx="314">
                  <c:v>-31.919446835671462</c:v>
                </c:pt>
                <c:pt idx="315">
                  <c:v>-32.028697962404586</c:v>
                </c:pt>
                <c:pt idx="316">
                  <c:v>-32.136274046156828</c:v>
                </c:pt>
                <c:pt idx="317">
                  <c:v>-32.242145225420579</c:v>
                </c:pt>
                <c:pt idx="318">
                  <c:v>-32.346283045000263</c:v>
                </c:pt>
                <c:pt idx="319">
                  <c:v>-32.448660597270397</c:v>
                </c:pt>
                <c:pt idx="320">
                  <c:v>-32.54925265468917</c:v>
                </c:pt>
                <c:pt idx="321">
                  <c:v>-32.648035792700448</c:v>
                </c:pt>
                <c:pt idx="322">
                  <c:v>-32.74498850225018</c:v>
                </c:pt>
                <c:pt idx="323">
                  <c:v>-32.84009129123983</c:v>
                </c:pt>
                <c:pt idx="324">
                  <c:v>-32.933326774343612</c:v>
                </c:pt>
                <c:pt idx="325">
                  <c:v>-33.024679750723884</c:v>
                </c:pt>
                <c:pt idx="326">
                  <c:v>-33.114137269290566</c:v>
                </c:pt>
                <c:pt idx="327">
                  <c:v>-33.201688681263356</c:v>
                </c:pt>
                <c:pt idx="328">
                  <c:v>-33.287325679909785</c:v>
                </c:pt>
                <c:pt idx="329">
                  <c:v>-33.371042327445181</c:v>
                </c:pt>
                <c:pt idx="330">
                  <c:v>-33.452835069191742</c:v>
                </c:pt>
                <c:pt idx="331">
                  <c:v>-33.532702735201582</c:v>
                </c:pt>
                <c:pt idx="332">
                  <c:v>-33.610646529652058</c:v>
                </c:pt>
                <c:pt idx="333">
                  <c:v>-33.686670008418247</c:v>
                </c:pt>
                <c:pt idx="334">
                  <c:v>-33.760779045317356</c:v>
                </c:pt>
                <c:pt idx="335">
                  <c:v>-33.832981787602399</c:v>
                </c:pt>
                <c:pt idx="336">
                  <c:v>-33.903288601354667</c:v>
                </c:pt>
                <c:pt idx="337">
                  <c:v>-33.971712007488982</c:v>
                </c:pt>
                <c:pt idx="338">
                  <c:v>-34.038266609137501</c:v>
                </c:pt>
                <c:pt idx="339">
                  <c:v>-34.10296901122171</c:v>
                </c:pt>
                <c:pt idx="340">
                  <c:v>-34.165837733054431</c:v>
                </c:pt>
                <c:pt idx="341">
                  <c:v>-34.226893114834965</c:v>
                </c:pt>
                <c:pt idx="342">
                  <c:v>-34.286157218911498</c:v>
                </c:pt>
                <c:pt idx="343">
                  <c:v>-34.343653726687059</c:v>
                </c:pt>
                <c:pt idx="344">
                  <c:v>-34.399407832036047</c:v>
                </c:pt>
                <c:pt idx="345">
                  <c:v>-34.453446132082242</c:v>
                </c:pt>
                <c:pt idx="346">
                  <c:v>-34.505796516163578</c:v>
                </c:pt>
                <c:pt idx="347">
                  <c:v>-34.556488053776654</c:v>
                </c:pt>
                <c:pt idx="348">
                  <c:v>-34.605550882255258</c:v>
                </c:pt>
                <c:pt idx="349">
                  <c:v>-34.653016094893417</c:v>
                </c:pt>
                <c:pt idx="350">
                  <c:v>-34.698915630174135</c:v>
                </c:pt>
                <c:pt idx="351">
                  <c:v>-34.74328216271401</c:v>
                </c:pt>
                <c:pt idx="352">
                  <c:v>-34.786148996478587</c:v>
                </c:pt>
                <c:pt idx="353">
                  <c:v>-34.827549960767122</c:v>
                </c:pt>
                <c:pt idx="354">
                  <c:v>-34.867519309408827</c:v>
                </c:pt>
                <c:pt idx="355">
                  <c:v>-34.906091623555973</c:v>
                </c:pt>
                <c:pt idx="356">
                  <c:v>-34.94330171840145</c:v>
                </c:pt>
                <c:pt idx="357">
                  <c:v>-34.979184554095859</c:v>
                </c:pt>
                <c:pt idx="358">
                  <c:v>-35.013775151083898</c:v>
                </c:pt>
                <c:pt idx="359">
                  <c:v>-35.047108510031059</c:v>
                </c:pt>
                <c:pt idx="360">
                  <c:v>-35.079219536462553</c:v>
                </c:pt>
                <c:pt idx="361">
                  <c:v>-35.11014297019269</c:v>
                </c:pt>
                <c:pt idx="362">
                  <c:v>-35.139913319580991</c:v>
                </c:pt>
                <c:pt idx="363">
                  <c:v>-35.168564800613204</c:v>
                </c:pt>
                <c:pt idx="364">
                  <c:v>-35.196131280772164</c:v>
                </c:pt>
                <c:pt idx="365">
                  <c:v>-35.222646227630996</c:v>
                </c:pt>
                <c:pt idx="366">
                  <c:v>-35.248142662075885</c:v>
                </c:pt>
                <c:pt idx="367">
                  <c:v>-35.27265311604021</c:v>
                </c:pt>
                <c:pt idx="368">
                  <c:v>-35.296209594612996</c:v>
                </c:pt>
                <c:pt idx="369">
                  <c:v>-35.318843542366245</c:v>
                </c:pt>
                <c:pt idx="370">
                  <c:v>-35.340585813733178</c:v>
                </c:pt>
                <c:pt idx="371">
                  <c:v>-35.361466647256798</c:v>
                </c:pt>
                <c:pt idx="372">
                  <c:v>-35.381515643520622</c:v>
                </c:pt>
                <c:pt idx="373">
                  <c:v>-35.400761746567632</c:v>
                </c:pt>
                <c:pt idx="374">
                  <c:v>-35.419233228608697</c:v>
                </c:pt>
                <c:pt idx="375">
                  <c:v>-35.436957677820537</c:v>
                </c:pt>
                <c:pt idx="376">
                  <c:v>-35.453961989034134</c:v>
                </c:pt>
                <c:pt idx="377">
                  <c:v>-35.470272357114119</c:v>
                </c:pt>
                <c:pt idx="378">
                  <c:v>-35.485914272834528</c:v>
                </c:pt>
                <c:pt idx="379">
                  <c:v>-35.500912521059547</c:v>
                </c:pt>
                <c:pt idx="380">
                  <c:v>-35.515291181043011</c:v>
                </c:pt>
                <c:pt idx="381">
                  <c:v>-35.529073628666815</c:v>
                </c:pt>
                <c:pt idx="382">
                  <c:v>-35.542282540444667</c:v>
                </c:pt>
                <c:pt idx="383">
                  <c:v>-35.554939899124889</c:v>
                </c:pt>
                <c:pt idx="384">
                  <c:v>-35.567067000733935</c:v>
                </c:pt>
                <c:pt idx="385">
                  <c:v>-35.578684462909123</c:v>
                </c:pt>
                <c:pt idx="386">
                  <c:v>-35.589812234378947</c:v>
                </c:pt>
                <c:pt idx="387">
                  <c:v>-35.600469605455082</c:v>
                </c:pt>
                <c:pt idx="388">
                  <c:v>-35.610675219410666</c:v>
                </c:pt>
                <c:pt idx="389">
                  <c:v>-35.620447084625518</c:v>
                </c:pt>
                <c:pt idx="390">
                  <c:v>-35.629802587388646</c:v>
                </c:pt>
                <c:pt idx="391">
                  <c:v>-35.6387585052547</c:v>
                </c:pt>
                <c:pt idx="392">
                  <c:v>-35.647331020859355</c:v>
                </c:pt>
                <c:pt idx="393">
                  <c:v>-35.655535736106181</c:v>
                </c:pt>
                <c:pt idx="394">
                  <c:v>-35.663387686643311</c:v>
                </c:pt>
                <c:pt idx="395">
                  <c:v>-35.670901356556563</c:v>
                </c:pt>
                <c:pt idx="396">
                  <c:v>-35.678090693210805</c:v>
                </c:pt>
                <c:pt idx="397">
                  <c:v>-35.684969122178558</c:v>
                </c:pt>
                <c:pt idx="398">
                  <c:v>-35.691549562198951</c:v>
                </c:pt>
                <c:pt idx="399">
                  <c:v>-35.697844440117869</c:v>
                </c:pt>
                <c:pt idx="400">
                  <c:v>-35.703865705763107</c:v>
                </c:pt>
                <c:pt idx="401">
                  <c:v>-35.709624846714441</c:v>
                </c:pt>
                <c:pt idx="402">
                  <c:v>-35.715132902932417</c:v>
                </c:pt>
                <c:pt idx="403">
                  <c:v>-35.720400481214277</c:v>
                </c:pt>
                <c:pt idx="404">
                  <c:v>-35.725437769448888</c:v>
                </c:pt>
                <c:pt idx="405">
                  <c:v>-35.730254550646137</c:v>
                </c:pt>
                <c:pt idx="406">
                  <c:v>-35.734860216720158</c:v>
                </c:pt>
                <c:pt idx="407">
                  <c:v>-35.739263782007995</c:v>
                </c:pt>
                <c:pt idx="408">
                  <c:v>-35.743473896508739</c:v>
                </c:pt>
                <c:pt idx="409">
                  <c:v>-35.747498858830362</c:v>
                </c:pt>
                <c:pt idx="410">
                  <c:v>-35.751346628833893</c:v>
                </c:pt>
                <c:pt idx="411">
                  <c:v>-35.755024839967383</c:v>
                </c:pt>
                <c:pt idx="412">
                  <c:v>-35.758540811282124</c:v>
                </c:pt>
                <c:pt idx="413">
                  <c:v>-35.761901559128404</c:v>
                </c:pt>
                <c:pt idx="414">
                  <c:v>-35.765113808526081</c:v>
                </c:pt>
                <c:pt idx="415">
                  <c:v>-35.768184004210276</c:v>
                </c:pt>
                <c:pt idx="416">
                  <c:v>-35.77111832135045</c:v>
                </c:pt>
                <c:pt idx="417">
                  <c:v>-35.773922675944853</c:v>
                </c:pt>
                <c:pt idx="418">
                  <c:v>-35.776602734891682</c:v>
                </c:pt>
                <c:pt idx="419">
                  <c:v>-35.779163925740029</c:v>
                </c:pt>
                <c:pt idx="420">
                  <c:v>-35.78161144612455</c:v>
                </c:pt>
                <c:pt idx="421">
                  <c:v>-35.783950272886933</c:v>
                </c:pt>
                <c:pt idx="422">
                  <c:v>-35.786185170890754</c:v>
                </c:pt>
                <c:pt idx="423">
                  <c:v>-35.788320701533785</c:v>
                </c:pt>
                <c:pt idx="424">
                  <c:v>-35.790361230963896</c:v>
                </c:pt>
                <c:pt idx="425">
                  <c:v>-35.792310938004988</c:v>
                </c:pt>
                <c:pt idx="426">
                  <c:v>-35.794173821799212</c:v>
                </c:pt>
                <c:pt idx="427">
                  <c:v>-35.795953709172146</c:v>
                </c:pt>
                <c:pt idx="428">
                  <c:v>-35.797654261727679</c:v>
                </c:pt>
                <c:pt idx="429">
                  <c:v>-35.799278982680143</c:v>
                </c:pt>
                <c:pt idx="430">
                  <c:v>-35.80083122343013</c:v>
                </c:pt>
                <c:pt idx="431">
                  <c:v>-35.802314189892023</c:v>
                </c:pt>
                <c:pt idx="432">
                  <c:v>-35.803730948579286</c:v>
                </c:pt>
                <c:pt idx="433">
                  <c:v>-35.805084432456106</c:v>
                </c:pt>
                <c:pt idx="434">
                  <c:v>-35.806377446561577</c:v>
                </c:pt>
                <c:pt idx="435">
                  <c:v>-35.8076126734138</c:v>
                </c:pt>
                <c:pt idx="436">
                  <c:v>-35.808792678201648</c:v>
                </c:pt>
                <c:pt idx="437">
                  <c:v>-35.80991991377001</c:v>
                </c:pt>
                <c:pt idx="438">
                  <c:v>-35.810996725406532</c:v>
                </c:pt>
                <c:pt idx="439">
                  <c:v>-35.8120253554358</c:v>
                </c:pt>
                <c:pt idx="440">
                  <c:v>-35.81300794762857</c:v>
                </c:pt>
                <c:pt idx="441">
                  <c:v>-35.813946551431222</c:v>
                </c:pt>
                <c:pt idx="442">
                  <c:v>-35.814843126023412</c:v>
                </c:pt>
                <c:pt idx="443">
                  <c:v>-35.815699544208798</c:v>
                </c:pt>
                <c:pt idx="444">
                  <c:v>-35.816517596145893</c:v>
                </c:pt>
                <c:pt idx="445">
                  <c:v>-35.817298992924343</c:v>
                </c:pt>
                <c:pt idx="446">
                  <c:v>-35.818045369992717</c:v>
                </c:pt>
                <c:pt idx="447">
                  <c:v>-35.81875829044359</c:v>
                </c:pt>
                <c:pt idx="448">
                  <c:v>-35.819439248160784</c:v>
                </c:pt>
                <c:pt idx="449">
                  <c:v>-35.820089670834669</c:v>
                </c:pt>
                <c:pt idx="450">
                  <c:v>-35.820710922850516</c:v>
                </c:pt>
                <c:pt idx="451">
                  <c:v>-35.821304308054373</c:v>
                </c:pt>
                <c:pt idx="452">
                  <c:v>-35.821871072402168</c:v>
                </c:pt>
                <c:pt idx="453">
                  <c:v>-35.822412406495793</c:v>
                </c:pt>
                <c:pt idx="454">
                  <c:v>-35.822929448011166</c:v>
                </c:pt>
                <c:pt idx="455">
                  <c:v>-35.823423284022844</c:v>
                </c:pt>
                <c:pt idx="456">
                  <c:v>-35.823894953228582</c:v>
                </c:pt>
                <c:pt idx="457">
                  <c:v>-35.824345448078567</c:v>
                </c:pt>
                <c:pt idx="458">
                  <c:v>-35.824775716813129</c:v>
                </c:pt>
                <c:pt idx="459">
                  <c:v>-35.825186665412332</c:v>
                </c:pt>
                <c:pt idx="460">
                  <c:v>-35.825579159461441</c:v>
                </c:pt>
                <c:pt idx="461">
                  <c:v>-35.825954025935722</c:v>
                </c:pt>
                <c:pt idx="462">
                  <c:v>-35.826312054907653</c:v>
                </c:pt>
                <c:pt idx="463">
                  <c:v>-35.826654001180124</c:v>
                </c:pt>
                <c:pt idx="464">
                  <c:v>-35.826980585848311</c:v>
                </c:pt>
                <c:pt idx="465">
                  <c:v>-35.827292497793557</c:v>
                </c:pt>
                <c:pt idx="466">
                  <c:v>-35.827590395112644</c:v>
                </c:pt>
                <c:pt idx="467">
                  <c:v>-35.827874906483238</c:v>
                </c:pt>
                <c:pt idx="468">
                  <c:v>-35.82814663247121</c:v>
                </c:pt>
                <c:pt idx="469">
                  <c:v>-35.828406146779194</c:v>
                </c:pt>
                <c:pt idx="470">
                  <c:v>-35.828653997441272</c:v>
                </c:pt>
                <c:pt idx="471">
                  <c:v>-35.828890707964881</c:v>
                </c:pt>
                <c:pt idx="472">
                  <c:v>-35.829116778422581</c:v>
                </c:pt>
                <c:pt idx="473">
                  <c:v>-35.82933268649537</c:v>
                </c:pt>
                <c:pt idx="474">
                  <c:v>-35.829538888470687</c:v>
                </c:pt>
                <c:pt idx="475">
                  <c:v>-35.829735820195857</c:v>
                </c:pt>
                <c:pt idx="476">
                  <c:v>-35.829923897989516</c:v>
                </c:pt>
                <c:pt idx="477">
                  <c:v>-35.830103519512967</c:v>
                </c:pt>
                <c:pt idx="478">
                  <c:v>-35.830275064602965</c:v>
                </c:pt>
                <c:pt idx="479">
                  <c:v>-35.830438896067257</c:v>
                </c:pt>
                <c:pt idx="480">
                  <c:v>-35.830595360445464</c:v>
                </c:pt>
                <c:pt idx="481">
                  <c:v>-35.830744788735586</c:v>
                </c:pt>
                <c:pt idx="482">
                  <c:v>-35.830887497089009</c:v>
                </c:pt>
                <c:pt idx="483">
                  <c:v>-35.831023787474095</c:v>
                </c:pt>
                <c:pt idx="484">
                  <c:v>-35.831153948310302</c:v>
                </c:pt>
                <c:pt idx="485">
                  <c:v>-35.831278255074558</c:v>
                </c:pt>
                <c:pt idx="486">
                  <c:v>-35.831396970880405</c:v>
                </c:pt>
                <c:pt idx="487">
                  <c:v>-35.831510347030928</c:v>
                </c:pt>
                <c:pt idx="488">
                  <c:v>-35.83161862354816</c:v>
                </c:pt>
                <c:pt idx="489">
                  <c:v>-35.831722029677785</c:v>
                </c:pt>
                <c:pt idx="490">
                  <c:v>-35.831820784371963</c:v>
                </c:pt>
                <c:pt idx="491">
                  <c:v>-35.831915096750549</c:v>
                </c:pt>
                <c:pt idx="492">
                  <c:v>-35.832005166541492</c:v>
                </c:pt>
                <c:pt idx="493">
                  <c:v>-35.832091184502005</c:v>
                </c:pt>
                <c:pt idx="494">
                  <c:v>-35.832173332820574</c:v>
                </c:pt>
                <c:pt idx="495">
                  <c:v>-35.832251785501001</c:v>
                </c:pt>
                <c:pt idx="496">
                  <c:v>-35.832326708729738</c:v>
                </c:pt>
                <c:pt idx="497">
                  <c:v>-35.832398261226395</c:v>
                </c:pt>
                <c:pt idx="498">
                  <c:v>-35.832466594578406</c:v>
                </c:pt>
                <c:pt idx="499">
                  <c:v>-35.832531853561413</c:v>
                </c:pt>
                <c:pt idx="500">
                  <c:v>-35.832594176444658</c:v>
                </c:pt>
                <c:pt idx="501">
                  <c:v>-35.832653695283078</c:v>
                </c:pt>
                <c:pt idx="502">
                  <c:v>-35.832710536196146</c:v>
                </c:pt>
                <c:pt idx="503">
                  <c:v>-35.83276481963442</c:v>
                </c:pt>
                <c:pt idx="504">
                  <c:v>-35.832816660633924</c:v>
                </c:pt>
                <c:pt idx="505">
                  <c:v>-35.832866169059393</c:v>
                </c:pt>
                <c:pt idx="506">
                  <c:v>-35.832913449836148</c:v>
                </c:pt>
                <c:pt idx="507">
                  <c:v>-35.8329586031725</c:v>
                </c:pt>
                <c:pt idx="508">
                  <c:v>-35.833001724770973</c:v>
                </c:pt>
                <c:pt idx="509">
                  <c:v>-35.833042906031189</c:v>
                </c:pt>
                <c:pt idx="510">
                  <c:v>-35.833082234242831</c:v>
                </c:pt>
                <c:pt idx="511">
                  <c:v>-35.833119792770468</c:v>
                </c:pt>
                <c:pt idx="512">
                  <c:v>-35.83315566122981</c:v>
                </c:pt>
                <c:pt idx="513">
                  <c:v>-35.833189915656213</c:v>
                </c:pt>
                <c:pt idx="514">
                  <c:v>-35.83322262866556</c:v>
                </c:pt>
                <c:pt idx="515">
                  <c:v>-35.833253869607816</c:v>
                </c:pt>
                <c:pt idx="516">
                  <c:v>-35.833283704713956</c:v>
                </c:pt>
                <c:pt idx="517">
                  <c:v>-35.833312197236225</c:v>
                </c:pt>
                <c:pt idx="518">
                  <c:v>-35.833339407581661</c:v>
                </c:pt>
                <c:pt idx="519">
                  <c:v>-35.833365393440268</c:v>
                </c:pt>
                <c:pt idx="520">
                  <c:v>-35.83339020990725</c:v>
                </c:pt>
                <c:pt idx="521">
                  <c:v>-35.833413909599408</c:v>
                </c:pt>
                <c:pt idx="522">
                  <c:v>-35.833436542766599</c:v>
                </c:pt>
                <c:pt idx="523">
                  <c:v>-35.833458157398347</c:v>
                </c:pt>
                <c:pt idx="524">
                  <c:v>-35.83347879932532</c:v>
                </c:pt>
                <c:pt idx="525">
                  <c:v>-35.833498512316446</c:v>
                </c:pt>
                <c:pt idx="526">
                  <c:v>-35.833517338171532</c:v>
                </c:pt>
                <c:pt idx="527">
                  <c:v>-35.833535316809979</c:v>
                </c:pt>
                <c:pt idx="528">
                  <c:v>-35.833552486355245</c:v>
                </c:pt>
                <c:pt idx="529">
                  <c:v>-35.833568883215499</c:v>
                </c:pt>
                <c:pt idx="530">
                  <c:v>-35.833584542161041</c:v>
                </c:pt>
                <c:pt idx="531">
                  <c:v>-35.83359949639771</c:v>
                </c:pt>
                <c:pt idx="532">
                  <c:v>-35.833613777637382</c:v>
                </c:pt>
                <c:pt idx="533">
                  <c:v>-35.833627416165086</c:v>
                </c:pt>
                <c:pt idx="534">
                  <c:v>-35.833640440903295</c:v>
                </c:pt>
                <c:pt idx="535">
                  <c:v>-35.833652879473156</c:v>
                </c:pt>
                <c:pt idx="536">
                  <c:v>-35.83366475825278</c:v>
                </c:pt>
                <c:pt idx="537">
                  <c:v>-35.833676102433685</c:v>
                </c:pt>
                <c:pt idx="538">
                  <c:v>-35.833686936073718</c:v>
                </c:pt>
                <c:pt idx="539">
                  <c:v>-35.833697282148222</c:v>
                </c:pt>
                <c:pt idx="540">
                  <c:v>-35.83370716259877</c:v>
                </c:pt>
                <c:pt idx="541">
                  <c:v>-35.833716598379567</c:v>
                </c:pt>
                <c:pt idx="542">
                  <c:v>-35.833725609502018</c:v>
                </c:pt>
                <c:pt idx="543">
                  <c:v>-35.833734215076959</c:v>
                </c:pt>
                <c:pt idx="544">
                  <c:v>-35.833742433355241</c:v>
                </c:pt>
                <c:pt idx="545">
                  <c:v>-35.833750281766555</c:v>
                </c:pt>
                <c:pt idx="546">
                  <c:v>-35.83375777695619</c:v>
                </c:pt>
                <c:pt idx="547">
                  <c:v>-35.833764934820437</c:v>
                </c:pt>
                <c:pt idx="548">
                  <c:v>-35.833771770540189</c:v>
                </c:pt>
                <c:pt idx="549">
                  <c:v>-35.833778298613254</c:v>
                </c:pt>
                <c:pt idx="550">
                  <c:v>-35.833784532885034</c:v>
                </c:pt>
                <c:pt idx="551">
                  <c:v>-35.833790486577868</c:v>
                </c:pt>
                <c:pt idx="552">
                  <c:v>-35.833796172318984</c:v>
                </c:pt>
                <c:pt idx="553">
                  <c:v>-35.833801602167476</c:v>
                </c:pt>
                <c:pt idx="554">
                  <c:v>-35.833806787639716</c:v>
                </c:pt>
                <c:pt idx="555">
                  <c:v>-35.833811739733854</c:v>
                </c:pt>
                <c:pt idx="556">
                  <c:v>-35.833816468953046</c:v>
                </c:pt>
                <c:pt idx="557">
                  <c:v>-35.833820985327691</c:v>
                </c:pt>
                <c:pt idx="558">
                  <c:v>-35.833825298436992</c:v>
                </c:pt>
                <c:pt idx="559">
                  <c:v>-35.833829417428944</c:v>
                </c:pt>
                <c:pt idx="560">
                  <c:v>-35.833833351039829</c:v>
                </c:pt>
                <c:pt idx="561">
                  <c:v>-35.833837107612851</c:v>
                </c:pt>
                <c:pt idx="562">
                  <c:v>-35.833840695115697</c:v>
                </c:pt>
                <c:pt idx="563">
                  <c:v>-35.833844121157398</c:v>
                </c:pt>
                <c:pt idx="564">
                  <c:v>-35.833847393004703</c:v>
                </c:pt>
                <c:pt idx="565">
                  <c:v>-35.833850517597305</c:v>
                </c:pt>
                <c:pt idx="566">
                  <c:v>-35.833853501562373</c:v>
                </c:pt>
                <c:pt idx="567">
                  <c:v>-35.833856351229059</c:v>
                </c:pt>
                <c:pt idx="568">
                  <c:v>-35.83385907264163</c:v>
                </c:pt>
                <c:pt idx="569">
                  <c:v>-35.833861671572265</c:v>
                </c:pt>
                <c:pt idx="570">
                  <c:v>-35.833864153533369</c:v>
                </c:pt>
                <c:pt idx="571">
                  <c:v>-35.833866523789368</c:v>
                </c:pt>
                <c:pt idx="572">
                  <c:v>-35.833868787367607</c:v>
                </c:pt>
                <c:pt idx="573">
                  <c:v>-35.833870949069336</c:v>
                </c:pt>
                <c:pt idx="574">
                  <c:v>-35.833873013479547</c:v>
                </c:pt>
                <c:pt idx="575">
                  <c:v>-35.833874984977044</c:v>
                </c:pt>
                <c:pt idx="576">
                  <c:v>-35.833876867743541</c:v>
                </c:pt>
                <c:pt idx="577">
                  <c:v>-35.833878665772367</c:v>
                </c:pt>
                <c:pt idx="578">
                  <c:v>-35.833880382877403</c:v>
                </c:pt>
                <c:pt idx="579">
                  <c:v>-35.833882022700671</c:v>
                </c:pt>
                <c:pt idx="580">
                  <c:v>-35.833883588720411</c:v>
                </c:pt>
                <c:pt idx="581">
                  <c:v>-35.833885084258242</c:v>
                </c:pt>
                <c:pt idx="582">
                  <c:v>-35.833886512486366</c:v>
                </c:pt>
                <c:pt idx="583">
                  <c:v>-35.833887876434098</c:v>
                </c:pt>
                <c:pt idx="584">
                  <c:v>-35.833889178994546</c:v>
                </c:pt>
                <c:pt idx="585">
                  <c:v>-35.833890422930502</c:v>
                </c:pt>
                <c:pt idx="586">
                  <c:v>-35.833891610880478</c:v>
                </c:pt>
                <c:pt idx="587">
                  <c:v>-35.833892745364253</c:v>
                </c:pt>
                <c:pt idx="588">
                  <c:v>-35.833893828788206</c:v>
                </c:pt>
                <c:pt idx="589">
                  <c:v>-35.833894863450283</c:v>
                </c:pt>
                <c:pt idx="590">
                  <c:v>-35.83389585154525</c:v>
                </c:pt>
                <c:pt idx="591">
                  <c:v>-35.833896795168748</c:v>
                </c:pt>
                <c:pt idx="592">
                  <c:v>-35.833897696322417</c:v>
                </c:pt>
                <c:pt idx="593">
                  <c:v>-35.833898556917717</c:v>
                </c:pt>
                <c:pt idx="594">
                  <c:v>-35.833899378780025</c:v>
                </c:pt>
                <c:pt idx="595">
                  <c:v>-35.833900163652594</c:v>
                </c:pt>
                <c:pt idx="596">
                  <c:v>-35.833900913200225</c:v>
                </c:pt>
                <c:pt idx="597">
                  <c:v>-35.833901629012793</c:v>
                </c:pt>
                <c:pt idx="598">
                  <c:v>-35.833902312608672</c:v>
                </c:pt>
                <c:pt idx="599">
                  <c:v>-35.833902965437723</c:v>
                </c:pt>
                <c:pt idx="600">
                  <c:v>-35.833903588884745</c:v>
                </c:pt>
                <c:pt idx="601">
                  <c:v>-35.833904184272093</c:v>
                </c:pt>
                <c:pt idx="602">
                  <c:v>-35.833904752862722</c:v>
                </c:pt>
                <c:pt idx="603">
                  <c:v>-35.833905295862621</c:v>
                </c:pt>
                <c:pt idx="604">
                  <c:v>-35.833905814423574</c:v>
                </c:pt>
                <c:pt idx="605">
                  <c:v>-35.833906309645513</c:v>
                </c:pt>
                <c:pt idx="606">
                  <c:v>-35.833906782578843</c:v>
                </c:pt>
                <c:pt idx="607">
                  <c:v>-35.8339072342267</c:v>
                </c:pt>
                <c:pt idx="608">
                  <c:v>-35.833907665547152</c:v>
                </c:pt>
                <c:pt idx="609">
                  <c:v>-35.833908077455014</c:v>
                </c:pt>
                <c:pt idx="610">
                  <c:v>-35.833908470823999</c:v>
                </c:pt>
                <c:pt idx="611">
                  <c:v>-35.833908846488484</c:v>
                </c:pt>
                <c:pt idx="612">
                  <c:v>-35.833909205245355</c:v>
                </c:pt>
                <c:pt idx="613">
                  <c:v>-35.833909547855505</c:v>
                </c:pt>
                <c:pt idx="614">
                  <c:v>-35.833909875045734</c:v>
                </c:pt>
                <c:pt idx="615">
                  <c:v>-35.83391018750995</c:v>
                </c:pt>
                <c:pt idx="616">
                  <c:v>-35.833910485910984</c:v>
                </c:pt>
                <c:pt idx="617">
                  <c:v>-35.833910770881815</c:v>
                </c:pt>
                <c:pt idx="618">
                  <c:v>-35.833911043026838</c:v>
                </c:pt>
                <c:pt idx="619">
                  <c:v>-35.833911302923404</c:v>
                </c:pt>
                <c:pt idx="620">
                  <c:v>-35.833911551122654</c:v>
                </c:pt>
                <c:pt idx="621">
                  <c:v>-35.833911788151099</c:v>
                </c:pt>
                <c:pt idx="622">
                  <c:v>-35.833912014511547</c:v>
                </c:pt>
                <c:pt idx="623">
                  <c:v>-35.833912230684113</c:v>
                </c:pt>
                <c:pt idx="624">
                  <c:v>-35.833912437127296</c:v>
                </c:pt>
                <c:pt idx="625">
                  <c:v>-35.83391263427901</c:v>
                </c:pt>
                <c:pt idx="626">
                  <c:v>-35.833912822557487</c:v>
                </c:pt>
                <c:pt idx="627">
                  <c:v>-35.833913002362003</c:v>
                </c:pt>
                <c:pt idx="628">
                  <c:v>-35.83391317407402</c:v>
                </c:pt>
                <c:pt idx="629">
                  <c:v>-35.833913338057762</c:v>
                </c:pt>
                <c:pt idx="630">
                  <c:v>-35.833913494660962</c:v>
                </c:pt>
                <c:pt idx="631">
                  <c:v>-35.833913644215905</c:v>
                </c:pt>
                <c:pt idx="632">
                  <c:v>-35.83391378703972</c:v>
                </c:pt>
                <c:pt idx="633">
                  <c:v>-35.833913923435453</c:v>
                </c:pt>
                <c:pt idx="634">
                  <c:v>-35.833914053692368</c:v>
                </c:pt>
                <c:pt idx="635">
                  <c:v>-35.833914178086751</c:v>
                </c:pt>
                <c:pt idx="636">
                  <c:v>-35.833914296882476</c:v>
                </c:pt>
                <c:pt idx="637">
                  <c:v>-35.833914410331495</c:v>
                </c:pt>
                <c:pt idx="638">
                  <c:v>-35.833914518674568</c:v>
                </c:pt>
                <c:pt idx="639">
                  <c:v>-35.833914622141243</c:v>
                </c:pt>
                <c:pt idx="640">
                  <c:v>-35.833914720951249</c:v>
                </c:pt>
                <c:pt idx="641">
                  <c:v>-35.833914815314081</c:v>
                </c:pt>
                <c:pt idx="642">
                  <c:v>-35.833914905429843</c:v>
                </c:pt>
                <c:pt idx="643">
                  <c:v>-35.833914991489742</c:v>
                </c:pt>
                <c:pt idx="644">
                  <c:v>-35.833915073676302</c:v>
                </c:pt>
                <c:pt idx="645">
                  <c:v>-35.83391515216389</c:v>
                </c:pt>
                <c:pt idx="646">
                  <c:v>-35.833915227118958</c:v>
                </c:pt>
                <c:pt idx="647">
                  <c:v>-35.833915298700454</c:v>
                </c:pt>
                <c:pt idx="648">
                  <c:v>-35.83391536706025</c:v>
                </c:pt>
                <c:pt idx="649">
                  <c:v>-35.833915432343439</c:v>
                </c:pt>
                <c:pt idx="650">
                  <c:v>-35.833915494688348</c:v>
                </c:pt>
                <c:pt idx="651">
                  <c:v>-35.833915554227239</c:v>
                </c:pt>
                <c:pt idx="652">
                  <c:v>-35.833915611086475</c:v>
                </c:pt>
                <c:pt idx="653">
                  <c:v>-35.833915665386591</c:v>
                </c:pt>
                <c:pt idx="654">
                  <c:v>-35.83391571724281</c:v>
                </c:pt>
                <c:pt idx="655">
                  <c:v>-35.833915766765166</c:v>
                </c:pt>
                <c:pt idx="656">
                  <c:v>-35.833915814058592</c:v>
                </c:pt>
                <c:pt idx="657">
                  <c:v>-35.833915859223488</c:v>
                </c:pt>
                <c:pt idx="658">
                  <c:v>-35.833915902355578</c:v>
                </c:pt>
                <c:pt idx="659">
                  <c:v>-35.833915943546451</c:v>
                </c:pt>
                <c:pt idx="660">
                  <c:v>-35.833915982883447</c:v>
                </c:pt>
                <c:pt idx="661">
                  <c:v>-35.833916020449983</c:v>
                </c:pt>
                <c:pt idx="662">
                  <c:v>-35.833916056325755</c:v>
                </c:pt>
                <c:pt idx="663">
                  <c:v>-35.833916090586861</c:v>
                </c:pt>
                <c:pt idx="664">
                  <c:v>-35.833916123305919</c:v>
                </c:pt>
                <c:pt idx="665">
                  <c:v>-35.833916154552362</c:v>
                </c:pt>
                <c:pt idx="666">
                  <c:v>-35.833916184392514</c:v>
                </c:pt>
                <c:pt idx="667">
                  <c:v>-35.833916212889655</c:v>
                </c:pt>
                <c:pt idx="668">
                  <c:v>-35.833916240104152</c:v>
                </c:pt>
                <c:pt idx="669">
                  <c:v>-35.83391626609383</c:v>
                </c:pt>
                <c:pt idx="670">
                  <c:v>-35.833916290913812</c:v>
                </c:pt>
                <c:pt idx="671">
                  <c:v>-35.833916314616708</c:v>
                </c:pt>
                <c:pt idx="672">
                  <c:v>-35.833916337252766</c:v>
                </c:pt>
                <c:pt idx="673">
                  <c:v>-35.833916358870049</c:v>
                </c:pt>
                <c:pt idx="674">
                  <c:v>-35.833916379514399</c:v>
                </c:pt>
                <c:pt idx="675">
                  <c:v>-35.833916399229558</c:v>
                </c:pt>
                <c:pt idx="676">
                  <c:v>-35.833916418057434</c:v>
                </c:pt>
                <c:pt idx="677">
                  <c:v>-35.833916436037946</c:v>
                </c:pt>
                <c:pt idx="678">
                  <c:v>-35.83391645320912</c:v>
                </c:pt>
                <c:pt idx="679">
                  <c:v>-35.833916469607509</c:v>
                </c:pt>
                <c:pt idx="680">
                  <c:v>-35.833916485267856</c:v>
                </c:pt>
                <c:pt idx="681">
                  <c:v>-35.833916500223346</c:v>
                </c:pt>
                <c:pt idx="682">
                  <c:v>-35.833916514505795</c:v>
                </c:pt>
                <c:pt idx="683">
                  <c:v>-35.833916528145359</c:v>
                </c:pt>
                <c:pt idx="684">
                  <c:v>-35.833916541171057</c:v>
                </c:pt>
                <c:pt idx="685">
                  <c:v>-35.833916553610486</c:v>
                </c:pt>
                <c:pt idx="686">
                  <c:v>-35.833916565490036</c:v>
                </c:pt>
                <c:pt idx="687">
                  <c:v>-35.833916576834959</c:v>
                </c:pt>
                <c:pt idx="688">
                  <c:v>-35.833916587669272</c:v>
                </c:pt>
                <c:pt idx="689">
                  <c:v>-35.833916598015939</c:v>
                </c:pt>
                <c:pt idx="690">
                  <c:v>-35.833916607896974</c:v>
                </c:pt>
                <c:pt idx="691">
                  <c:v>-35.833916617333266</c:v>
                </c:pt>
                <c:pt idx="692">
                  <c:v>-35.833916626344823</c:v>
                </c:pt>
                <c:pt idx="693">
                  <c:v>-35.833916634950818</c:v>
                </c:pt>
                <c:pt idx="694">
                  <c:v>-35.833916643169481</c:v>
                </c:pt>
                <c:pt idx="695">
                  <c:v>-35.833916651018249</c:v>
                </c:pt>
                <c:pt idx="696">
                  <c:v>-35.833916658513736</c:v>
                </c:pt>
                <c:pt idx="697">
                  <c:v>-35.833916665671858</c:v>
                </c:pt>
                <c:pt idx="698">
                  <c:v>-35.833916672507918</c:v>
                </c:pt>
                <c:pt idx="699">
                  <c:v>-35.833916679036172</c:v>
                </c:pt>
                <c:pt idx="700">
                  <c:v>-35.833916685270673</c:v>
                </c:pt>
                <c:pt idx="701">
                  <c:v>-35.833916691224651</c:v>
                </c:pt>
                <c:pt idx="702">
                  <c:v>-35.833916696910542</c:v>
                </c:pt>
                <c:pt idx="703">
                  <c:v>-35.83391670234051</c:v>
                </c:pt>
                <c:pt idx="704">
                  <c:v>-35.83391670752615</c:v>
                </c:pt>
                <c:pt idx="705">
                  <c:v>-35.833916712478405</c:v>
                </c:pt>
                <c:pt idx="706">
                  <c:v>-35.833916717207721</c:v>
                </c:pt>
                <c:pt idx="707">
                  <c:v>-35.833916721724258</c:v>
                </c:pt>
                <c:pt idx="708">
                  <c:v>-35.833916726037465</c:v>
                </c:pt>
                <c:pt idx="709">
                  <c:v>-35.833916730156524</c:v>
                </c:pt>
                <c:pt idx="710">
                  <c:v>-35.833916734090216</c:v>
                </c:pt>
                <c:pt idx="711">
                  <c:v>-35.83391673784687</c:v>
                </c:pt>
                <c:pt idx="712">
                  <c:v>-35.833916741434457</c:v>
                </c:pt>
                <c:pt idx="713">
                  <c:v>-35.833916744860566</c:v>
                </c:pt>
                <c:pt idx="714">
                  <c:v>-35.833916748132502</c:v>
                </c:pt>
                <c:pt idx="715">
                  <c:v>-35.833916751257171</c:v>
                </c:pt>
                <c:pt idx="716">
                  <c:v>-35.833916754241123</c:v>
                </c:pt>
                <c:pt idx="717">
                  <c:v>-35.833916757090826</c:v>
                </c:pt>
                <c:pt idx="718">
                  <c:v>-35.833916759812332</c:v>
                </c:pt>
                <c:pt idx="719">
                  <c:v>-35.83391676241127</c:v>
                </c:pt>
                <c:pt idx="720">
                  <c:v>-35.833916764893267</c:v>
                </c:pt>
                <c:pt idx="721">
                  <c:v>-35.833916767263524</c:v>
                </c:pt>
                <c:pt idx="722">
                  <c:v>-35.833916769527114</c:v>
                </c:pt>
                <c:pt idx="723">
                  <c:v>-35.833916771688898</c:v>
                </c:pt>
                <c:pt idx="724">
                  <c:v>-35.833916773753323</c:v>
                </c:pt>
                <c:pt idx="725">
                  <c:v>-35.833916775724866</c:v>
                </c:pt>
                <c:pt idx="726">
                  <c:v>-35.833916777607634</c:v>
                </c:pt>
                <c:pt idx="727">
                  <c:v>-35.833916779405634</c:v>
                </c:pt>
                <c:pt idx="728">
                  <c:v>-35.833916781122788</c:v>
                </c:pt>
                <c:pt idx="729">
                  <c:v>-35.83391678276265</c:v>
                </c:pt>
                <c:pt idx="730">
                  <c:v>-35.833916784328615</c:v>
                </c:pt>
                <c:pt idx="731">
                  <c:v>-35.833916785824265</c:v>
                </c:pt>
                <c:pt idx="732">
                  <c:v>-35.833916787252484</c:v>
                </c:pt>
                <c:pt idx="733">
                  <c:v>-35.833916788616413</c:v>
                </c:pt>
                <c:pt idx="734">
                  <c:v>-35.833916789919037</c:v>
                </c:pt>
                <c:pt idx="735">
                  <c:v>-35.833916791162956</c:v>
                </c:pt>
                <c:pt idx="736">
                  <c:v>-35.833916792350884</c:v>
                </c:pt>
                <c:pt idx="737">
                  <c:v>-35.833916793485365</c:v>
                </c:pt>
                <c:pt idx="738">
                  <c:v>-35.833916794568815</c:v>
                </c:pt>
                <c:pt idx="739">
                  <c:v>-35.833916795603507</c:v>
                </c:pt>
                <c:pt idx="740">
                  <c:v>-35.833916796591545</c:v>
                </c:pt>
                <c:pt idx="741">
                  <c:v>-35.833916797535203</c:v>
                </c:pt>
                <c:pt idx="742">
                  <c:v>-35.83391679843637</c:v>
                </c:pt>
                <c:pt idx="743">
                  <c:v>-35.833916799296965</c:v>
                </c:pt>
                <c:pt idx="744">
                  <c:v>-35.83391680011885</c:v>
                </c:pt>
                <c:pt idx="745">
                  <c:v>-35.833916800903701</c:v>
                </c:pt>
                <c:pt idx="746">
                  <c:v>-35.833916801653281</c:v>
                </c:pt>
                <c:pt idx="747">
                  <c:v>-35.833916802369053</c:v>
                </c:pt>
                <c:pt idx="748">
                  <c:v>-35.833916803052666</c:v>
                </c:pt>
                <c:pt idx="749">
                  <c:v>-35.833916803705485</c:v>
                </c:pt>
                <c:pt idx="750">
                  <c:v>-35.833916804328958</c:v>
                </c:pt>
                <c:pt idx="751">
                  <c:v>-35.83391680492435</c:v>
                </c:pt>
                <c:pt idx="752">
                  <c:v>-35.833916805492912</c:v>
                </c:pt>
                <c:pt idx="753">
                  <c:v>-35.833916806035951</c:v>
                </c:pt>
                <c:pt idx="754">
                  <c:v>-35.833916806554534</c:v>
                </c:pt>
                <c:pt idx="755">
                  <c:v>-35.833916807049711</c:v>
                </c:pt>
                <c:pt idx="756">
                  <c:v>-35.833916807522705</c:v>
                </c:pt>
                <c:pt idx="757">
                  <c:v>-35.833916807974326</c:v>
                </c:pt>
                <c:pt idx="758">
                  <c:v>-35.833916808405597</c:v>
                </c:pt>
                <c:pt idx="759">
                  <c:v>-35.83391680881757</c:v>
                </c:pt>
                <c:pt idx="760">
                  <c:v>-35.83391680921094</c:v>
                </c:pt>
                <c:pt idx="761">
                  <c:v>-35.83391680958659</c:v>
                </c:pt>
                <c:pt idx="762">
                  <c:v>-35.833916809945315</c:v>
                </c:pt>
                <c:pt idx="763">
                  <c:v>-35.833916810287896</c:v>
                </c:pt>
                <c:pt idx="764">
                  <c:v>-35.833916810615129</c:v>
                </c:pt>
                <c:pt idx="765">
                  <c:v>-35.833916810927626</c:v>
                </c:pt>
                <c:pt idx="766">
                  <c:v>-35.833916811225997</c:v>
                </c:pt>
                <c:pt idx="767">
                  <c:v>-35.833916811510967</c:v>
                </c:pt>
                <c:pt idx="768">
                  <c:v>-35.833916811783091</c:v>
                </c:pt>
                <c:pt idx="769">
                  <c:v>-35.833916812043036</c:v>
                </c:pt>
                <c:pt idx="770">
                  <c:v>-35.833916812291186</c:v>
                </c:pt>
                <c:pt idx="771">
                  <c:v>-35.833916812528223</c:v>
                </c:pt>
                <c:pt idx="772">
                  <c:v>-35.83391681275463</c:v>
                </c:pt>
                <c:pt idx="773">
                  <c:v>-35.83391681297082</c:v>
                </c:pt>
                <c:pt idx="774">
                  <c:v>-35.833916813177218</c:v>
                </c:pt>
                <c:pt idx="775">
                  <c:v>-35.833916813374394</c:v>
                </c:pt>
                <c:pt idx="776">
                  <c:v>-35.833916813562645</c:v>
                </c:pt>
                <c:pt idx="777">
                  <c:v>-35.833916813742469</c:v>
                </c:pt>
                <c:pt idx="778">
                  <c:v>-35.833916813914165</c:v>
                </c:pt>
                <c:pt idx="779">
                  <c:v>-35.833916814078158</c:v>
                </c:pt>
                <c:pt idx="780">
                  <c:v>-35.833916814234748</c:v>
                </c:pt>
                <c:pt idx="781">
                  <c:v>-35.833916814384303</c:v>
                </c:pt>
                <c:pt idx="782">
                  <c:v>-35.833916814527107</c:v>
                </c:pt>
                <c:pt idx="783">
                  <c:v>-35.833916814663603</c:v>
                </c:pt>
                <c:pt idx="784">
                  <c:v>-35.833916814793788</c:v>
                </c:pt>
                <c:pt idx="785">
                  <c:v>-35.83391681491819</c:v>
                </c:pt>
                <c:pt idx="786">
                  <c:v>-35.833916815037036</c:v>
                </c:pt>
                <c:pt idx="787">
                  <c:v>-35.833916815150452</c:v>
                </c:pt>
                <c:pt idx="788">
                  <c:v>-35.833916815258782</c:v>
                </c:pt>
                <c:pt idx="789">
                  <c:v>-35.833916815362237</c:v>
                </c:pt>
                <c:pt idx="790">
                  <c:v>-35.833916815461045</c:v>
                </c:pt>
                <c:pt idx="791">
                  <c:v>-35.833916815555419</c:v>
                </c:pt>
                <c:pt idx="792">
                  <c:v>-35.833916815645502</c:v>
                </c:pt>
                <c:pt idx="793">
                  <c:v>-35.833916815731577</c:v>
                </c:pt>
                <c:pt idx="794">
                  <c:v>-35.833916815813829</c:v>
                </c:pt>
                <c:pt idx="795">
                  <c:v>-35.833916815892273</c:v>
                </c:pt>
                <c:pt idx="796">
                  <c:v>-35.833916815967207</c:v>
                </c:pt>
                <c:pt idx="797">
                  <c:v>-35.83391681603883</c:v>
                </c:pt>
                <c:pt idx="798">
                  <c:v>-35.833916816107184</c:v>
                </c:pt>
                <c:pt idx="799">
                  <c:v>-35.83391681617244</c:v>
                </c:pt>
                <c:pt idx="800">
                  <c:v>-35.833916816234755</c:v>
                </c:pt>
                <c:pt idx="801">
                  <c:v>-35.833916816294312</c:v>
                </c:pt>
                <c:pt idx="802">
                  <c:v>-35.833916816351184</c:v>
                </c:pt>
                <c:pt idx="803">
                  <c:v>-35.833916816405456</c:v>
                </c:pt>
                <c:pt idx="804">
                  <c:v>-35.833916816457339</c:v>
                </c:pt>
                <c:pt idx="805">
                  <c:v>-35.83391681650685</c:v>
                </c:pt>
                <c:pt idx="806">
                  <c:v>-35.83391681655413</c:v>
                </c:pt>
                <c:pt idx="807">
                  <c:v>-35.83391681659932</c:v>
                </c:pt>
                <c:pt idx="808">
                  <c:v>-35.833916816642493</c:v>
                </c:pt>
                <c:pt idx="809">
                  <c:v>-35.833916816683619</c:v>
                </c:pt>
                <c:pt idx="810">
                  <c:v>-35.833916816722997</c:v>
                </c:pt>
                <c:pt idx="811">
                  <c:v>-35.833916816760571</c:v>
                </c:pt>
                <c:pt idx="812">
                  <c:v>-35.833916816796396</c:v>
                </c:pt>
                <c:pt idx="813">
                  <c:v>-35.83391681683063</c:v>
                </c:pt>
                <c:pt idx="814">
                  <c:v>-35.833916816863429</c:v>
                </c:pt>
                <c:pt idx="815">
                  <c:v>-35.833916816894678</c:v>
                </c:pt>
                <c:pt idx="816">
                  <c:v>-35.833916816924535</c:v>
                </c:pt>
                <c:pt idx="817">
                  <c:v>-35.833916816953028</c:v>
                </c:pt>
                <c:pt idx="818">
                  <c:v>-35.833916816980199</c:v>
                </c:pt>
              </c:numCache>
            </c:numRef>
          </c:yVal>
          <c:smooth val="1"/>
          <c:extLst>
            <c:ext xmlns:c16="http://schemas.microsoft.com/office/drawing/2014/chart" uri="{C3380CC4-5D6E-409C-BE32-E72D297353CC}">
              <c16:uniqueId val="{00000000-C6B7-48A2-91C9-D8AFA180E237}"/>
            </c:ext>
          </c:extLst>
        </c:ser>
        <c:ser>
          <c:idx val="2"/>
          <c:order val="2"/>
          <c:tx>
            <c:v>gain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Sheet2!$AZ$4:$AZ$822</c:f>
              <c:numCache>
                <c:formatCode>0.00</c:formatCode>
                <c:ptCount val="819"/>
                <c:pt idx="0">
                  <c:v>17.918664289116151</c:v>
                </c:pt>
                <c:pt idx="1">
                  <c:v>17.749153368397369</c:v>
                </c:pt>
                <c:pt idx="2">
                  <c:v>17.580782886286524</c:v>
                </c:pt>
                <c:pt idx="3">
                  <c:v>17.413583486374023</c:v>
                </c:pt>
                <c:pt idx="4">
                  <c:v>17.247585681665694</c:v>
                </c:pt>
                <c:pt idx="5">
                  <c:v>17.082819767595641</c:v>
                </c:pt>
                <c:pt idx="6">
                  <c:v>16.919315729801163</c:v>
                </c:pt>
                <c:pt idx="7">
                  <c:v>16.757103146766024</c:v>
                </c:pt>
                <c:pt idx="8">
                  <c:v>16.59621108748664</c:v>
                </c:pt>
                <c:pt idx="9">
                  <c:v>16.436668004365941</c:v>
                </c:pt>
                <c:pt idx="10">
                  <c:v>16.278501621593094</c:v>
                </c:pt>
                <c:pt idx="11">
                  <c:v>16.121738819322243</c:v>
                </c:pt>
                <c:pt idx="12">
                  <c:v>15.966405514020227</c:v>
                </c:pt>
                <c:pt idx="13">
                  <c:v>15.812526535410145</c:v>
                </c:pt>
                <c:pt idx="14">
                  <c:v>15.660125500495424</c:v>
                </c:pt>
                <c:pt idx="15">
                  <c:v>15.509224685205924</c:v>
                </c:pt>
                <c:pt idx="16">
                  <c:v>15.359844894262627</c:v>
                </c:pt>
                <c:pt idx="17">
                  <c:v>15.212005329911033</c:v>
                </c:pt>
                <c:pt idx="18">
                  <c:v>15.065723460222337</c:v>
                </c:pt>
                <c:pt idx="19">
                  <c:v>14.921014887708287</c:v>
                </c:pt>
                <c:pt idx="20">
                  <c:v>14.777893219034825</c:v>
                </c:pt>
                <c:pt idx="21">
                  <c:v>14.636369936655557</c:v>
                </c:pt>
                <c:pt idx="22">
                  <c:v>14.4964542732134</c:v>
                </c:pt>
                <c:pt idx="23">
                  <c:v>14.358153089579053</c:v>
                </c:pt>
                <c:pt idx="24">
                  <c:v>14.221470757407577</c:v>
                </c:pt>
                <c:pt idx="25">
                  <c:v>14.086409047097749</c:v>
                </c:pt>
                <c:pt idx="26">
                  <c:v>13.95296702203315</c:v>
                </c:pt>
                <c:pt idx="27">
                  <c:v>13.821140939968908</c:v>
                </c:pt>
                <c:pt idx="28">
                  <c:v>13.690924162403535</c:v>
                </c:pt>
                <c:pt idx="29">
                  <c:v>13.562307072741399</c:v>
                </c:pt>
                <c:pt idx="30">
                  <c:v>13.43527700400762</c:v>
                </c:pt>
                <c:pt idx="31">
                  <c:v>13.309818176825711</c:v>
                </c:pt>
                <c:pt idx="32">
                  <c:v>13.185911648307833</c:v>
                </c:pt>
                <c:pt idx="33">
                  <c:v>13.063535272439466</c:v>
                </c:pt>
                <c:pt idx="34">
                  <c:v>12.942663672466574</c:v>
                </c:pt>
                <c:pt idx="35">
                  <c:v>12.823268225712807</c:v>
                </c:pt>
                <c:pt idx="36">
                  <c:v>12.705317061170803</c:v>
                </c:pt>
                <c:pt idx="37">
                  <c:v>12.58877507012309</c:v>
                </c:pt>
                <c:pt idx="38">
                  <c:v>12.473603929959404</c:v>
                </c:pt>
                <c:pt idx="39">
                  <c:v>12.359762141266167</c:v>
                </c:pt>
                <c:pt idx="40">
                  <c:v>12.247205078174584</c:v>
                </c:pt>
                <c:pt idx="41">
                  <c:v>12.135885051864495</c:v>
                </c:pt>
                <c:pt idx="42">
                  <c:v>12.025751387036538</c:v>
                </c:pt>
                <c:pt idx="43">
                  <c:v>11.916750511082153</c:v>
                </c:pt>
                <c:pt idx="44">
                  <c:v>11.808826055603713</c:v>
                </c:pt>
                <c:pt idx="45">
                  <c:v>11.701918969864895</c:v>
                </c:pt>
                <c:pt idx="46">
                  <c:v>11.595967645683906</c:v>
                </c:pt>
                <c:pt idx="47">
                  <c:v>11.490908053222315</c:v>
                </c:pt>
                <c:pt idx="48">
                  <c:v>11.38667388706719</c:v>
                </c:pt>
                <c:pt idx="49">
                  <c:v>11.283196721956093</c:v>
                </c:pt>
                <c:pt idx="50">
                  <c:v>11.180406177453294</c:v>
                </c:pt>
                <c:pt idx="51">
                  <c:v>11.078230090848244</c:v>
                </c:pt>
                <c:pt idx="52">
                  <c:v>10.976594697518465</c:v>
                </c:pt>
                <c:pt idx="53">
                  <c:v>10.875424817972231</c:v>
                </c:pt>
                <c:pt idx="54">
                  <c:v>10.774644050767515</c:v>
                </c:pt>
                <c:pt idx="55">
                  <c:v>10.674174970485586</c:v>
                </c:pt>
                <c:pt idx="56">
                  <c:v>10.573939329926327</c:v>
                </c:pt>
                <c:pt idx="57">
                  <c:v>10.473858265681232</c:v>
                </c:pt>
                <c:pt idx="58">
                  <c:v>10.373852506234117</c:v>
                </c:pt>
                <c:pt idx="59">
                  <c:v>10.273842581733811</c:v>
                </c:pt>
                <c:pt idx="60">
                  <c:v>10.173749034580018</c:v>
                </c:pt>
                <c:pt idx="61">
                  <c:v>10.073492629962709</c:v>
                </c:pt>
                <c:pt idx="62">
                  <c:v>9.9729945654947034</c:v>
                </c:pt>
                <c:pt idx="63">
                  <c:v>9.8721766790794518</c:v>
                </c:pt>
                <c:pt idx="64">
                  <c:v>9.7709616541586559</c:v>
                </c:pt>
                <c:pt idx="65">
                  <c:v>9.6692732214901902</c:v>
                </c:pt>
                <c:pt idx="66">
                  <c:v>9.56703635661348</c:v>
                </c:pt>
                <c:pt idx="67">
                  <c:v>9.4641774721706984</c:v>
                </c:pt>
                <c:pt idx="68">
                  <c:v>9.3606246042638439</c:v>
                </c:pt>
                <c:pt idx="69">
                  <c:v>9.256307592046042</c:v>
                </c:pt>
                <c:pt idx="70">
                  <c:v>9.1511582497655155</c:v>
                </c:pt>
                <c:pt idx="71">
                  <c:v>9.0451105305069071</c:v>
                </c:pt>
                <c:pt idx="72">
                  <c:v>8.9381006809055066</c:v>
                </c:pt>
                <c:pt idx="73">
                  <c:v>8.8300673861464958</c:v>
                </c:pt>
                <c:pt idx="74">
                  <c:v>8.7209519046042914</c:v>
                </c:pt>
                <c:pt idx="75">
                  <c:v>8.6106981915253655</c:v>
                </c:pt>
                <c:pt idx="76">
                  <c:v>8.4992530112136748</c:v>
                </c:pt>
                <c:pt idx="77">
                  <c:v>8.3865660372389623</c:v>
                </c:pt>
                <c:pt idx="78">
                  <c:v>8.2725899402552621</c:v>
                </c:pt>
                <c:pt idx="79">
                  <c:v>8.1572804630908351</c:v>
                </c:pt>
                <c:pt idx="80">
                  <c:v>8.0405964828482173</c:v>
                </c:pt>
                <c:pt idx="81">
                  <c:v>7.9225000598357296</c:v>
                </c:pt>
                <c:pt idx="82">
                  <c:v>7.8029564732381775</c:v>
                </c:pt>
                <c:pt idx="83">
                  <c:v>7.6819342435227949</c:v>
                </c:pt>
                <c:pt idx="84">
                  <c:v>7.5594051416665673</c:v>
                </c:pt>
                <c:pt idx="85">
                  <c:v>7.4353441853817346</c:v>
                </c:pt>
                <c:pt idx="86">
                  <c:v>7.3097296226051043</c:v>
                </c:pt>
                <c:pt idx="87">
                  <c:v>7.1825429026049932</c:v>
                </c:pt>
                <c:pt idx="88">
                  <c:v>7.053768635142454</c:v>
                </c:pt>
                <c:pt idx="89">
                  <c:v>6.9233945382036417</c:v>
                </c:pt>
                <c:pt idx="90">
                  <c:v>6.7914113748933564</c:v>
                </c:pt>
                <c:pt idx="91">
                  <c:v>6.6578128801466816</c:v>
                </c:pt>
                <c:pt idx="92">
                  <c:v>6.5225956779754162</c:v>
                </c:pt>
                <c:pt idx="93">
                  <c:v>6.3857591900168762</c:v>
                </c:pt>
                <c:pt idx="94">
                  <c:v>6.2473055361945438</c:v>
                </c:pt>
                <c:pt idx="95">
                  <c:v>6.1072394283340632</c:v>
                </c:pt>
                <c:pt idx="96">
                  <c:v>5.9655680576003665</c:v>
                </c:pt>
                <c:pt idx="97">
                  <c:v>5.8223009766363614</c:v>
                </c:pt>
                <c:pt idx="98">
                  <c:v>5.677449977288493</c:v>
                </c:pt>
                <c:pt idx="99">
                  <c:v>5.5310289647993223</c:v>
                </c:pt>
                <c:pt idx="100">
                  <c:v>5.3830538293343908</c:v>
                </c:pt>
                <c:pt idx="101">
                  <c:v>5.2335423156895269</c:v>
                </c:pt>
                <c:pt idx="102">
                  <c:v>5.0825138919959043</c:v>
                </c:pt>
                <c:pt idx="103">
                  <c:v>4.9299896182046599</c:v>
                </c:pt>
                <c:pt idx="104">
                  <c:v>4.775992015091755</c:v>
                </c:pt>
                <c:pt idx="105">
                  <c:v>4.6205449344780805</c:v>
                </c:pt>
                <c:pt idx="106">
                  <c:v>4.4636734313086581</c:v>
                </c:pt>
                <c:pt idx="107">
                  <c:v>4.3054036381825185</c:v>
                </c:pt>
                <c:pt idx="108">
                  <c:v>4.1457626428686725</c:v>
                </c:pt>
                <c:pt idx="109">
                  <c:v>3.9847783692866758</c:v>
                </c:pt>
                <c:pt idx="110">
                  <c:v>3.8224794623733649</c:v>
                </c:pt>
                <c:pt idx="111">
                  <c:v>3.6588951771991876</c:v>
                </c:pt>
                <c:pt idx="112">
                  <c:v>3.4940552726421177</c:v>
                </c:pt>
                <c:pt idx="113">
                  <c:v>3.3279899098713854</c:v>
                </c:pt>
                <c:pt idx="114">
                  <c:v>3.160729555841046</c:v>
                </c:pt>
                <c:pt idx="115">
                  <c:v>2.9923048919427453</c:v>
                </c:pt>
                <c:pt idx="116">
                  <c:v>2.8227467279195553</c:v>
                </c:pt>
                <c:pt idx="117">
                  <c:v>2.6520859210985708</c:v>
                </c:pt>
                <c:pt idx="118">
                  <c:v>2.4803533009588201</c:v>
                </c:pt>
                <c:pt idx="119">
                  <c:v>2.3075795990136059</c:v>
                </c:pt>
                <c:pt idx="120">
                  <c:v>2.1337953839529025</c:v>
                </c:pt>
                <c:pt idx="121">
                  <c:v>1.9590310019607062</c:v>
                </c:pt>
                <c:pt idx="122">
                  <c:v>1.7833165220957823</c:v>
                </c:pt>
                <c:pt idx="123">
                  <c:v>1.6066816866016904</c:v>
                </c:pt>
                <c:pt idx="124">
                  <c:v>1.4291558659912285</c:v>
                </c:pt>
                <c:pt idx="125">
                  <c:v>1.2507680187347929</c:v>
                </c:pt>
                <c:pt idx="126">
                  <c:v>1.0715466553684898</c:v>
                </c:pt>
                <c:pt idx="127">
                  <c:v>0.89151980682715515</c:v>
                </c:pt>
                <c:pt idx="128">
                  <c:v>0.71071499679999239</c:v>
                </c:pt>
                <c:pt idx="129">
                  <c:v>0.52915921790023379</c:v>
                </c:pt>
                <c:pt idx="130">
                  <c:v>0.34687891143847899</c:v>
                </c:pt>
                <c:pt idx="131">
                  <c:v>0.16389995058660242</c:v>
                </c:pt>
                <c:pt idx="132">
                  <c:v>-1.9752373279162554E-2</c:v>
                </c:pt>
                <c:pt idx="133">
                  <c:v>-0.20405336126556192</c:v>
                </c:pt>
                <c:pt idx="134">
                  <c:v>-0.38897891488635106</c:v>
                </c:pt>
                <c:pt idx="135">
                  <c:v>-0.57450554142413668</c:v>
                </c:pt>
                <c:pt idx="136">
                  <c:v>-0.76061035692587664</c:v>
                </c:pt>
                <c:pt idx="137">
                  <c:v>-0.94727108702105622</c:v>
                </c:pt>
                <c:pt idx="138">
                  <c:v>-1.1344660657445085</c:v>
                </c:pt>
                <c:pt idx="139">
                  <c:v>-1.3221742325382042</c:v>
                </c:pt>
                <c:pt idx="140">
                  <c:v>-1.5103751275981243</c:v>
                </c:pt>
                <c:pt idx="141">
                  <c:v>-1.6990488857240518</c:v>
                </c:pt>
                <c:pt idx="142">
                  <c:v>-1.8881762288216688</c:v>
                </c:pt>
                <c:pt idx="143">
                  <c:v>-2.0777384571973734</c:v>
                </c:pt>
                <c:pt idx="144">
                  <c:v>-2.2677174397785369</c:v>
                </c:pt>
                <c:pt idx="145">
                  <c:v>-2.4580956033822554</c:v>
                </c:pt>
                <c:pt idx="146">
                  <c:v>-2.648855921148054</c:v>
                </c:pt>
                <c:pt idx="147">
                  <c:v>-2.8399819002420048</c:v>
                </c:pt>
                <c:pt idx="148">
                  <c:v>-3.0314575689306831</c:v>
                </c:pt>
                <c:pt idx="149">
                  <c:v>-3.2232674631173026</c:v>
                </c:pt>
                <c:pt idx="150">
                  <c:v>-3.415396612423264</c:v>
                </c:pt>
                <c:pt idx="151">
                  <c:v>-3.6078305258928496</c:v>
                </c:pt>
                <c:pt idx="152">
                  <c:v>-3.8005551773908146</c:v>
                </c:pt>
                <c:pt idx="153">
                  <c:v>-3.9935569907568378</c:v>
                </c:pt>
                <c:pt idx="154">
                  <c:v>-4.1868228247746009</c:v>
                </c:pt>
                <c:pt idx="155">
                  <c:v>-4.3803399580075419</c:v>
                </c:pt>
                <c:pt idx="156">
                  <c:v>-4.5740960735475014</c:v>
                </c:pt>
                <c:pt idx="157">
                  <c:v>-4.7680792437183204</c:v>
                </c:pt>
                <c:pt idx="158">
                  <c:v>-4.9622779147705636</c:v>
                </c:pt>
                <c:pt idx="159">
                  <c:v>-5.1566808916000726</c:v>
                </c:pt>
                <c:pt idx="160">
                  <c:v>-5.3512773225184613</c:v>
                </c:pt>
                <c:pt idx="161">
                  <c:v>-5.5460566840997432</c:v>
                </c:pt>
                <c:pt idx="162">
                  <c:v>-5.7410087661243621</c:v>
                </c:pt>
                <c:pt idx="163">
                  <c:v>-5.9361236566378173</c:v>
                </c:pt>
                <c:pt idx="164">
                  <c:v>-6.1313917271387384</c:v>
                </c:pt>
                <c:pt idx="165">
                  <c:v>-6.3268036179083156</c:v>
                </c:pt>
                <c:pt idx="166">
                  <c:v>-6.5223502234903004</c:v>
                </c:pt>
                <c:pt idx="167">
                  <c:v>-6.7180226783288903</c:v>
                </c:pt>
                <c:pt idx="168">
                  <c:v>-6.9138123425695035</c:v>
                </c:pt>
                <c:pt idx="169">
                  <c:v>-7.1097107880254615</c:v>
                </c:pt>
                <c:pt idx="170">
                  <c:v>-7.3057097843127679</c:v>
                </c:pt>
                <c:pt idx="171">
                  <c:v>-7.5018012851522258</c:v>
                </c:pt>
                <c:pt idx="172">
                  <c:v>-7.6979774148383395</c:v>
                </c:pt>
                <c:pt idx="173">
                  <c:v>-7.894230454872508</c:v>
                </c:pt>
                <c:pt idx="174">
                  <c:v>-8.0905528307570034</c:v>
                </c:pt>
                <c:pt idx="175">
                  <c:v>-8.2869370989459714</c:v>
                </c:pt>
                <c:pt idx="176">
                  <c:v>-8.4833759339482846</c:v>
                </c:pt>
                <c:pt idx="177">
                  <c:v>-8.6798621155769684</c:v>
                </c:pt>
                <c:pt idx="178">
                  <c:v>-8.8763885163396932</c:v>
                </c:pt>
                <c:pt idx="179">
                  <c:v>-9.0729480889638179</c:v>
                </c:pt>
                <c:pt idx="180">
                  <c:v>-9.2695338540500227</c:v>
                </c:pt>
                <c:pt idx="181">
                  <c:v>-9.4661388878481549</c:v>
                </c:pt>
                <c:pt idx="182">
                  <c:v>-9.6627563101490477</c:v>
                </c:pt>
                <c:pt idx="183">
                  <c:v>-9.8593792722862119</c:v>
                </c:pt>
                <c:pt idx="184">
                  <c:v>-10.056000945241765</c:v>
                </c:pt>
                <c:pt idx="185">
                  <c:v>-10.252614507851037</c:v>
                </c:pt>
                <c:pt idx="186">
                  <c:v>-10.449213135101155</c:v>
                </c:pt>
                <c:pt idx="187">
                  <c:v>-10.645789986519517</c:v>
                </c:pt>
                <c:pt idx="188">
                  <c:v>-10.842338194648409</c:v>
                </c:pt>
                <c:pt idx="189">
                  <c:v>-11.038850853603517</c:v>
                </c:pt>
                <c:pt idx="190">
                  <c:v>-11.235321007714486</c:v>
                </c:pt>
                <c:pt idx="191">
                  <c:v>-11.431741640247315</c:v>
                </c:pt>
                <c:pt idx="192">
                  <c:v>-11.628105662209171</c:v>
                </c:pt>
                <c:pt idx="193">
                  <c:v>-11.824405901238061</c:v>
                </c:pt>
                <c:pt idx="194">
                  <c:v>-12.020635090580658</c:v>
                </c:pt>
                <c:pt idx="195">
                  <c:v>-12.216785858164103</c:v>
                </c:pt>
                <c:pt idx="196">
                  <c:v>-12.412850715768494</c:v>
                </c:pt>
                <c:pt idx="197">
                  <c:v>-12.6088220483096</c:v>
                </c:pt>
                <c:pt idx="198">
                  <c:v>-12.804692103242509</c:v>
                </c:pt>
                <c:pt idx="199">
                  <c:v>-13.000452980100293</c:v>
                </c:pt>
                <c:pt idx="200">
                  <c:v>-13.196096620182766</c:v>
                </c:pt>
                <c:pt idx="201">
                  <c:v>-13.391614796414862</c:v>
                </c:pt>
                <c:pt idx="202">
                  <c:v>-13.586999103394749</c:v>
                </c:pt>
                <c:pt idx="203">
                  <c:v>-13.782240947656566</c:v>
                </c:pt>
                <c:pt idx="204">
                  <c:v>-13.977331538174774</c:v>
                </c:pt>
                <c:pt idx="205">
                  <c:v>-14.172261877140301</c:v>
                </c:pt>
                <c:pt idx="206">
                  <c:v>-14.367022751042745</c:v>
                </c:pt>
                <c:pt idx="207">
                  <c:v>-14.561604722095455</c:v>
                </c:pt>
                <c:pt idx="208">
                  <c:v>-14.755998120045112</c:v>
                </c:pt>
                <c:pt idx="209">
                  <c:v>-14.950193034409875</c:v>
                </c:pt>
                <c:pt idx="210">
                  <c:v>-15.144179307195413</c:v>
                </c:pt>
                <c:pt idx="211">
                  <c:v>-15.337946526141421</c:v>
                </c:pt>
                <c:pt idx="212">
                  <c:v>-15.531484018554661</c:v>
                </c:pt>
                <c:pt idx="213">
                  <c:v>-15.724780845790361</c:v>
                </c:pt>
                <c:pt idx="214">
                  <c:v>-15.917825798445975</c:v>
                </c:pt>
                <c:pt idx="215">
                  <c:v>-16.110607392336327</c:v>
                </c:pt>
                <c:pt idx="216">
                  <c:v>-16.303113865323166</c:v>
                </c:pt>
                <c:pt idx="217">
                  <c:v>-16.495333175075238</c:v>
                </c:pt>
                <c:pt idx="218">
                  <c:v>-16.687252997838957</c:v>
                </c:pt>
                <c:pt idx="219">
                  <c:v>-16.878860728302911</c:v>
                </c:pt>
                <c:pt idx="220">
                  <c:v>-17.070143480642209</c:v>
                </c:pt>
                <c:pt idx="221">
                  <c:v>-17.261088090830853</c:v>
                </c:pt>
                <c:pt idx="222">
                  <c:v>-17.451681120312802</c:v>
                </c:pt>
                <c:pt idx="223">
                  <c:v>-17.64190886112231</c:v>
                </c:pt>
                <c:pt idx="224">
                  <c:v>-17.831757342546013</c:v>
                </c:pt>
                <c:pt idx="225">
                  <c:v>-18.021212339417048</c:v>
                </c:pt>
                <c:pt idx="226">
                  <c:v>-18.210259382131213</c:v>
                </c:pt>
                <c:pt idx="227">
                  <c:v>-18.398883768471585</c:v>
                </c:pt>
                <c:pt idx="228">
                  <c:v>-18.587070577324027</c:v>
                </c:pt>
                <c:pt idx="229">
                  <c:v>-18.774804684360866</c:v>
                </c:pt>
                <c:pt idx="230">
                  <c:v>-18.962070779762037</c:v>
                </c:pt>
                <c:pt idx="231">
                  <c:v>-19.148853388034947</c:v>
                </c:pt>
                <c:pt idx="232">
                  <c:v>-19.335136889982639</c:v>
                </c:pt>
                <c:pt idx="233">
                  <c:v>-19.52090554685773</c:v>
                </c:pt>
                <c:pt idx="234">
                  <c:v>-19.706143526723807</c:v>
                </c:pt>
                <c:pt idx="235">
                  <c:v>-19.890834933029691</c:v>
                </c:pt>
                <c:pt idx="236">
                  <c:v>-20.07496383538129</c:v>
                </c:pt>
                <c:pt idx="237">
                  <c:v>-20.258514302475074</c:v>
                </c:pt>
                <c:pt idx="238">
                  <c:v>-20.441470437131969</c:v>
                </c:pt>
                <c:pt idx="239">
                  <c:v>-20.623816413344056</c:v>
                </c:pt>
                <c:pt idx="240">
                  <c:v>-20.805536515218023</c:v>
                </c:pt>
                <c:pt idx="241">
                  <c:v>-20.986615177667598</c:v>
                </c:pt>
                <c:pt idx="242">
                  <c:v>-21.167037028674269</c:v>
                </c:pt>
                <c:pt idx="243">
                  <c:v>-21.346786932901125</c:v>
                </c:pt>
                <c:pt idx="244">
                  <c:v>-21.525850036407967</c:v>
                </c:pt>
                <c:pt idx="245">
                  <c:v>-21.704211812178663</c:v>
                </c:pt>
                <c:pt idx="246">
                  <c:v>-21.881858106134008</c:v>
                </c:pt>
                <c:pt idx="247">
                  <c:v>-22.058775183265109</c:v>
                </c:pt>
                <c:pt idx="248">
                  <c:v>-22.234949773484992</c:v>
                </c:pt>
                <c:pt idx="249">
                  <c:v>-22.410369116760247</c:v>
                </c:pt>
                <c:pt idx="250">
                  <c:v>-22.585021007049605</c:v>
                </c:pt>
                <c:pt idx="251">
                  <c:v>-22.758893834544889</c:v>
                </c:pt>
                <c:pt idx="252">
                  <c:v>-22.931976625684406</c:v>
                </c:pt>
                <c:pt idx="253">
                  <c:v>-23.104259080380032</c:v>
                </c:pt>
                <c:pt idx="254">
                  <c:v>-23.275731605887334</c:v>
                </c:pt>
                <c:pt idx="255">
                  <c:v>-23.4463853467322</c:v>
                </c:pt>
                <c:pt idx="256">
                  <c:v>-23.616212210104909</c:v>
                </c:pt>
                <c:pt idx="257">
                  <c:v>-23.785204886135183</c:v>
                </c:pt>
                <c:pt idx="258">
                  <c:v>-23.953356862473694</c:v>
                </c:pt>
                <c:pt idx="259">
                  <c:v>-24.120662432628158</c:v>
                </c:pt>
                <c:pt idx="260">
                  <c:v>-24.287116697531626</c:v>
                </c:pt>
                <c:pt idx="261">
                  <c:v>-24.452715559864142</c:v>
                </c:pt>
                <c:pt idx="262">
                  <c:v>-24.617455710698838</c:v>
                </c:pt>
                <c:pt idx="263">
                  <c:v>-24.781334608107773</c:v>
                </c:pt>
                <c:pt idx="264">
                  <c:v>-24.944350447433564</c:v>
                </c:pt>
                <c:pt idx="265">
                  <c:v>-25.106502123016249</c:v>
                </c:pt>
                <c:pt idx="266">
                  <c:v>-25.267789181254813</c:v>
                </c:pt>
                <c:pt idx="267">
                  <c:v>-25.428211764982386</c:v>
                </c:pt>
                <c:pt idx="268">
                  <c:v>-25.587770549239679</c:v>
                </c:pt>
                <c:pt idx="269">
                  <c:v>-25.746466668641979</c:v>
                </c:pt>
                <c:pt idx="270">
                  <c:v>-25.904301636650416</c:v>
                </c:pt>
                <c:pt idx="271">
                  <c:v>-26.061277257174261</c:v>
                </c:pt>
                <c:pt idx="272">
                  <c:v>-26.217395529048186</c:v>
                </c:pt>
                <c:pt idx="273">
                  <c:v>-26.372658544042949</c:v>
                </c:pt>
                <c:pt idx="274">
                  <c:v>-26.527068379178139</c:v>
                </c:pt>
                <c:pt idx="275">
                  <c:v>-26.680626984211035</c:v>
                </c:pt>
                <c:pt idx="276">
                  <c:v>-26.833336065269894</c:v>
                </c:pt>
                <c:pt idx="277">
                  <c:v>-26.985196965688257</c:v>
                </c:pt>
                <c:pt idx="278">
                  <c:v>-27.136210545168648</c:v>
                </c:pt>
                <c:pt idx="279">
                  <c:v>-27.286377058466254</c:v>
                </c:pt>
                <c:pt idx="280">
                  <c:v>-27.435696034828126</c:v>
                </c:pt>
                <c:pt idx="281">
                  <c:v>-27.584166159453321</c:v>
                </c:pt>
                <c:pt idx="282">
                  <c:v>-27.731785158252816</c:v>
                </c:pt>
                <c:pt idx="283">
                  <c:v>-27.878549687184542</c:v>
                </c:pt>
                <c:pt idx="284">
                  <c:v>-28.024455227417366</c:v>
                </c:pt>
                <c:pt idx="285">
                  <c:v>-28.169495987541154</c:v>
                </c:pt>
                <c:pt idx="286">
                  <c:v>-28.313664813984762</c:v>
                </c:pt>
                <c:pt idx="287">
                  <c:v>-28.456953110736102</c:v>
                </c:pt>
                <c:pt idx="288">
                  <c:v>-28.599350769373334</c:v>
                </c:pt>
                <c:pt idx="289">
                  <c:v>-28.740846110320646</c:v>
                </c:pt>
                <c:pt idx="290">
                  <c:v>-28.88142583613374</c:v>
                </c:pt>
                <c:pt idx="291">
                  <c:v>-29.021074997503238</c:v>
                </c:pt>
                <c:pt idx="292">
                  <c:v>-29.159776972538701</c:v>
                </c:pt>
                <c:pt idx="293">
                  <c:v>-29.297513459763696</c:v>
                </c:pt>
                <c:pt idx="294">
                  <c:v>-29.434264485121744</c:v>
                </c:pt>
                <c:pt idx="295">
                  <c:v>-29.57000842314638</c:v>
                </c:pt>
                <c:pt idx="296">
                  <c:v>-29.704722032323733</c:v>
                </c:pt>
                <c:pt idx="297">
                  <c:v>-29.838380504527194</c:v>
                </c:pt>
                <c:pt idx="298">
                  <c:v>-29.970957528278472</c:v>
                </c:pt>
                <c:pt idx="299">
                  <c:v>-30.102425365457069</c:v>
                </c:pt>
                <c:pt idx="300">
                  <c:v>-30.232754940956362</c:v>
                </c:pt>
                <c:pt idx="301">
                  <c:v>-30.361915944669391</c:v>
                </c:pt>
                <c:pt idx="302">
                  <c:v>-30.489876945075832</c:v>
                </c:pt>
                <c:pt idx="303">
                  <c:v>-30.616605513603186</c:v>
                </c:pt>
                <c:pt idx="304">
                  <c:v>-30.742068358842452</c:v>
                </c:pt>
                <c:pt idx="305">
                  <c:v>-30.866231469616267</c:v>
                </c:pt>
                <c:pt idx="306">
                  <c:v>-30.989060265826854</c:v>
                </c:pt>
                <c:pt idx="307">
                  <c:v>-31.110519755949166</c:v>
                </c:pt>
                <c:pt idx="308">
                  <c:v>-31.230574699983695</c:v>
                </c:pt>
                <c:pt idx="309">
                  <c:v>-31.349189776643808</c:v>
                </c:pt>
                <c:pt idx="310">
                  <c:v>-31.466329753524619</c:v>
                </c:pt>
                <c:pt idx="311">
                  <c:v>-31.581959658980871</c:v>
                </c:pt>
                <c:pt idx="312">
                  <c:v>-31.696044954436218</c:v>
                </c:pt>
                <c:pt idx="313">
                  <c:v>-31.808551705849663</c:v>
                </c:pt>
                <c:pt idx="314">
                  <c:v>-31.919446753080845</c:v>
                </c:pt>
                <c:pt idx="315">
                  <c:v>-32.028697875921594</c:v>
                </c:pt>
                <c:pt idx="316">
                  <c:v>-32.136273955598014</c:v>
                </c:pt>
                <c:pt idx="317">
                  <c:v>-32.242145130593862</c:v>
                </c:pt>
                <c:pt idx="318">
                  <c:v>-32.346282945704502</c:v>
                </c:pt>
                <c:pt idx="319">
                  <c:v>-32.448660493294966</c:v>
                </c:pt>
                <c:pt idx="320">
                  <c:v>-32.54925254581353</c:v>
                </c:pt>
                <c:pt idx="321">
                  <c:v>-32.64803567869366</c:v>
                </c:pt>
                <c:pt idx="322">
                  <c:v>-32.744988382870417</c:v>
                </c:pt>
                <c:pt idx="323">
                  <c:v>-32.840091166233869</c:v>
                </c:pt>
                <c:pt idx="324">
                  <c:v>-32.933326643446307</c:v>
                </c:pt>
                <c:pt idx="325">
                  <c:v>-33.024679613657575</c:v>
                </c:pt>
                <c:pt idx="326">
                  <c:v>-33.114137125764522</c:v>
                </c:pt>
                <c:pt idx="327">
                  <c:v>-33.201688530973136</c:v>
                </c:pt>
                <c:pt idx="328">
                  <c:v>-33.287325522536612</c:v>
                </c:pt>
                <c:pt idx="329">
                  <c:v>-33.371042162655236</c:v>
                </c:pt>
                <c:pt idx="330">
                  <c:v>-33.452834896635487</c:v>
                </c:pt>
                <c:pt idx="331">
                  <c:v>-33.532702554513001</c:v>
                </c:pt>
                <c:pt idx="332">
                  <c:v>-33.610646340447886</c:v>
                </c:pt>
                <c:pt idx="333">
                  <c:v>-33.686669810297154</c:v>
                </c:pt>
                <c:pt idx="334">
                  <c:v>-33.760778837859107</c:v>
                </c:pt>
                <c:pt idx="335">
                  <c:v>-33.832981570366947</c:v>
                </c:pt>
                <c:pt idx="336">
                  <c:v>-33.903288373881225</c:v>
                </c:pt>
                <c:pt idx="337">
                  <c:v>-33.971711769295041</c:v>
                </c:pt>
                <c:pt idx="338">
                  <c:v>-34.038266359717831</c:v>
                </c:pt>
                <c:pt idx="339">
                  <c:v>-34.102968750047246</c:v>
                </c:pt>
                <c:pt idx="340">
                  <c:v>-34.1658374595712</c:v>
                </c:pt>
                <c:pt idx="341">
                  <c:v>-34.226892828462866</c:v>
                </c:pt>
                <c:pt idx="342">
                  <c:v>-34.286156919043101</c:v>
                </c:pt>
                <c:pt idx="343">
                  <c:v>-34.343653412686301</c:v>
                </c:pt>
                <c:pt idx="344">
                  <c:v>-34.399407503236887</c:v>
                </c:pt>
                <c:pt idx="345">
                  <c:v>-34.453445787787253</c:v>
                </c:pt>
                <c:pt idx="346">
                  <c:v>-34.505796155642464</c:v>
                </c:pt>
                <c:pt idx="347">
                  <c:v>-34.556487676264709</c:v>
                </c:pt>
                <c:pt idx="348">
                  <c:v>-34.605550486951721</c:v>
                </c:pt>
                <c:pt idx="349">
                  <c:v>-34.653015680959797</c:v>
                </c:pt>
                <c:pt idx="350">
                  <c:v>-34.698915196732429</c:v>
                </c:pt>
                <c:pt idx="351">
                  <c:v>-34.743281708844826</c:v>
                </c:pt>
                <c:pt idx="352">
                  <c:v>-34.786148521219211</c:v>
                </c:pt>
                <c:pt idx="353">
                  <c:v>-34.827549463109463</c:v>
                </c:pt>
                <c:pt idx="354">
                  <c:v>-34.867518788297282</c:v>
                </c:pt>
                <c:pt idx="355">
                  <c:v>-34.9060910778852</c:v>
                </c:pt>
                <c:pt idx="356">
                  <c:v>-34.943301147014012</c:v>
                </c:pt>
                <c:pt idx="357">
                  <c:v>-34.97918395577976</c:v>
                </c:pt>
                <c:pt idx="358">
                  <c:v>-35.013774524570032</c:v>
                </c:pt>
                <c:pt idx="359">
                  <c:v>-35.047107853990504</c:v>
                </c:pt>
                <c:pt idx="360">
                  <c:v>-35.079218849503768</c:v>
                </c:pt>
                <c:pt idx="361">
                  <c:v>-35.110142250858537</c:v>
                </c:pt>
                <c:pt idx="362">
                  <c:v>-35.139912566345664</c:v>
                </c:pt>
                <c:pt idx="363">
                  <c:v>-35.168564011878992</c:v>
                </c:pt>
                <c:pt idx="364">
                  <c:v>-35.196130454866058</c:v>
                </c:pt>
                <c:pt idx="365">
                  <c:v>-35.222645362801138</c:v>
                </c:pt>
                <c:pt idx="366">
                  <c:v>-35.248141756487854</c:v>
                </c:pt>
                <c:pt idx="367">
                  <c:v>-35.272652167773138</c:v>
                </c:pt>
                <c:pt idx="368">
                  <c:v>-35.296208601655479</c:v>
                </c:pt>
                <c:pt idx="369">
                  <c:v>-35.318842502612085</c:v>
                </c:pt>
                <c:pt idx="370">
                  <c:v>-35.340584724976921</c:v>
                </c:pt>
                <c:pt idx="371">
                  <c:v>-35.361465507189045</c:v>
                </c:pt>
                <c:pt idx="372">
                  <c:v>-35.381514449723142</c:v>
                </c:pt>
                <c:pt idx="373">
                  <c:v>-35.400760496508212</c:v>
                </c:pt>
                <c:pt idx="374">
                  <c:v>-35.419231919635799</c:v>
                </c:pt>
                <c:pt idx="375">
                  <c:v>-35.436956307157658</c:v>
                </c:pt>
                <c:pt idx="376">
                  <c:v>-35.453960553773918</c:v>
                </c:pt>
                <c:pt idx="377">
                  <c:v>-35.470270854212188</c:v>
                </c:pt>
                <c:pt idx="378">
                  <c:v>-35.485912699103018</c:v>
                </c:pt>
                <c:pt idx="379">
                  <c:v>-35.500910873160372</c:v>
                </c:pt>
                <c:pt idx="380">
                  <c:v>-35.515289455480755</c:v>
                </c:pt>
                <c:pt idx="381">
                  <c:v>-35.529071821781336</c:v>
                </c:pt>
                <c:pt idx="382">
                  <c:v>-35.542280648403313</c:v>
                </c:pt>
                <c:pt idx="383">
                  <c:v>-35.554937917914394</c:v>
                </c:pt>
                <c:pt idx="384">
                  <c:v>-35.567064926151893</c:v>
                </c:pt>
                <c:pt idx="385">
                  <c:v>-35.578682290555065</c:v>
                </c:pt>
                <c:pt idx="386">
                  <c:v>-35.589809959645024</c:v>
                </c:pt>
                <c:pt idx="387">
                  <c:v>-35.600467223516283</c:v>
                </c:pt>
                <c:pt idx="388">
                  <c:v>-35.610672725214577</c:v>
                </c:pt>
                <c:pt idx="389">
                  <c:v>-35.62044447288163</c:v>
                </c:pt>
                <c:pt idx="390">
                  <c:v>-35.629799852557099</c:v>
                </c:pt>
                <c:pt idx="391">
                  <c:v>-35.638755641534551</c:v>
                </c:pt>
                <c:pt idx="392">
                  <c:v>-35.647328022176282</c:v>
                </c:pt>
                <c:pt idx="393">
                  <c:v>-35.655532596099583</c:v>
                </c:pt>
                <c:pt idx="394">
                  <c:v>-35.663384398652816</c:v>
                </c:pt>
                <c:pt idx="395">
                  <c:v>-35.670897913607909</c:v>
                </c:pt>
                <c:pt idx="396">
                  <c:v>-35.67808708800105</c:v>
                </c:pt>
                <c:pt idx="397">
                  <c:v>-35.684965347060576</c:v>
                </c:pt>
                <c:pt idx="398">
                  <c:v>-35.691545609165225</c:v>
                </c:pt>
                <c:pt idx="399">
                  <c:v>-35.69784030078349</c:v>
                </c:pt>
                <c:pt idx="400">
                  <c:v>-35.703861371348005</c:v>
                </c:pt>
                <c:pt idx="401">
                  <c:v>-35.709620308024753</c:v>
                </c:pt>
                <c:pt idx="402">
                  <c:v>-35.715128150340995</c:v>
                </c:pt>
                <c:pt idx="403">
                  <c:v>-35.720395504640251</c:v>
                </c:pt>
                <c:pt idx="404">
                  <c:v>-35.725432558336294</c:v>
                </c:pt>
                <c:pt idx="405">
                  <c:v>-35.730249093941531</c:v>
                </c:pt>
                <c:pt idx="406">
                  <c:v>-35.734854502849153</c:v>
                </c:pt>
                <c:pt idx="407">
                  <c:v>-35.739257798850737</c:v>
                </c:pt>
                <c:pt idx="408">
                  <c:v>-35.743467631374173</c:v>
                </c:pt>
                <c:pt idx="409">
                  <c:v>-35.747492298429322</c:v>
                </c:pt>
                <c:pt idx="410">
                  <c:v>-35.751339759250925</c:v>
                </c:pt>
                <c:pt idx="411">
                  <c:v>-35.755017646631217</c:v>
                </c:pt>
                <c:pt idx="412">
                  <c:v>-35.758533278934763</c:v>
                </c:pt>
                <c:pt idx="413">
                  <c:v>-35.76189367179277</c:v>
                </c:pt>
                <c:pt idx="414">
                  <c:v>-35.765105549472125</c:v>
                </c:pt>
                <c:pt idx="415">
                  <c:v>-35.768175355919489</c:v>
                </c:pt>
                <c:pt idx="416">
                  <c:v>-35.7711092654787</c:v>
                </c:pt>
                <c:pt idx="417">
                  <c:v>-35.773913193283491</c:v>
                </c:pt>
                <c:pt idx="418">
                  <c:v>-35.776592805326764</c:v>
                </c:pt>
                <c:pt idx="419">
                  <c:v>-35.779153528209704</c:v>
                </c:pt>
                <c:pt idx="420">
                  <c:v>-35.781600558574333</c:v>
                </c:pt>
                <c:pt idx="421">
                  <c:v>-35.783938872222961</c:v>
                </c:pt>
                <c:pt idx="422">
                  <c:v>-35.786173232930786</c:v>
                </c:pt>
                <c:pt idx="423">
                  <c:v>-35.78830820095591</c:v>
                </c:pt>
                <c:pt idx="424">
                  <c:v>-35.790348141252828</c:v>
                </c:pt>
                <c:pt idx="425">
                  <c:v>-35.792297231395821</c:v>
                </c:pt>
                <c:pt idx="426">
                  <c:v>-35.794159469218535</c:v>
                </c:pt>
                <c:pt idx="427">
                  <c:v>-35.795938680176356</c:v>
                </c:pt>
                <c:pt idx="428">
                  <c:v>-35.797638524438426</c:v>
                </c:pt>
                <c:pt idx="429">
                  <c:v>-35.799262503716719</c:v>
                </c:pt>
                <c:pt idx="430">
                  <c:v>-35.800813967838636</c:v>
                </c:pt>
                <c:pt idx="431">
                  <c:v>-35.802296121071258</c:v>
                </c:pt>
                <c:pt idx="432">
                  <c:v>-35.803712028203094</c:v>
                </c:pt>
                <c:pt idx="433">
                  <c:v>-35.805064620392109</c:v>
                </c:pt>
                <c:pt idx="434">
                  <c:v>-35.806356700786012</c:v>
                </c:pt>
                <c:pt idx="435">
                  <c:v>-35.807590949922414</c:v>
                </c:pt>
                <c:pt idx="436">
                  <c:v>-35.808769930916348</c:v>
                </c:pt>
                <c:pt idx="437">
                  <c:v>-35.809896094441143</c:v>
                </c:pt>
                <c:pt idx="438">
                  <c:v>-35.810971783510524</c:v>
                </c:pt>
                <c:pt idx="439">
                  <c:v>-35.811999238067997</c:v>
                </c:pt>
                <c:pt idx="440">
                  <c:v>-35.812980599391047</c:v>
                </c:pt>
                <c:pt idx="441">
                  <c:v>-35.813917914315248</c:v>
                </c:pt>
                <c:pt idx="442">
                  <c:v>-35.814813139286429</c:v>
                </c:pt>
                <c:pt idx="443">
                  <c:v>-35.815668144245578</c:v>
                </c:pt>
                <c:pt idx="444">
                  <c:v>-35.816484716353635</c:v>
                </c:pt>
                <c:pt idx="445">
                  <c:v>-35.817264563561395</c:v>
                </c:pt>
                <c:pt idx="446">
                  <c:v>-35.818009318030654</c:v>
                </c:pt>
                <c:pt idx="447">
                  <c:v>-35.818720539412325</c:v>
                </c:pt>
                <c:pt idx="448">
                  <c:v>-35.819399717986379</c:v>
                </c:pt>
                <c:pt idx="449">
                  <c:v>-35.820048277669471</c:v>
                </c:pt>
                <c:pt idx="450">
                  <c:v>-35.820667578895332</c:v>
                </c:pt>
                <c:pt idx="451">
                  <c:v>-35.821258921372255</c:v>
                </c:pt>
                <c:pt idx="452">
                  <c:v>-35.821823546723394</c:v>
                </c:pt>
                <c:pt idx="453">
                  <c:v>-35.82236264101369</c:v>
                </c:pt>
                <c:pt idx="454">
                  <c:v>-35.822877337168308</c:v>
                </c:pt>
                <c:pt idx="455">
                  <c:v>-35.823368717287146</c:v>
                </c:pt>
                <c:pt idx="456">
                  <c:v>-35.823837814858877</c:v>
                </c:pt>
                <c:pt idx="457">
                  <c:v>-35.824285616879116</c:v>
                </c:pt>
                <c:pt idx="458">
                  <c:v>-35.82471306587658</c:v>
                </c:pt>
                <c:pt idx="459">
                  <c:v>-35.825121061850545</c:v>
                </c:pt>
                <c:pt idx="460">
                  <c:v>-35.825510464123639</c:v>
                </c:pt>
                <c:pt idx="461">
                  <c:v>-35.825882093113364</c:v>
                </c:pt>
                <c:pt idx="462">
                  <c:v>-35.826236732025393</c:v>
                </c:pt>
                <c:pt idx="463">
                  <c:v>-35.826575128472214</c:v>
                </c:pt>
                <c:pt idx="464">
                  <c:v>-35.826897996019753</c:v>
                </c:pt>
                <c:pt idx="465">
                  <c:v>-35.827206015665283</c:v>
                </c:pt>
                <c:pt idx="466">
                  <c:v>-35.827499837249974</c:v>
                </c:pt>
                <c:pt idx="467">
                  <c:v>-35.827780080806853</c:v>
                </c:pt>
                <c:pt idx="468">
                  <c:v>-35.828047337849775</c:v>
                </c:pt>
                <c:pt idx="469">
                  <c:v>-35.828302172602775</c:v>
                </c:pt>
                <c:pt idx="470">
                  <c:v>-35.828545123174671</c:v>
                </c:pt>
                <c:pt idx="471">
                  <c:v>-35.828776702679924</c:v>
                </c:pt>
                <c:pt idx="472">
                  <c:v>-35.828997400308353</c:v>
                </c:pt>
                <c:pt idx="473">
                  <c:v>-35.829207682345405</c:v>
                </c:pt>
                <c:pt idx="474">
                  <c:v>-35.829407993145942</c:v>
                </c:pt>
                <c:pt idx="475">
                  <c:v>-35.829598756062438</c:v>
                </c:pt>
                <c:pt idx="476">
                  <c:v>-35.829780374329872</c:v>
                </c:pt>
                <c:pt idx="477">
                  <c:v>-35.829953231909364</c:v>
                </c:pt>
                <c:pt idx="478">
                  <c:v>-35.830117694291907</c:v>
                </c:pt>
                <c:pt idx="479">
                  <c:v>-35.830274109263478</c:v>
                </c:pt>
                <c:pt idx="480">
                  <c:v>-35.830422807634079</c:v>
                </c:pt>
                <c:pt idx="481">
                  <c:v>-35.830564103930918</c:v>
                </c:pt>
                <c:pt idx="482">
                  <c:v>-35.830698297058433</c:v>
                </c:pt>
                <c:pt idx="483">
                  <c:v>-35.830825670925378</c:v>
                </c:pt>
                <c:pt idx="484">
                  <c:v>-35.830946495040628</c:v>
                </c:pt>
                <c:pt idx="485">
                  <c:v>-35.831061025079471</c:v>
                </c:pt>
                <c:pt idx="486">
                  <c:v>-35.83116950342076</c:v>
                </c:pt>
                <c:pt idx="487">
                  <c:v>-35.831272159655903</c:v>
                </c:pt>
                <c:pt idx="488">
                  <c:v>-35.831369211072236</c:v>
                </c:pt>
                <c:pt idx="489">
                  <c:v>-35.831460863109541</c:v>
                </c:pt>
                <c:pt idx="490">
                  <c:v>-35.831547309792391</c:v>
                </c:pt>
                <c:pt idx="491">
                  <c:v>-35.831628734138555</c:v>
                </c:pt>
                <c:pt idx="492">
                  <c:v>-35.831705308544059</c:v>
                </c:pt>
                <c:pt idx="493">
                  <c:v>-35.831777195146429</c:v>
                </c:pt>
                <c:pt idx="494">
                  <c:v>-35.831844546166032</c:v>
                </c:pt>
                <c:pt idx="495">
                  <c:v>-35.831907504226642</c:v>
                </c:pt>
                <c:pt idx="496">
                  <c:v>-35.83196620265624</c:v>
                </c:pt>
                <c:pt idx="497">
                  <c:v>-35.832020765767879</c:v>
                </c:pt>
                <c:pt idx="498">
                  <c:v>-35.832071309121481</c:v>
                </c:pt>
                <c:pt idx="499">
                  <c:v>-35.832117939767862</c:v>
                </c:pt>
                <c:pt idx="500">
                  <c:v>-35.832160756474167</c:v>
                </c:pt>
                <c:pt idx="501">
                  <c:v>-35.832199849932316</c:v>
                </c:pt>
                <c:pt idx="502">
                  <c:v>-35.832235302950167</c:v>
                </c:pt>
                <c:pt idx="503">
                  <c:v>-35.832267190626347</c:v>
                </c:pt>
                <c:pt idx="504">
                  <c:v>-35.832295580508529</c:v>
                </c:pt>
                <c:pt idx="505">
                  <c:v>-35.832320532736105</c:v>
                </c:pt>
                <c:pt idx="506">
                  <c:v>-35.832342100166713</c:v>
                </c:pt>
                <c:pt idx="507">
                  <c:v>-35.832360328488392</c:v>
                </c:pt>
                <c:pt idx="508">
                  <c:v>-35.832375256315331</c:v>
                </c:pt>
                <c:pt idx="509">
                  <c:v>-35.832386915269836</c:v>
                </c:pt>
                <c:pt idx="510">
                  <c:v>-35.83239533004874</c:v>
                </c:pt>
                <c:pt idx="511">
                  <c:v>-35.832400518475687</c:v>
                </c:pt>
                <c:pt idx="512">
                  <c:v>-35.832402491538637</c:v>
                </c:pt>
                <c:pt idx="513">
                  <c:v>-35.832401253413053</c:v>
                </c:pt>
                <c:pt idx="514">
                  <c:v>-35.832396801470708</c:v>
                </c:pt>
                <c:pt idx="515">
                  <c:v>-35.832389126273981</c:v>
                </c:pt>
                <c:pt idx="516">
                  <c:v>-35.832378211555991</c:v>
                </c:pt>
                <c:pt idx="517">
                  <c:v>-35.832364034186334</c:v>
                </c:pt>
                <c:pt idx="518">
                  <c:v>-35.832346564121814</c:v>
                </c:pt>
                <c:pt idx="519">
                  <c:v>-35.832325764343238</c:v>
                </c:pt>
                <c:pt idx="520">
                  <c:v>-35.832301590777298</c:v>
                </c:pt>
                <c:pt idx="521">
                  <c:v>-35.832273992203255</c:v>
                </c:pt>
                <c:pt idx="522">
                  <c:v>-35.832242910144743</c:v>
                </c:pt>
                <c:pt idx="523">
                  <c:v>-35.832208278746506</c:v>
                </c:pt>
                <c:pt idx="524">
                  <c:v>-35.832170024635175</c:v>
                </c:pt>
                <c:pt idx="525">
                  <c:v>-35.832128066764383</c:v>
                </c:pt>
                <c:pt idx="526">
                  <c:v>-35.832082316243586</c:v>
                </c:pt>
                <c:pt idx="527">
                  <c:v>-35.83203267615059</c:v>
                </c:pt>
                <c:pt idx="528">
                  <c:v>-35.831979041326903</c:v>
                </c:pt>
                <c:pt idx="529">
                  <c:v>-35.831921298155699</c:v>
                </c:pt>
                <c:pt idx="530">
                  <c:v>-35.831859324322366</c:v>
                </c:pt>
                <c:pt idx="531">
                  <c:v>-35.831792988556245</c:v>
                </c:pt>
                <c:pt idx="532">
                  <c:v>-35.831722150353848</c:v>
                </c:pt>
                <c:pt idx="533">
                  <c:v>-35.831646659682498</c:v>
                </c:pt>
                <c:pt idx="534">
                  <c:v>-35.831566356664084</c:v>
                </c:pt>
                <c:pt idx="535">
                  <c:v>-35.831481071238024</c:v>
                </c:pt>
                <c:pt idx="536">
                  <c:v>-35.831390622802566</c:v>
                </c:pt>
                <c:pt idx="537">
                  <c:v>-35.83129481983481</c:v>
                </c:pt>
                <c:pt idx="538">
                  <c:v>-35.831193459486776</c:v>
                </c:pt>
                <c:pt idx="539">
                  <c:v>-35.83108632715841</c:v>
                </c:pt>
                <c:pt idx="540">
                  <c:v>-35.830973196045797</c:v>
                </c:pt>
                <c:pt idx="541">
                  <c:v>-35.830853826663677</c:v>
                </c:pt>
                <c:pt idx="542">
                  <c:v>-35.830727966341691</c:v>
                </c:pt>
                <c:pt idx="543">
                  <c:v>-35.830595348692732</c:v>
                </c:pt>
                <c:pt idx="544">
                  <c:v>-35.830455693052862</c:v>
                </c:pt>
                <c:pt idx="545">
                  <c:v>-35.830308703891532</c:v>
                </c:pt>
                <c:pt idx="546">
                  <c:v>-35.830154070190417</c:v>
                </c:pt>
                <c:pt idx="547">
                  <c:v>-35.829991464790304</c:v>
                </c:pt>
                <c:pt idx="548">
                  <c:v>-35.829820543704166</c:v>
                </c:pt>
                <c:pt idx="549">
                  <c:v>-35.829640945395418</c:v>
                </c:pt>
                <c:pt idx="550">
                  <c:v>-35.829452290019574</c:v>
                </c:pt>
                <c:pt idx="551">
                  <c:v>-35.829254178627856</c:v>
                </c:pt>
                <c:pt idx="552">
                  <c:v>-35.829046192331219</c:v>
                </c:pt>
                <c:pt idx="553">
                  <c:v>-35.828827891423266</c:v>
                </c:pt>
                <c:pt idx="554">
                  <c:v>-35.828598814459781</c:v>
                </c:pt>
                <c:pt idx="555">
                  <c:v>-35.828358477293563</c:v>
                </c:pt>
                <c:pt idx="556">
                  <c:v>-35.828106372062244</c:v>
                </c:pt>
                <c:pt idx="557">
                  <c:v>-35.827841966127274</c:v>
                </c:pt>
                <c:pt idx="558">
                  <c:v>-35.827564700962277</c:v>
                </c:pt>
                <c:pt idx="559">
                  <c:v>-35.827273990987543</c:v>
                </c:pt>
                <c:pt idx="560">
                  <c:v>-35.82696922234949</c:v>
                </c:pt>
                <c:pt idx="561">
                  <c:v>-35.826649751642179</c:v>
                </c:pt>
                <c:pt idx="562">
                  <c:v>-35.826314904568207</c:v>
                </c:pt>
                <c:pt idx="563">
                  <c:v>-35.825963974536613</c:v>
                </c:pt>
                <c:pt idx="564">
                  <c:v>-35.825596221195255</c:v>
                </c:pt>
                <c:pt idx="565">
                  <c:v>-35.825210868894168</c:v>
                </c:pt>
                <c:pt idx="566">
                  <c:v>-35.824807105077262</c:v>
                </c:pt>
                <c:pt idx="567">
                  <c:v>-35.824384078599955</c:v>
                </c:pt>
                <c:pt idx="568">
                  <c:v>-35.823940897968122</c:v>
                </c:pt>
                <c:pt idx="569">
                  <c:v>-35.823476629495985</c:v>
                </c:pt>
                <c:pt idx="570">
                  <c:v>-35.822990295379292</c:v>
                </c:pt>
                <c:pt idx="571">
                  <c:v>-35.822480871680106</c:v>
                </c:pt>
                <c:pt idx="572">
                  <c:v>-35.821947286218951</c:v>
                </c:pt>
                <c:pt idx="573">
                  <c:v>-35.821388416371434</c:v>
                </c:pt>
                <c:pt idx="574">
                  <c:v>-35.820803086763853</c:v>
                </c:pt>
                <c:pt idx="575">
                  <c:v>-35.820190066865102</c:v>
                </c:pt>
                <c:pt idx="576">
                  <c:v>-35.819548068469047</c:v>
                </c:pt>
                <c:pt idx="577">
                  <c:v>-35.818875743063543</c:v>
                </c:pt>
                <c:pt idx="578">
                  <c:v>-35.818171679081765</c:v>
                </c:pt>
                <c:pt idx="579">
                  <c:v>-35.817434399029523</c:v>
                </c:pt>
                <c:pt idx="580">
                  <c:v>-35.816662356485232</c:v>
                </c:pt>
                <c:pt idx="581">
                  <c:v>-35.815853932965759</c:v>
                </c:pt>
                <c:pt idx="582">
                  <c:v>-35.815007434653836</c:v>
                </c:pt>
                <c:pt idx="583">
                  <c:v>-35.814121088980556</c:v>
                </c:pt>
                <c:pt idx="584">
                  <c:v>-35.813193041057957</c:v>
                </c:pt>
                <c:pt idx="585">
                  <c:v>-35.812221349954818</c:v>
                </c:pt>
                <c:pt idx="586">
                  <c:v>-35.811203984810383</c:v>
                </c:pt>
                <c:pt idx="587">
                  <c:v>-35.810138820779031</c:v>
                </c:pt>
                <c:pt idx="588">
                  <c:v>-35.80902363479953</c:v>
                </c:pt>
                <c:pt idx="589">
                  <c:v>-35.807856101182139</c:v>
                </c:pt>
                <c:pt idx="590">
                  <c:v>-35.806633787007222</c:v>
                </c:pt>
                <c:pt idx="591">
                  <c:v>-35.805354147326753</c:v>
                </c:pt>
                <c:pt idx="592">
                  <c:v>-35.804014520163904</c:v>
                </c:pt>
                <c:pt idx="593">
                  <c:v>-35.802612121300761</c:v>
                </c:pt>
                <c:pt idx="594">
                  <c:v>-35.801144038848328</c:v>
                </c:pt>
                <c:pt idx="595">
                  <c:v>-35.799607227590627</c:v>
                </c:pt>
                <c:pt idx="596">
                  <c:v>-35.797998503095009</c:v>
                </c:pt>
                <c:pt idx="597">
                  <c:v>-35.796314535580777</c:v>
                </c:pt>
                <c:pt idx="598">
                  <c:v>-35.794551843538251</c:v>
                </c:pt>
                <c:pt idx="599">
                  <c:v>-35.792706787089756</c:v>
                </c:pt>
                <c:pt idx="600">
                  <c:v>-35.790775561085333</c:v>
                </c:pt>
                <c:pt idx="601">
                  <c:v>-35.788754187923651</c:v>
                </c:pt>
                <c:pt idx="602">
                  <c:v>-35.78663851009123</c:v>
                </c:pt>
                <c:pt idx="603">
                  <c:v>-35.78442418241076</c:v>
                </c:pt>
                <c:pt idx="604">
                  <c:v>-35.782106663991449</c:v>
                </c:pt>
                <c:pt idx="605">
                  <c:v>-35.779681209872606</c:v>
                </c:pt>
                <c:pt idx="606">
                  <c:v>-35.777142862353138</c:v>
                </c:pt>
                <c:pt idx="607">
                  <c:v>-35.774486441999251</c:v>
                </c:pt>
                <c:pt idx="608">
                  <c:v>-35.771706538323194</c:v>
                </c:pt>
                <c:pt idx="609">
                  <c:v>-35.768797500125501</c:v>
                </c:pt>
                <c:pt idx="610">
                  <c:v>-35.765753425495127</c:v>
                </c:pt>
                <c:pt idx="611">
                  <c:v>-35.762568151460499</c:v>
                </c:pt>
                <c:pt idx="612">
                  <c:v>-35.759235243286469</c:v>
                </c:pt>
                <c:pt idx="613">
                  <c:v>-35.755747983411908</c:v>
                </c:pt>
                <c:pt idx="614">
                  <c:v>-35.752099360024509</c:v>
                </c:pt>
                <c:pt idx="615">
                  <c:v>-35.748282055268533</c:v>
                </c:pt>
                <c:pt idx="616">
                  <c:v>-35.744288433084513</c:v>
                </c:pt>
                <c:pt idx="617">
                  <c:v>-35.740110526678642</c:v>
                </c:pt>
                <c:pt idx="618">
                  <c:v>-35.73574002562259</c:v>
                </c:pt>
                <c:pt idx="619">
                  <c:v>-35.731168262585541</c:v>
                </c:pt>
                <c:pt idx="620">
                  <c:v>-35.726386199700642</c:v>
                </c:pt>
                <c:pt idx="621">
                  <c:v>-35.721384414572249</c:v>
                </c:pt>
                <c:pt idx="622">
                  <c:v>-35.716153085929314</c:v>
                </c:pt>
                <c:pt idx="623">
                  <c:v>-35.710681978934794</c:v>
                </c:pt>
                <c:pt idx="624">
                  <c:v>-35.704960430162416</c:v>
                </c:pt>
                <c:pt idx="625">
                  <c:v>-35.698977332254536</c:v>
                </c:pt>
                <c:pt idx="626">
                  <c:v>-35.692721118278058</c:v>
                </c:pt>
                <c:pt idx="627">
                  <c:v>-35.686179745798064</c:v>
                </c:pt>
                <c:pt idx="628">
                  <c:v>-35.679340680693223</c:v>
                </c:pt>
                <c:pt idx="629">
                  <c:v>-35.672190880738768</c:v>
                </c:pt>
                <c:pt idx="630">
                  <c:v>-35.664716778988875</c:v>
                </c:pt>
                <c:pt idx="631">
                  <c:v>-35.65690426699355</c:v>
                </c:pt>
                <c:pt idx="632">
                  <c:v>-35.648738677888801</c:v>
                </c:pt>
                <c:pt idx="633">
                  <c:v>-35.640204769406289</c:v>
                </c:pt>
                <c:pt idx="634">
                  <c:v>-35.631286706850652</c:v>
                </c:pt>
                <c:pt idx="635">
                  <c:v>-35.621968046101436</c:v>
                </c:pt>
                <c:pt idx="636">
                  <c:v>-35.612231716700052</c:v>
                </c:pt>
                <c:pt idx="637">
                  <c:v>-35.602060005089676</c:v>
                </c:pt>
                <c:pt idx="638">
                  <c:v>-35.591434538082652</c:v>
                </c:pt>
                <c:pt idx="639">
                  <c:v>-35.580336266635399</c:v>
                </c:pt>
                <c:pt idx="640">
                  <c:v>-35.568745450021545</c:v>
                </c:pt>
                <c:pt idx="641">
                  <c:v>-35.556641640495961</c:v>
                </c:pt>
                <c:pt idx="642">
                  <c:v>-35.544003668556208</c:v>
                </c:pt>
                <c:pt idx="643">
                  <c:v>-35.530809628911882</c:v>
                </c:pt>
                <c:pt idx="644">
                  <c:v>-35.517036867281597</c:v>
                </c:pt>
                <c:pt idx="645">
                  <c:v>-35.502661968146619</c:v>
                </c:pt>
                <c:pt idx="646">
                  <c:v>-35.487660743597289</c:v>
                </c:pt>
                <c:pt idx="647">
                  <c:v>-35.472008223417888</c:v>
                </c:pt>
                <c:pt idx="648">
                  <c:v>-35.45567864656342</c:v>
                </c:pt>
                <c:pt idx="649">
                  <c:v>-35.438645454190016</c:v>
                </c:pt>
                <c:pt idx="650">
                  <c:v>-35.420881284408559</c:v>
                </c:pt>
                <c:pt idx="651">
                  <c:v>-35.402357968940116</c:v>
                </c:pt>
                <c:pt idx="652">
                  <c:v>-35.383046531856195</c:v>
                </c:pt>
                <c:pt idx="653">
                  <c:v>-35.362917190595518</c:v>
                </c:pt>
                <c:pt idx="654">
                  <c:v>-35.341939359454187</c:v>
                </c:pt>
                <c:pt idx="655">
                  <c:v>-35.320081655749959</c:v>
                </c:pt>
                <c:pt idx="656">
                  <c:v>-35.297311908865446</c:v>
                </c:pt>
                <c:pt idx="657">
                  <c:v>-35.273597172377961</c:v>
                </c:pt>
                <c:pt idx="658">
                  <c:v>-35.248903739482301</c:v>
                </c:pt>
                <c:pt idx="659">
                  <c:v>-35.223197161914285</c:v>
                </c:pt>
                <c:pt idx="660">
                  <c:v>-35.196442272577094</c:v>
                </c:pt>
                <c:pt idx="661">
                  <c:v>-35.168603212069634</c:v>
                </c:pt>
                <c:pt idx="662">
                  <c:v>-35.139643459306768</c:v>
                </c:pt>
                <c:pt idx="663">
                  <c:v>-35.109525866411694</c:v>
                </c:pt>
                <c:pt idx="664">
                  <c:v>-35.078212698047608</c:v>
                </c:pt>
                <c:pt idx="665">
                  <c:v>-35.045665675340118</c:v>
                </c:pt>
                <c:pt idx="666">
                  <c:v>-35.01184602452188</c:v>
                </c:pt>
                <c:pt idx="667">
                  <c:v>-34.976714530409289</c:v>
                </c:pt>
                <c:pt idx="668">
                  <c:v>-34.940231594795122</c:v>
                </c:pt>
                <c:pt idx="669">
                  <c:v>-34.902357299811918</c:v>
                </c:pt>
                <c:pt idx="670">
                  <c:v>-34.86305147628731</c:v>
                </c:pt>
                <c:pt idx="671">
                  <c:v>-34.822273777078216</c:v>
                </c:pt>
                <c:pt idx="672">
                  <c:v>-34.77998375533025</c:v>
                </c:pt>
                <c:pt idx="673">
                  <c:v>-34.73614094756671</c:v>
                </c:pt>
                <c:pt idx="674">
                  <c:v>-34.690704961466217</c:v>
                </c:pt>
                <c:pt idx="675">
                  <c:v>-34.64363556814061</c:v>
                </c:pt>
                <c:pt idx="676">
                  <c:v>-34.594892798674778</c:v>
                </c:pt>
                <c:pt idx="677">
                  <c:v>-34.544437044637874</c:v>
                </c:pt>
                <c:pt idx="678">
                  <c:v>-34.492229162224106</c:v>
                </c:pt>
                <c:pt idx="679">
                  <c:v>-34.438230579627628</c:v>
                </c:pt>
                <c:pt idx="680">
                  <c:v>-34.382403407202325</c:v>
                </c:pt>
                <c:pt idx="681">
                  <c:v>-34.324710549907898</c:v>
                </c:pt>
                <c:pt idx="682">
                  <c:v>-34.265115821492437</c:v>
                </c:pt>
                <c:pt idx="683">
                  <c:v>-34.203584059813579</c:v>
                </c:pt>
                <c:pt idx="684">
                  <c:v>-34.140081242660983</c:v>
                </c:pt>
                <c:pt idx="685">
                  <c:v>-34.074574603399036</c:v>
                </c:pt>
                <c:pt idx="686">
                  <c:v>-34.007032745719883</c:v>
                </c:pt>
                <c:pt idx="687">
                  <c:v>-33.937425756767205</c:v>
                </c:pt>
                <c:pt idx="688">
                  <c:v>-33.865725317872688</c:v>
                </c:pt>
                <c:pt idx="689">
                  <c:v>-33.791904812135172</c:v>
                </c:pt>
                <c:pt idx="690">
                  <c:v>-33.715939428068836</c:v>
                </c:pt>
                <c:pt idx="691">
                  <c:v>-33.637806258552111</c:v>
                </c:pt>
                <c:pt idx="692">
                  <c:v>-33.557484394325314</c:v>
                </c:pt>
                <c:pt idx="693">
                  <c:v>-33.47495501130809</c:v>
                </c:pt>
                <c:pt idx="694">
                  <c:v>-33.390201451042557</c:v>
                </c:pt>
                <c:pt idx="695">
                  <c:v>-33.303209293612205</c:v>
                </c:pt>
                <c:pt idx="696">
                  <c:v>-33.213966422438254</c:v>
                </c:pt>
                <c:pt idx="697">
                  <c:v>-33.122463080417504</c:v>
                </c:pt>
                <c:pt idx="698">
                  <c:v>-33.028691916933994</c:v>
                </c:pt>
                <c:pt idx="699">
                  <c:v>-32.932648025352933</c:v>
                </c:pt>
                <c:pt idx="700">
                  <c:v>-32.834328970689349</c:v>
                </c:pt>
                <c:pt idx="701">
                  <c:v>-32.733734807226398</c:v>
                </c:pt>
                <c:pt idx="702">
                  <c:v>-32.630868085953296</c:v>
                </c:pt>
                <c:pt idx="703">
                  <c:v>-32.525733851782711</c:v>
                </c:pt>
                <c:pt idx="704">
                  <c:v>-32.418339630599732</c:v>
                </c:pt>
                <c:pt idx="705">
                  <c:v>-32.308695406288713</c:v>
                </c:pt>
                <c:pt idx="706">
                  <c:v>-32.196813587973828</c:v>
                </c:pt>
                <c:pt idx="707">
                  <c:v>-32.082708967795099</c:v>
                </c:pt>
                <c:pt idx="708">
                  <c:v>-31.966398669623608</c:v>
                </c:pt>
                <c:pt idx="709">
                  <c:v>-31.847902089196971</c:v>
                </c:pt>
                <c:pt idx="710">
                  <c:v>-31.727240826222562</c:v>
                </c:pt>
                <c:pt idx="711">
                  <c:v>-31.604438609058658</c:v>
                </c:pt>
                <c:pt idx="712">
                  <c:v>-31.47952121263593</c:v>
                </c:pt>
                <c:pt idx="713">
                  <c:v>-31.352516370324054</c:v>
                </c:pt>
                <c:pt idx="714">
                  <c:v>-31.223453680482983</c:v>
                </c:pt>
                <c:pt idx="715">
                  <c:v>-31.092364508462094</c:v>
                </c:pt>
                <c:pt idx="716">
                  <c:v>-30.959281884825238</c:v>
                </c:pt>
                <c:pt idx="717">
                  <c:v>-30.824240400585598</c:v>
                </c:pt>
                <c:pt idx="718">
                  <c:v>-30.687276100228875</c:v>
                </c:pt>
                <c:pt idx="719">
                  <c:v>-30.548426373293417</c:v>
                </c:pt>
                <c:pt idx="720">
                  <c:v>-30.407729845254934</c:v>
                </c:pt>
                <c:pt idx="721">
                  <c:v>-30.265226268434702</c:v>
                </c:pt>
                <c:pt idx="722">
                  <c:v>-30.120956413620249</c:v>
                </c:pt>
                <c:pt idx="723">
                  <c:v>-29.97496196304499</c:v>
                </c:pt>
                <c:pt idx="724">
                  <c:v>-29.827285405331704</c:v>
                </c:pt>
                <c:pt idx="725">
                  <c:v>-29.677969932959176</c:v>
                </c:pt>
                <c:pt idx="726">
                  <c:v>-29.527059342755919</c:v>
                </c:pt>
                <c:pt idx="727">
                  <c:v>-29.374597939880992</c:v>
                </c:pt>
                <c:pt idx="728">
                  <c:v>-29.220630445692461</c:v>
                </c:pt>
                <c:pt idx="729">
                  <c:v>-29.065201909853958</c:v>
                </c:pt>
                <c:pt idx="730">
                  <c:v>-28.908357626977594</c:v>
                </c:pt>
                <c:pt idx="731">
                  <c:v>-28.750143058048401</c:v>
                </c:pt>
                <c:pt idx="732">
                  <c:v>-28.590603756825182</c:v>
                </c:pt>
                <c:pt idx="733">
                  <c:v>-28.429785301368142</c:v>
                </c:pt>
                <c:pt idx="734">
                  <c:v>-28.267733230793219</c:v>
                </c:pt>
                <c:pt idx="735">
                  <c:v>-28.104492987313964</c:v>
                </c:pt>
                <c:pt idx="736">
                  <c:v>-27.940109863592411</c:v>
                </c:pt>
                <c:pt idx="737">
                  <c:v>-27.774628955381068</c:v>
                </c:pt>
                <c:pt idx="738">
                  <c:v>-27.608095119408201</c:v>
                </c:pt>
                <c:pt idx="739">
                  <c:v>-27.440552936427217</c:v>
                </c:pt>
                <c:pt idx="740">
                  <c:v>-27.272046679325118</c:v>
                </c:pt>
                <c:pt idx="741">
                  <c:v>-27.102620286161887</c:v>
                </c:pt>
                <c:pt idx="742">
                  <c:v>-26.932317337991606</c:v>
                </c:pt>
                <c:pt idx="743">
                  <c:v>-26.761181041301583</c:v>
                </c:pt>
                <c:pt idx="744">
                  <c:v>-26.589254214888442</c:v>
                </c:pt>
                <c:pt idx="745">
                  <c:v>-26.416579280981129</c:v>
                </c:pt>
                <c:pt idx="746">
                  <c:v>-26.243198260410708</c:v>
                </c:pt>
                <c:pt idx="747">
                  <c:v>-26.069152771619152</c:v>
                </c:pt>
                <c:pt idx="748">
                  <c:v>-25.894484033296628</c:v>
                </c:pt>
                <c:pt idx="749">
                  <c:v>-25.71923287043051</c:v>
                </c:pt>
                <c:pt idx="750">
                  <c:v>-25.543439723551103</c:v>
                </c:pt>
                <c:pt idx="751">
                  <c:v>-25.367144660955837</c:v>
                </c:pt>
                <c:pt idx="752">
                  <c:v>-25.190387393696469</c:v>
                </c:pt>
                <c:pt idx="753">
                  <c:v>-25.013207293114426</c:v>
                </c:pt>
                <c:pt idx="754">
                  <c:v>-24.835643410712102</c:v>
                </c:pt>
                <c:pt idx="755">
                  <c:v>-24.657734500151221</c:v>
                </c:pt>
                <c:pt idx="756">
                  <c:v>-24.479519041172104</c:v>
                </c:pt>
                <c:pt idx="757">
                  <c:v>-24.301035265230439</c:v>
                </c:pt>
                <c:pt idx="758">
                  <c:v>-24.122321182654453</c:v>
                </c:pt>
                <c:pt idx="759">
                  <c:v>-23.943414611125029</c:v>
                </c:pt>
                <c:pt idx="760">
                  <c:v>-23.76435320528665</c:v>
                </c:pt>
                <c:pt idx="761">
                  <c:v>-23.58517448730144</c:v>
                </c:pt>
                <c:pt idx="762">
                  <c:v>-23.405915878157515</c:v>
                </c:pt>
                <c:pt idx="763">
                  <c:v>-23.226614729548228</c:v>
                </c:pt>
                <c:pt idx="764">
                  <c:v>-23.047308356139535</c:v>
                </c:pt>
                <c:pt idx="765">
                  <c:v>-22.868034068043144</c:v>
                </c:pt>
                <c:pt idx="766">
                  <c:v>-22.688829203315485</c:v>
                </c:pt>
                <c:pt idx="767">
                  <c:v>-22.50973116030104</c:v>
                </c:pt>
                <c:pt idx="768">
                  <c:v>-22.330777429638275</c:v>
                </c:pt>
                <c:pt idx="769">
                  <c:v>-22.152005625747432</c:v>
                </c:pt>
                <c:pt idx="770">
                  <c:v>-21.973453517612864</c:v>
                </c:pt>
                <c:pt idx="771">
                  <c:v>-21.795159058678646</c:v>
                </c:pt>
                <c:pt idx="772">
                  <c:v>-21.617160415664095</c:v>
                </c:pt>
                <c:pt idx="773">
                  <c:v>-21.439495996110811</c:v>
                </c:pt>
                <c:pt idx="774">
                  <c:v>-21.262204474465683</c:v>
                </c:pt>
                <c:pt idx="775">
                  <c:v>-21.085324816501529</c:v>
                </c:pt>
                <c:pt idx="776">
                  <c:v>-20.908896301873618</c:v>
                </c:pt>
                <c:pt idx="777">
                  <c:v>-20.732958544608223</c:v>
                </c:pt>
                <c:pt idx="778">
                  <c:v>-20.557551511313154</c:v>
                </c:pt>
                <c:pt idx="779">
                  <c:v>-20.382715536900591</c:v>
                </c:pt>
                <c:pt idx="780">
                  <c:v>-20.208491337606624</c:v>
                </c:pt>
                <c:pt idx="781">
                  <c:v>-20.03492002109321</c:v>
                </c:pt>
                <c:pt idx="782">
                  <c:v>-19.862043093414563</c:v>
                </c:pt>
                <c:pt idx="783">
                  <c:v>-19.689902462631721</c:v>
                </c:pt>
                <c:pt idx="784">
                  <c:v>-19.518540438858963</c:v>
                </c:pt>
                <c:pt idx="785">
                  <c:v>-19.347999730530738</c:v>
                </c:pt>
                <c:pt idx="786">
                  <c:v>-19.178323436677871</c:v>
                </c:pt>
                <c:pt idx="787">
                  <c:v>-19.009555035013324</c:v>
                </c:pt>
                <c:pt idx="788">
                  <c:v>-18.841738365632672</c:v>
                </c:pt>
                <c:pt idx="789">
                  <c:v>-18.674917610146011</c:v>
                </c:pt>
                <c:pt idx="790">
                  <c:v>-18.509137266072496</c:v>
                </c:pt>
                <c:pt idx="791">
                  <c:v>-18.344442116343696</c:v>
                </c:pt>
                <c:pt idx="792">
                  <c:v>-18.180877193781626</c:v>
                </c:pt>
                <c:pt idx="793">
                  <c:v>-18.018487740439856</c:v>
                </c:pt>
                <c:pt idx="794">
                  <c:v>-17.857319161720273</c:v>
                </c:pt>
                <c:pt idx="795">
                  <c:v>-17.697416975208792</c:v>
                </c:pt>
                <c:pt idx="796">
                  <c:v>-17.53882675420445</c:v>
                </c:pt>
                <c:pt idx="797">
                  <c:v>-17.381594065950235</c:v>
                </c:pt>
                <c:pt idx="798">
                  <c:v>-17.225764404615841</c:v>
                </c:pt>
                <c:pt idx="799">
                  <c:v>-17.071383119122125</c:v>
                </c:pt>
                <c:pt idx="800">
                  <c:v>-16.918495335941728</c:v>
                </c:pt>
                <c:pt idx="801">
                  <c:v>-16.767145877058447</c:v>
                </c:pt>
                <c:pt idx="802">
                  <c:v>-16.617379173316724</c:v>
                </c:pt>
                <c:pt idx="803">
                  <c:v>-16.469239173444404</c:v>
                </c:pt>
                <c:pt idx="804">
                  <c:v>-16.322769249083791</c:v>
                </c:pt>
                <c:pt idx="805">
                  <c:v>-16.178012096218666</c:v>
                </c:pt>
                <c:pt idx="806">
                  <c:v>-16.035009633439657</c:v>
                </c:pt>
                <c:pt idx="807">
                  <c:v>-15.893802897540343</c:v>
                </c:pt>
                <c:pt idx="808">
                  <c:v>-15.754431936988052</c:v>
                </c:pt>
                <c:pt idx="809">
                  <c:v>-15.616935703861177</c:v>
                </c:pt>
                <c:pt idx="810">
                  <c:v>-15.481351944890676</c:v>
                </c:pt>
                <c:pt idx="811">
                  <c:v>-15.34771709227773</c:v>
                </c:pt>
                <c:pt idx="812">
                  <c:v>-15.216066155006555</c:v>
                </c:pt>
                <c:pt idx="813">
                  <c:v>-15.086432611386588</c:v>
                </c:pt>
                <c:pt idx="814">
                  <c:v>-14.958848303588784</c:v>
                </c:pt>
                <c:pt idx="815">
                  <c:v>-14.833343334954439</c:v>
                </c:pt>
                <c:pt idx="816">
                  <c:v>-14.709945970858755</c:v>
                </c:pt>
                <c:pt idx="817">
                  <c:v>-14.588682543908821</c:v>
                </c:pt>
                <c:pt idx="818">
                  <c:v>-14.469577364245858</c:v>
                </c:pt>
              </c:numCache>
            </c:numRef>
          </c:yVal>
          <c:smooth val="1"/>
          <c:extLst>
            <c:ext xmlns:c16="http://schemas.microsoft.com/office/drawing/2014/chart" uri="{C3380CC4-5D6E-409C-BE32-E72D297353CC}">
              <c16:uniqueId val="{00000001-C6B7-48A2-91C9-D8AFA180E237}"/>
            </c:ext>
          </c:extLst>
        </c:ser>
        <c:dLbls>
          <c:showLegendKey val="0"/>
          <c:showVal val="0"/>
          <c:showCatName val="0"/>
          <c:showSerName val="0"/>
          <c:showPercent val="0"/>
          <c:showBubbleSize val="0"/>
        </c:dLbls>
        <c:axId val="529020032"/>
        <c:axId val="529021952"/>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Sheet2!$AS$4:$AS$822</c:f>
              <c:numCache>
                <c:formatCode>0.0000</c:formatCode>
                <c:ptCount val="819"/>
                <c:pt idx="0">
                  <c:v>-74.264534744362706</c:v>
                </c:pt>
                <c:pt idx="1">
                  <c:v>-73.964965510432009</c:v>
                </c:pt>
                <c:pt idx="2">
                  <c:v>-73.662392977832738</c:v>
                </c:pt>
                <c:pt idx="3">
                  <c:v>-73.356958569587732</c:v>
                </c:pt>
                <c:pt idx="4">
                  <c:v>-73.048815102276592</c:v>
                </c:pt>
                <c:pt idx="5">
                  <c:v>-72.73812706807314</c:v>
                </c:pt>
                <c:pt idx="6">
                  <c:v>-72.425070890836025</c:v>
                </c:pt>
                <c:pt idx="7">
                  <c:v>-72.10983515285335</c:v>
                </c:pt>
                <c:pt idx="8">
                  <c:v>-71.792620788777583</c:v>
                </c:pt>
                <c:pt idx="9">
                  <c:v>-71.473641243251905</c:v>
                </c:pt>
                <c:pt idx="10">
                  <c:v>-71.153122588724941</c:v>
                </c:pt>
                <c:pt idx="11">
                  <c:v>-70.831303599983087</c:v>
                </c:pt>
                <c:pt idx="12">
                  <c:v>-70.508435781999196</c:v>
                </c:pt>
                <c:pt idx="13">
                  <c:v>-70.184783347807269</c:v>
                </c:pt>
                <c:pt idx="14">
                  <c:v>-69.860623143265244</c:v>
                </c:pt>
                <c:pt idx="15">
                  <c:v>-69.536244515766583</c:v>
                </c:pt>
                <c:pt idx="16">
                  <c:v>-69.211949124202036</c:v>
                </c:pt>
                <c:pt idx="17">
                  <c:v>-68.888050687762373</c:v>
                </c:pt>
                <c:pt idx="18">
                  <c:v>-68.564874671504029</c:v>
                </c:pt>
                <c:pt idx="19">
                  <c:v>-68.242757906975413</c:v>
                </c:pt>
                <c:pt idx="20">
                  <c:v>-67.922048146618124</c:v>
                </c:pt>
                <c:pt idx="21">
                  <c:v>-67.603103551111417</c:v>
                </c:pt>
                <c:pt idx="22">
                  <c:v>-67.28629210931588</c:v>
                </c:pt>
                <c:pt idx="23">
                  <c:v>-66.97199099098863</c:v>
                </c:pt>
                <c:pt idx="24">
                  <c:v>-66.660585832982363</c:v>
                </c:pt>
                <c:pt idx="25">
                  <c:v>-66.352469960195407</c:v>
                </c:pt>
                <c:pt idx="26">
                  <c:v>-66.048043543106871</c:v>
                </c:pt>
                <c:pt idx="27">
                  <c:v>-65.747712694296908</c:v>
                </c:pt>
                <c:pt idx="28">
                  <c:v>-65.451888506914798</c:v>
                </c:pt>
                <c:pt idx="29">
                  <c:v>-65.160986038604648</c:v>
                </c:pt>
                <c:pt idx="30">
                  <c:v>-64.875423244924505</c:v>
                </c:pt>
                <c:pt idx="31">
                  <c:v>-64.595619866790585</c:v>
                </c:pt>
                <c:pt idx="32">
                  <c:v>-64.321996276938847</c:v>
                </c:pt>
                <c:pt idx="33">
                  <c:v>-64.054972290810184</c:v>
                </c:pt>
                <c:pt idx="34">
                  <c:v>-63.794965947633642</c:v>
                </c:pt>
                <c:pt idx="35">
                  <c:v>-63.542392267791783</c:v>
                </c:pt>
                <c:pt idx="36">
                  <c:v>-63.297661992807875</c:v>
                </c:pt>
                <c:pt idx="37">
                  <c:v>-63.06118031448419</c:v>
                </c:pt>
                <c:pt idx="38">
                  <c:v>-62.833345599851</c:v>
                </c:pt>
                <c:pt idx="39">
                  <c:v>-62.614548118651449</c:v>
                </c:pt>
                <c:pt idx="40">
                  <c:v>-62.40516878009052</c:v>
                </c:pt>
                <c:pt idx="41">
                  <c:v>-62.205577885519553</c:v>
                </c:pt>
                <c:pt idx="42">
                  <c:v>-62.016133903613486</c:v>
                </c:pt>
                <c:pt idx="43">
                  <c:v>-61.837182274431072</c:v>
                </c:pt>
                <c:pt idx="44">
                  <c:v>-61.669054248532227</c:v>
                </c:pt>
                <c:pt idx="45">
                  <c:v>-61.512065767069316</c:v>
                </c:pt>
                <c:pt idx="46">
                  <c:v>-61.366516388473528</c:v>
                </c:pt>
                <c:pt idx="47">
                  <c:v>-61.232688267032877</c:v>
                </c:pt>
                <c:pt idx="48">
                  <c:v>-61.110845188308204</c:v>
                </c:pt>
                <c:pt idx="49">
                  <c:v>-61.001231665965932</c:v>
                </c:pt>
                <c:pt idx="50">
                  <c:v>-60.904072104226614</c:v>
                </c:pt>
                <c:pt idx="51">
                  <c:v>-60.819570029739978</c:v>
                </c:pt>
                <c:pt idx="52">
                  <c:v>-60.747907396308101</c:v>
                </c:pt>
                <c:pt idx="53">
                  <c:v>-60.689243965488963</c:v>
                </c:pt>
                <c:pt idx="54">
                  <c:v>-60.643716765728485</c:v>
                </c:pt>
                <c:pt idx="55">
                  <c:v>-60.61143963229091</c:v>
                </c:pt>
                <c:pt idx="56">
                  <c:v>-60.592502829886662</c:v>
                </c:pt>
                <c:pt idx="57">
                  <c:v>-60.586972759534881</c:v>
                </c:pt>
                <c:pt idx="58">
                  <c:v>-60.594891750842976</c:v>
                </c:pt>
                <c:pt idx="59">
                  <c:v>-60.616277940537572</c:v>
                </c:pt>
                <c:pt idx="60">
                  <c:v>-60.651125237738725</c:v>
                </c:pt>
                <c:pt idx="61">
                  <c:v>-60.699403376129865</c:v>
                </c:pt>
                <c:pt idx="62">
                  <c:v>-60.761058052837427</c:v>
                </c:pt>
                <c:pt idx="63">
                  <c:v>-60.836011153494212</c:v>
                </c:pt>
                <c:pt idx="64">
                  <c:v>-60.924161062618026</c:v>
                </c:pt>
                <c:pt idx="65">
                  <c:v>-61.025383058087769</c:v>
                </c:pt>
                <c:pt idx="66">
                  <c:v>-61.139529788144294</c:v>
                </c:pt>
                <c:pt idx="67">
                  <c:v>-61.266431828980011</c:v>
                </c:pt>
                <c:pt idx="68">
                  <c:v>-61.405898320609452</c:v>
                </c:pt>
                <c:pt idx="69">
                  <c:v>-61.557717678334882</c:v>
                </c:pt>
                <c:pt idx="70">
                  <c:v>-61.721658376734837</c:v>
                </c:pt>
                <c:pt idx="71">
                  <c:v>-61.89746980271579</c:v>
                </c:pt>
                <c:pt idx="72">
                  <c:v>-62.08488317377568</c:v>
                </c:pt>
                <c:pt idx="73">
                  <c:v>-62.283612517242958</c:v>
                </c:pt>
                <c:pt idx="74">
                  <c:v>-62.493355705874038</c:v>
                </c:pt>
                <c:pt idx="75">
                  <c:v>-62.713795544827349</c:v>
                </c:pt>
                <c:pt idx="76">
                  <c:v>-62.944600904684101</c:v>
                </c:pt>
                <c:pt idx="77">
                  <c:v>-63.185427894864489</c:v>
                </c:pt>
                <c:pt idx="78">
                  <c:v>-63.435921071495713</c:v>
                </c:pt>
                <c:pt idx="79">
                  <c:v>-63.695714673536358</c:v>
                </c:pt>
                <c:pt idx="80">
                  <c:v>-63.96443388074924</c:v>
                </c:pt>
                <c:pt idx="81">
                  <c:v>-64.24169608695513</c:v>
                </c:pt>
                <c:pt idx="82">
                  <c:v>-64.527112181890772</c:v>
                </c:pt>
                <c:pt idx="83">
                  <c:v>-64.820287834944182</c:v>
                </c:pt>
                <c:pt idx="84">
                  <c:v>-65.12082477405113</c:v>
                </c:pt>
                <c:pt idx="85">
                  <c:v>-65.428322053109099</c:v>
                </c:pt>
                <c:pt idx="86">
                  <c:v>-65.742377301400751</c:v>
                </c:pt>
                <c:pt idx="87">
                  <c:v>-66.062587948718516</c:v>
                </c:pt>
                <c:pt idx="88">
                  <c:v>-66.388552420141153</c:v>
                </c:pt>
                <c:pt idx="89">
                  <c:v>-66.719871294731448</c:v>
                </c:pt>
                <c:pt idx="90">
                  <c:v>-67.056148422796156</c:v>
                </c:pt>
                <c:pt idx="91">
                  <c:v>-67.396991996770652</c:v>
                </c:pt>
                <c:pt idx="92">
                  <c:v>-67.742015571253901</c:v>
                </c:pt>
                <c:pt idx="93">
                  <c:v>-68.090839028220003</c:v>
                </c:pt>
                <c:pt idx="94">
                  <c:v>-68.44308948396106</c:v>
                </c:pt>
                <c:pt idx="95">
                  <c:v>-68.798402134865285</c:v>
                </c:pt>
                <c:pt idx="96">
                  <c:v>-69.156421039697804</c:v>
                </c:pt>
                <c:pt idx="97">
                  <c:v>-69.516799836618418</c:v>
                </c:pt>
                <c:pt idx="98">
                  <c:v>-69.87920239373554</c:v>
                </c:pt>
                <c:pt idx="99">
                  <c:v>-70.243303392550459</c:v>
                </c:pt>
                <c:pt idx="100">
                  <c:v>-70.608788844182655</c:v>
                </c:pt>
                <c:pt idx="101">
                  <c:v>-70.975356538781071</c:v>
                </c:pt>
                <c:pt idx="102">
                  <c:v>-71.34271642900957</c:v>
                </c:pt>
                <c:pt idx="103">
                  <c:v>-71.710590948946262</c:v>
                </c:pt>
                <c:pt idx="104">
                  <c:v>-72.078715270147057</c:v>
                </c:pt>
                <c:pt idx="105">
                  <c:v>-72.4468374969954</c:v>
                </c:pt>
                <c:pt idx="106">
                  <c:v>-72.8147188037874</c:v>
                </c:pt>
                <c:pt idx="107">
                  <c:v>-73.182133516283784</c:v>
                </c:pt>
                <c:pt idx="108">
                  <c:v>-73.548869140698457</c:v>
                </c:pt>
                <c:pt idx="109">
                  <c:v>-73.914726343284457</c:v>
                </c:pt>
                <c:pt idx="110">
                  <c:v>-74.279518883827649</c:v>
                </c:pt>
                <c:pt idx="111">
                  <c:v>-74.643073506463992</c:v>
                </c:pt>
                <c:pt idx="112">
                  <c:v>-75.005229791300934</c:v>
                </c:pt>
                <c:pt idx="113">
                  <c:v>-75.365839970352624</c:v>
                </c:pt>
                <c:pt idx="114">
                  <c:v>-75.724768711289983</c:v>
                </c:pt>
                <c:pt idx="115">
                  <c:v>-76.081892872467989</c:v>
                </c:pt>
                <c:pt idx="116">
                  <c:v>-76.437101232625963</c:v>
                </c:pt>
                <c:pt idx="117">
                  <c:v>-76.790294198561782</c:v>
                </c:pt>
                <c:pt idx="118">
                  <c:v>-77.141383493969542</c:v>
                </c:pt>
                <c:pt idx="119">
                  <c:v>-77.490291832495302</c:v>
                </c:pt>
                <c:pt idx="120">
                  <c:v>-77.83695257791932</c:v>
                </c:pt>
                <c:pt idx="121">
                  <c:v>-78.181309394213898</c:v>
                </c:pt>
                <c:pt idx="122">
                  <c:v>-78.523315888058079</c:v>
                </c:pt>
                <c:pt idx="123">
                  <c:v>-78.86293524621496</c:v>
                </c:pt>
                <c:pt idx="124">
                  <c:v>-79.200139870002218</c:v>
                </c:pt>
                <c:pt idx="125">
                  <c:v>-79.534911008905354</c:v>
                </c:pt>
                <c:pt idx="126">
                  <c:v>-79.867238395205874</c:v>
                </c:pt>
                <c:pt idx="127">
                  <c:v>-80.197119881321328</c:v>
                </c:pt>
                <c:pt idx="128">
                  <c:v>-80.524561081382046</c:v>
                </c:pt>
                <c:pt idx="129">
                  <c:v>-80.849575018403854</c:v>
                </c:pt>
                <c:pt idx="130">
                  <c:v>-81.172181778255464</c:v>
                </c:pt>
                <c:pt idx="131">
                  <c:v>-81.492408171468298</c:v>
                </c:pt>
                <c:pt idx="132">
                  <c:v>-81.810287403789744</c:v>
                </c:pt>
                <c:pt idx="133">
                  <c:v>-82.125858756248007</c:v>
                </c:pt>
                <c:pt idx="134">
                  <c:v>-82.439167275365492</c:v>
                </c:pt>
                <c:pt idx="135">
                  <c:v>-82.750263474042853</c:v>
                </c:pt>
                <c:pt idx="136">
                  <c:v>-83.059203043523524</c:v>
                </c:pt>
                <c:pt idx="137">
                  <c:v>-83.366046576749724</c:v>
                </c:pt>
                <c:pt idx="138">
                  <c:v>-83.670859303327759</c:v>
                </c:pt>
                <c:pt idx="139">
                  <c:v>-83.973710836237615</c:v>
                </c:pt>
                <c:pt idx="140">
                  <c:v>-84.274674930346094</c:v>
                </c:pt>
                <c:pt idx="141">
                  <c:v>-84.57382925271537</c:v>
                </c:pt>
                <c:pt idx="142">
                  <c:v>-84.871255164638299</c:v>
                </c:pt>
                <c:pt idx="143">
                  <c:v>-85.167037515279418</c:v>
                </c:pt>
                <c:pt idx="144">
                  <c:v>-85.461264446752693</c:v>
                </c:pt>
                <c:pt idx="145">
                  <c:v>-85.754027210427722</c:v>
                </c:pt>
                <c:pt idx="146">
                  <c:v>-86.045419994220609</c:v>
                </c:pt>
                <c:pt idx="147">
                  <c:v>-86.335539760595836</c:v>
                </c:pt>
                <c:pt idx="148">
                  <c:v>-86.624486094981052</c:v>
                </c:pt>
                <c:pt idx="149">
                  <c:v>-86.912361064275785</c:v>
                </c:pt>
                <c:pt idx="150">
                  <c:v>-87.199269085117933</c:v>
                </c:pt>
                <c:pt idx="151">
                  <c:v>-87.485316801559819</c:v>
                </c:pt>
                <c:pt idx="152">
                  <c:v>-87.770612971794193</c:v>
                </c:pt>
                <c:pt idx="153">
                  <c:v>-88.055268363564181</c:v>
                </c:pt>
                <c:pt idx="154">
                  <c:v>-88.339395657886115</c:v>
                </c:pt>
                <c:pt idx="155">
                  <c:v>-88.623109360710913</c:v>
                </c:pt>
                <c:pt idx="156">
                  <c:v>-88.906525722149539</c:v>
                </c:pt>
                <c:pt idx="157">
                  <c:v>-89.189762662888498</c:v>
                </c:pt>
                <c:pt idx="158">
                  <c:v>-89.472939707422171</c:v>
                </c:pt>
                <c:pt idx="159">
                  <c:v>-89.756177923733915</c:v>
                </c:pt>
                <c:pt idx="160">
                  <c:v>-90.03959986905933</c:v>
                </c:pt>
                <c:pt idx="161">
                  <c:v>-90.323329541371379</c:v>
                </c:pt>
                <c:pt idx="162">
                  <c:v>-90.60749233623099</c:v>
                </c:pt>
                <c:pt idx="163">
                  <c:v>-90.892215008652258</c:v>
                </c:pt>
                <c:pt idx="164">
                  <c:v>-91.177625639637427</c:v>
                </c:pt>
                <c:pt idx="165">
                  <c:v>-91.463853607040804</c:v>
                </c:pt>
                <c:pt idx="166">
                  <c:v>-91.751029560428336</c:v>
                </c:pt>
                <c:pt idx="167">
                  <c:v>-92.039285399602193</c:v>
                </c:pt>
                <c:pt idx="168">
                  <c:v>-92.328754256467079</c:v>
                </c:pt>
                <c:pt idx="169">
                  <c:v>-92.619570479917286</c:v>
                </c:pt>
                <c:pt idx="170">
                  <c:v>-92.911869623429837</c:v>
                </c:pt>
                <c:pt idx="171">
                  <c:v>-93.205788435050053</c:v>
                </c:pt>
                <c:pt idx="172">
                  <c:v>-93.501464849461144</c:v>
                </c:pt>
                <c:pt idx="173">
                  <c:v>-93.799037981830395</c:v>
                </c:pt>
                <c:pt idx="174">
                  <c:v>-94.098648123126267</c:v>
                </c:pt>
                <c:pt idx="175">
                  <c:v>-94.400436736602103</c:v>
                </c:pt>
                <c:pt idx="176">
                  <c:v>-94.704546455142037</c:v>
                </c:pt>
                <c:pt idx="177">
                  <c:v>-95.011121079163587</c:v>
                </c:pt>
                <c:pt idx="178">
                  <c:v>-95.320305574770359</c:v>
                </c:pt>
                <c:pt idx="179">
                  <c:v>-95.632246071846382</c:v>
                </c:pt>
                <c:pt idx="180">
                  <c:v>-95.947089861778693</c:v>
                </c:pt>
                <c:pt idx="181">
                  <c:v>-96.264985394492797</c:v>
                </c:pt>
                <c:pt idx="182">
                  <c:v>-96.586082274478983</c:v>
                </c:pt>
                <c:pt idx="183">
                  <c:v>-96.91053125548224</c:v>
                </c:pt>
                <c:pt idx="184">
                  <c:v>-97.238484233521802</c:v>
                </c:pt>
                <c:pt idx="185">
                  <c:v>-97.570094237897834</c:v>
                </c:pt>
                <c:pt idx="186">
                  <c:v>-97.905515419835041</c:v>
                </c:pt>
                <c:pt idx="187">
                  <c:v>-98.244903038403265</c:v>
                </c:pt>
                <c:pt idx="188">
                  <c:v>-98.588413443343512</c:v>
                </c:pt>
                <c:pt idx="189">
                  <c:v>-98.936204054418823</c:v>
                </c:pt>
                <c:pt idx="190">
                  <c:v>-99.288433336894869</c:v>
                </c:pt>
                <c:pt idx="191">
                  <c:v>-99.645260772744251</c:v>
                </c:pt>
                <c:pt idx="192">
                  <c:v>-100.00684682715368</c:v>
                </c:pt>
                <c:pt idx="193">
                  <c:v>-100.37335290989905</c:v>
                </c:pt>
                <c:pt idx="194">
                  <c:v>-100.74494133113912</c:v>
                </c:pt>
                <c:pt idx="195">
                  <c:v>-101.12177525116226</c:v>
                </c:pt>
                <c:pt idx="196">
                  <c:v>-101.50401862360522</c:v>
                </c:pt>
                <c:pt idx="197">
                  <c:v>-101.8918361316462</c:v>
                </c:pt>
                <c:pt idx="198">
                  <c:v>-102.28539311665853</c:v>
                </c:pt>
                <c:pt idx="199">
                  <c:v>-102.68485549879415</c:v>
                </c:pt>
                <c:pt idx="200">
                  <c:v>-103.09038968894933</c:v>
                </c:pt>
                <c:pt idx="201">
                  <c:v>-103.5021624915492</c:v>
                </c:pt>
                <c:pt idx="202">
                  <c:v>-103.92034099757122</c:v>
                </c:pt>
                <c:pt idx="203">
                  <c:v>-104.34509246721258</c:v>
                </c:pt>
                <c:pt idx="204">
                  <c:v>-104.77658420159207</c:v>
                </c:pt>
                <c:pt idx="205">
                  <c:v>-105.214983402863</c:v>
                </c:pt>
                <c:pt idx="206">
                  <c:v>-105.66045702210313</c:v>
                </c:pt>
                <c:pt idx="207">
                  <c:v>-106.11317159433521</c:v>
                </c:pt>
                <c:pt idx="208">
                  <c:v>-106.57329306002681</c:v>
                </c:pt>
                <c:pt idx="209">
                  <c:v>-107.04098657240844</c:v>
                </c:pt>
                <c:pt idx="210">
                  <c:v>-107.51641628995066</c:v>
                </c:pt>
                <c:pt idx="211">
                  <c:v>-107.99974515333793</c:v>
                </c:pt>
                <c:pt idx="212">
                  <c:v>-108.49113464628381</c:v>
                </c:pt>
                <c:pt idx="213">
                  <c:v>-108.99074453953989</c:v>
                </c:pt>
                <c:pt idx="214">
                  <c:v>-109.49873261746538</c:v>
                </c:pt>
                <c:pt idx="215">
                  <c:v>-110.01525438654279</c:v>
                </c:pt>
                <c:pt idx="216">
                  <c:v>-110.5404627652523</c:v>
                </c:pt>
                <c:pt idx="217">
                  <c:v>-111.07450775474719</c:v>
                </c:pt>
                <c:pt idx="218">
                  <c:v>-111.61753608981533</c:v>
                </c:pt>
                <c:pt idx="219">
                  <c:v>-112.16969086965736</c:v>
                </c:pt>
                <c:pt idx="220">
                  <c:v>-112.7311111680699</c:v>
                </c:pt>
                <c:pt idx="221">
                  <c:v>-113.3019316226883</c:v>
                </c:pt>
                <c:pt idx="222">
                  <c:v>-113.88228200301984</c:v>
                </c:pt>
                <c:pt idx="223">
                  <c:v>-114.47228675708472</c:v>
                </c:pt>
                <c:pt idx="224">
                  <c:v>-115.07206453658335</c:v>
                </c:pt>
                <c:pt idx="225">
                  <c:v>-115.68172770061601</c:v>
                </c:pt>
                <c:pt idx="226">
                  <c:v>-116.30138179810814</c:v>
                </c:pt>
                <c:pt idx="227">
                  <c:v>-116.93112502922872</c:v>
                </c:pt>
                <c:pt idx="228">
                  <c:v>-117.57104768624077</c:v>
                </c:pt>
                <c:pt idx="229">
                  <c:v>-118.22123157438746</c:v>
                </c:pt>
                <c:pt idx="230">
                  <c:v>-118.88174941359415</c:v>
                </c:pt>
                <c:pt idx="231">
                  <c:v>-119.55266422196053</c:v>
                </c:pt>
                <c:pt idx="232">
                  <c:v>-120.23402868222024</c:v>
                </c:pt>
                <c:pt idx="233">
                  <c:v>-120.92588449256833</c:v>
                </c:pt>
                <c:pt idx="234">
                  <c:v>-121.62826170348286</c:v>
                </c:pt>
                <c:pt idx="235">
                  <c:v>-122.34117804241703</c:v>
                </c:pt>
                <c:pt idx="236">
                  <c:v>-123.06463822848565</c:v>
                </c:pt>
                <c:pt idx="237">
                  <c:v>-123.79863327953863</c:v>
                </c:pt>
                <c:pt idx="238">
                  <c:v>-124.54313981427944</c:v>
                </c:pt>
                <c:pt idx="239">
                  <c:v>-125.29811935236653</c:v>
                </c:pt>
                <c:pt idx="240">
                  <c:v>-126.06351761570976</c:v>
                </c:pt>
                <c:pt idx="241">
                  <c:v>-126.83926383445699</c:v>
                </c:pt>
                <c:pt idx="242">
                  <c:v>-127.62527006143523</c:v>
                </c:pt>
                <c:pt idx="243">
                  <c:v>-128.42143049908617</c:v>
                </c:pt>
                <c:pt idx="244">
                  <c:v>-129.22762084318717</c:v>
                </c:pt>
                <c:pt idx="245">
                  <c:v>-130.04369764789897</c:v>
                </c:pt>
                <c:pt idx="246">
                  <c:v>-130.86949771690243</c:v>
                </c:pt>
                <c:pt idx="247">
                  <c:v>-131.70483752559065</c:v>
                </c:pt>
                <c:pt idx="248">
                  <c:v>-132.54951267945788</c:v>
                </c:pt>
                <c:pt idx="249">
                  <c:v>-133.40329741396928</c:v>
                </c:pt>
                <c:pt idx="250">
                  <c:v>-134.26594414130037</c:v>
                </c:pt>
                <c:pt idx="251">
                  <c:v>-135.13718304939675</c:v>
                </c:pt>
                <c:pt idx="252">
                  <c:v>-136.01672175883911</c:v>
                </c:pt>
                <c:pt idx="253">
                  <c:v>-136.90424504293935</c:v>
                </c:pt>
                <c:pt idx="254">
                  <c:v>-137.79941461643892</c:v>
                </c:pt>
                <c:pt idx="255">
                  <c:v>-138.70186899802405</c:v>
                </c:pt>
                <c:pt idx="256">
                  <c:v>-139.61122345167774</c:v>
                </c:pt>
                <c:pt idx="257">
                  <c:v>-140.52707001163162</c:v>
                </c:pt>
                <c:pt idx="258">
                  <c:v>-141.44897759535542</c:v>
                </c:pt>
                <c:pt idx="259">
                  <c:v>-142.37649220864546</c:v>
                </c:pt>
                <c:pt idx="260">
                  <c:v>-143.30913724642406</c:v>
                </c:pt>
                <c:pt idx="261">
                  <c:v>-144.24641389236609</c:v>
                </c:pt>
                <c:pt idx="262">
                  <c:v>-145.18780161990483</c:v>
                </c:pt>
                <c:pt idx="263">
                  <c:v>-146.13275879656243</c:v>
                </c:pt>
                <c:pt idx="264">
                  <c:v>-147.08072339288938</c:v>
                </c:pt>
                <c:pt idx="265">
                  <c:v>-148.03111379659816</c:v>
                </c:pt>
                <c:pt idx="266">
                  <c:v>-148.98332973173871</c:v>
                </c:pt>
                <c:pt idx="267">
                  <c:v>-149.93675328200121</c:v>
                </c:pt>
                <c:pt idx="268">
                  <c:v>-150.89075001644559</c:v>
                </c:pt>
                <c:pt idx="269">
                  <c:v>-151.84467021516338</c:v>
                </c:pt>
                <c:pt idx="270">
                  <c:v>-152.79785019157967</c:v>
                </c:pt>
                <c:pt idx="271">
                  <c:v>-153.7496137073114</c:v>
                </c:pt>
                <c:pt idx="272">
                  <c:v>-154.69927347472543</c:v>
                </c:pt>
                <c:pt idx="273">
                  <c:v>-155.64613274159311</c:v>
                </c:pt>
                <c:pt idx="274">
                  <c:v>-156.58948695151977</c:v>
                </c:pt>
                <c:pt idx="275">
                  <c:v>-157.52862547316641</c:v>
                </c:pt>
                <c:pt idx="276">
                  <c:v>-158.46283339065573</c:v>
                </c:pt>
                <c:pt idx="277">
                  <c:v>-159.39139334700141</c:v>
                </c:pt>
                <c:pt idx="278">
                  <c:v>-160.31358743190745</c:v>
                </c:pt>
                <c:pt idx="279">
                  <c:v>-161.22869910485952</c:v>
                </c:pt>
                <c:pt idx="280">
                  <c:v>-162.13601514409402</c:v>
                </c:pt>
                <c:pt idx="281">
                  <c:v>-163.0348276117582</c:v>
                </c:pt>
                <c:pt idx="282">
                  <c:v>-163.92443582539812</c:v>
                </c:pt>
                <c:pt idx="283">
                  <c:v>-164.80414832580894</c:v>
                </c:pt>
                <c:pt idx="284">
                  <c:v>-165.67328483126815</c:v>
                </c:pt>
                <c:pt idx="285">
                  <c:v>-166.53117816823584</c:v>
                </c:pt>
                <c:pt idx="286">
                  <c:v>-167.37717616875321</c:v>
                </c:pt>
                <c:pt idx="287">
                  <c:v>-168.21064352499104</c:v>
                </c:pt>
                <c:pt idx="288">
                  <c:v>-169.03096359169155</c:v>
                </c:pt>
                <c:pt idx="289">
                  <c:v>-169.83754012760849</c:v>
                </c:pt>
                <c:pt idx="290">
                  <c:v>-170.62979896746791</c:v>
                </c:pt>
                <c:pt idx="291">
                  <c:v>-171.4071896164468</c:v>
                </c:pt>
                <c:pt idx="292">
                  <c:v>-172.16918675968958</c:v>
                </c:pt>
                <c:pt idx="293">
                  <c:v>-172.9152916799346</c:v>
                </c:pt>
                <c:pt idx="294">
                  <c:v>-173.64503357694323</c:v>
                </c:pt>
                <c:pt idx="295">
                  <c:v>-174.35797078299223</c:v>
                </c:pt>
                <c:pt idx="296">
                  <c:v>-175.0536918694018</c:v>
                </c:pt>
                <c:pt idx="297">
                  <c:v>-175.73181663965212</c:v>
                </c:pt>
                <c:pt idx="298">
                  <c:v>-176.39199700534945</c:v>
                </c:pt>
                <c:pt idx="299">
                  <c:v>-177.03391774193986</c:v>
                </c:pt>
                <c:pt idx="300">
                  <c:v>-177.65729712173226</c:v>
                </c:pt>
                <c:pt idx="301">
                  <c:v>-178.26188742244051</c:v>
                </c:pt>
                <c:pt idx="302">
                  <c:v>-178.84747531009441</c:v>
                </c:pt>
                <c:pt idx="303">
                  <c:v>-179.41388209579412</c:v>
                </c:pt>
                <c:pt idx="304">
                  <c:v>-179.96096386639618</c:v>
                </c:pt>
                <c:pt idx="305">
                  <c:v>-180.48861148981231</c:v>
                </c:pt>
                <c:pt idx="306">
                  <c:v>-180.99675049618205</c:v>
                </c:pt>
                <c:pt idx="307">
                  <c:v>-181.48534083674346</c:v>
                </c:pt>
                <c:pt idx="308">
                  <c:v>-181.95437652276789</c:v>
                </c:pt>
                <c:pt idx="309">
                  <c:v>-182.40388514745632</c:v>
                </c:pt>
                <c:pt idx="310">
                  <c:v>-182.83392729420507</c:v>
                </c:pt>
                <c:pt idx="311">
                  <c:v>-183.24459583514329</c:v>
                </c:pt>
                <c:pt idx="312">
                  <c:v>-183.63601512432518</c:v>
                </c:pt>
                <c:pt idx="313">
                  <c:v>-184.00834009041913</c:v>
                </c:pt>
                <c:pt idx="314">
                  <c:v>-184.3617552341812</c:v>
                </c:pt>
                <c:pt idx="315">
                  <c:v>-184.6964735364225</c:v>
                </c:pt>
                <c:pt idx="316">
                  <c:v>-185.0127352825829</c:v>
                </c:pt>
                <c:pt idx="317">
                  <c:v>-185.31080681039953</c:v>
                </c:pt>
                <c:pt idx="318">
                  <c:v>-185.59097918751092</c:v>
                </c:pt>
                <c:pt idx="319">
                  <c:v>-185.85356682615335</c:v>
                </c:pt>
                <c:pt idx="320">
                  <c:v>-186.09890604239362</c:v>
                </c:pt>
                <c:pt idx="321">
                  <c:v>-186.32735356758434</c:v>
                </c:pt>
                <c:pt idx="322">
                  <c:v>-186.53928501993033</c:v>
                </c:pt>
                <c:pt idx="323">
                  <c:v>-186.73509334421044</c:v>
                </c:pt>
                <c:pt idx="324">
                  <c:v>-186.91518722779779</c:v>
                </c:pt>
                <c:pt idx="325">
                  <c:v>-187.07998950117258</c:v>
                </c:pt>
                <c:pt idx="326">
                  <c:v>-187.22993553110734</c:v>
                </c:pt>
                <c:pt idx="327">
                  <c:v>-187.36547161463599</c:v>
                </c:pt>
                <c:pt idx="328">
                  <c:v>-187.48705338178308</c:v>
                </c:pt>
                <c:pt idx="329">
                  <c:v>-187.59514421483416</c:v>
                </c:pt>
                <c:pt idx="330">
                  <c:v>-187.69021369167194</c:v>
                </c:pt>
                <c:pt idx="331">
                  <c:v>-187.7727360603846</c:v>
                </c:pt>
                <c:pt idx="332">
                  <c:v>-187.8431887519771</c:v>
                </c:pt>
                <c:pt idx="333">
                  <c:v>-187.90205093758948</c:v>
                </c:pt>
                <c:pt idx="334">
                  <c:v>-187.94980213614627</c:v>
                </c:pt>
                <c:pt idx="335">
                  <c:v>-187.98692087784215</c:v>
                </c:pt>
                <c:pt idx="336">
                  <c:v>-188.01388342831018</c:v>
                </c:pt>
                <c:pt idx="337">
                  <c:v>-188.03116257773354</c:v>
                </c:pt>
                <c:pt idx="338">
                  <c:v>-188.03922649854866</c:v>
                </c:pt>
                <c:pt idx="339">
                  <c:v>-188.03853767476892</c:v>
                </c:pt>
                <c:pt idx="340">
                  <c:v>-188.02955190532376</c:v>
                </c:pt>
                <c:pt idx="341">
                  <c:v>-188.01271738318172</c:v>
                </c:pt>
                <c:pt idx="342">
                  <c:v>-187.98847385140687</c:v>
                </c:pt>
                <c:pt idx="343">
                  <c:v>-187.9572518366947</c:v>
                </c:pt>
                <c:pt idx="344">
                  <c:v>-187.91947196035406</c:v>
                </c:pt>
                <c:pt idx="345">
                  <c:v>-187.87554432615258</c:v>
                </c:pt>
                <c:pt idx="346">
                  <c:v>-187.825867983926</c:v>
                </c:pt>
                <c:pt idx="347">
                  <c:v>-187.77083046737616</c:v>
                </c:pt>
                <c:pt idx="348">
                  <c:v>-187.71080740404929</c:v>
                </c:pt>
                <c:pt idx="349">
                  <c:v>-187.64616219509537</c:v>
                </c:pt>
                <c:pt idx="350">
                  <c:v>-187.57724576207164</c:v>
                </c:pt>
                <c:pt idx="351">
                  <c:v>-187.50439635775666</c:v>
                </c:pt>
                <c:pt idx="352">
                  <c:v>-187.42793943770005</c:v>
                </c:pt>
                <c:pt idx="353">
                  <c:v>-187.34818758903361</c:v>
                </c:pt>
                <c:pt idx="354">
                  <c:v>-187.2654405129214</c:v>
                </c:pt>
                <c:pt idx="355">
                  <c:v>-187.17998505691776</c:v>
                </c:pt>
                <c:pt idx="356">
                  <c:v>-187.09209529344315</c:v>
                </c:pt>
                <c:pt idx="357">
                  <c:v>-187.0020326405583</c:v>
                </c:pt>
                <c:pt idx="358">
                  <c:v>-186.91004602123431</c:v>
                </c:pt>
                <c:pt idx="359">
                  <c:v>-186.81637205735788</c:v>
                </c:pt>
                <c:pt idx="360">
                  <c:v>-186.72123529478785</c:v>
                </c:pt>
                <c:pt idx="361">
                  <c:v>-186.62484845587801</c:v>
                </c:pt>
                <c:pt idx="362">
                  <c:v>-186.52741271600459</c:v>
                </c:pt>
                <c:pt idx="363">
                  <c:v>-186.42911800077775</c:v>
                </c:pt>
                <c:pt idx="364">
                  <c:v>-186.33014330077319</c:v>
                </c:pt>
                <c:pt idx="365">
                  <c:v>-186.23065700078817</c:v>
                </c:pt>
                <c:pt idx="366">
                  <c:v>-186.13081722080406</c:v>
                </c:pt>
                <c:pt idx="367">
                  <c:v>-186.03077216602097</c:v>
                </c:pt>
                <c:pt idx="368">
                  <c:v>-185.93066048351685</c:v>
                </c:pt>
                <c:pt idx="369">
                  <c:v>-185.83061162327238</c:v>
                </c:pt>
                <c:pt idx="370">
                  <c:v>-185.73074620148944</c:v>
                </c:pt>
                <c:pt idx="371">
                  <c:v>-185.6311763643165</c:v>
                </c:pt>
                <c:pt idx="372">
                  <c:v>-185.53200615027356</c:v>
                </c:pt>
                <c:pt idx="373">
                  <c:v>-185.43333184984516</c:v>
                </c:pt>
                <c:pt idx="374">
                  <c:v>-185.33524236087649</c:v>
                </c:pt>
                <c:pt idx="375">
                  <c:v>-185.23781953857008</c:v>
                </c:pt>
                <c:pt idx="376">
                  <c:v>-185.14113853903024</c:v>
                </c:pt>
                <c:pt idx="377">
                  <c:v>-185.04526815544853</c:v>
                </c:pt>
                <c:pt idx="378">
                  <c:v>-184.95027114615539</c:v>
                </c:pt>
                <c:pt idx="379">
                  <c:v>-184.85620455389108</c:v>
                </c:pt>
                <c:pt idx="380">
                  <c:v>-184.76312001576133</c:v>
                </c:pt>
                <c:pt idx="381">
                  <c:v>-184.67106406345459</c:v>
                </c:pt>
                <c:pt idx="382">
                  <c:v>-184.58007841339111</c:v>
                </c:pt>
                <c:pt idx="383">
                  <c:v>-184.49020024656556</c:v>
                </c:pt>
                <c:pt idx="384">
                  <c:v>-184.40146247792484</c:v>
                </c:pt>
                <c:pt idx="385">
                  <c:v>-184.31389401519476</c:v>
                </c:pt>
                <c:pt idx="386">
                  <c:v>-184.2275200071341</c:v>
                </c:pt>
                <c:pt idx="387">
                  <c:v>-184.14236208125226</c:v>
                </c:pt>
                <c:pt idx="388">
                  <c:v>-184.05843857107592</c:v>
                </c:pt>
                <c:pt idx="389">
                  <c:v>-183.97576473309624</c:v>
                </c:pt>
                <c:pt idx="390">
                  <c:v>-183.89435295356327</c:v>
                </c:pt>
                <c:pt idx="391">
                  <c:v>-183.81421294533058</c:v>
                </c:pt>
                <c:pt idx="392">
                  <c:v>-183.73535193497617</c:v>
                </c:pt>
                <c:pt idx="393">
                  <c:v>-183.65777484045242</c:v>
                </c:pt>
                <c:pt idx="394">
                  <c:v>-183.58148443953462</c:v>
                </c:pt>
                <c:pt idx="395">
                  <c:v>-183.50648152935139</c:v>
                </c:pt>
                <c:pt idx="396">
                  <c:v>-183.43276507729453</c:v>
                </c:pt>
                <c:pt idx="397">
                  <c:v>-183.36033236361123</c:v>
                </c:pt>
                <c:pt idx="398">
                  <c:v>-183.2891791159885</c:v>
                </c:pt>
                <c:pt idx="399">
                  <c:v>-183.21929963644232</c:v>
                </c:pt>
                <c:pt idx="400">
                  <c:v>-183.15068692082519</c:v>
                </c:pt>
                <c:pt idx="401">
                  <c:v>-183.08333277126397</c:v>
                </c:pt>
                <c:pt idx="402">
                  <c:v>-183.01722790183862</c:v>
                </c:pt>
                <c:pt idx="403">
                  <c:v>-182.95236203780701</c:v>
                </c:pt>
                <c:pt idx="404">
                  <c:v>-182.88872400867629</c:v>
                </c:pt>
                <c:pt idx="405">
                  <c:v>-182.82630183541602</c:v>
                </c:pt>
                <c:pt idx="406">
                  <c:v>-182.7650828120988</c:v>
                </c:pt>
                <c:pt idx="407">
                  <c:v>-182.70505358224983</c:v>
                </c:pt>
                <c:pt idx="408">
                  <c:v>-182.64620021017487</c:v>
                </c:pt>
                <c:pt idx="409">
                  <c:v>-182.58850824753009</c:v>
                </c:pt>
                <c:pt idx="410">
                  <c:v>-182.53196279538719</c:v>
                </c:pt>
                <c:pt idx="411">
                  <c:v>-182.47654856203752</c:v>
                </c:pt>
                <c:pt idx="412">
                  <c:v>-182.42224991677102</c:v>
                </c:pt>
                <c:pt idx="413">
                  <c:v>-182.3690509398543</c:v>
                </c:pt>
                <c:pt idx="414">
                  <c:v>-182.31693546892467</c:v>
                </c:pt>
                <c:pt idx="415">
                  <c:v>-182.2658871420067</c:v>
                </c:pt>
                <c:pt idx="416">
                  <c:v>-182.21588943734841</c:v>
                </c:pt>
                <c:pt idx="417">
                  <c:v>-182.16692571026562</c:v>
                </c:pt>
                <c:pt idx="418">
                  <c:v>-182.11897922717375</c:v>
                </c:pt>
                <c:pt idx="419">
                  <c:v>-182.07203319697823</c:v>
                </c:pt>
                <c:pt idx="420">
                  <c:v>-182.02607079998501</c:v>
                </c:pt>
                <c:pt idx="421">
                  <c:v>-181.98107521448532</c:v>
                </c:pt>
                <c:pt idx="422">
                  <c:v>-181.93702964116204</c:v>
                </c:pt>
                <c:pt idx="423">
                  <c:v>-181.89391732545346</c:v>
                </c:pt>
                <c:pt idx="424">
                  <c:v>-181.85172157800804</c:v>
                </c:pt>
                <c:pt idx="425">
                  <c:v>-181.81042579335252</c:v>
                </c:pt>
                <c:pt idx="426">
                  <c:v>-181.77001346689065</c:v>
                </c:pt>
                <c:pt idx="427">
                  <c:v>-181.73046821034305</c:v>
                </c:pt>
                <c:pt idx="428">
                  <c:v>-181.6917737657329</c:v>
                </c:pt>
                <c:pt idx="429">
                  <c:v>-181.65391401801512</c:v>
                </c:pt>
                <c:pt idx="430">
                  <c:v>-181.61687300644127</c:v>
                </c:pt>
                <c:pt idx="431">
                  <c:v>-181.58063493474856</c:v>
                </c:pt>
                <c:pt idx="432">
                  <c:v>-181.54518418025353</c:v>
                </c:pt>
                <c:pt idx="433">
                  <c:v>-181.51050530192848</c:v>
                </c:pt>
                <c:pt idx="434">
                  <c:v>-181.47658304753202</c:v>
                </c:pt>
                <c:pt idx="435">
                  <c:v>-181.443402359863</c:v>
                </c:pt>
                <c:pt idx="436">
                  <c:v>-181.41094838220002</c:v>
                </c:pt>
                <c:pt idx="437">
                  <c:v>-181.37920646298807</c:v>
                </c:pt>
                <c:pt idx="438">
                  <c:v>-181.3481621598267</c:v>
                </c:pt>
                <c:pt idx="439">
                  <c:v>-181.31780124281332</c:v>
                </c:pt>
                <c:pt idx="440">
                  <c:v>-181.28810969729068</c:v>
                </c:pt>
                <c:pt idx="441">
                  <c:v>-181.25907372604411</c:v>
                </c:pt>
                <c:pt idx="442">
                  <c:v>-181.23067975099181</c:v>
                </c:pt>
                <c:pt idx="443">
                  <c:v>-181.20291441440872</c:v>
                </c:pt>
                <c:pt idx="444">
                  <c:v>-181.17576457972106</c:v>
                </c:pt>
                <c:pt idx="445">
                  <c:v>-181.14921733190693</c:v>
                </c:pt>
                <c:pt idx="446">
                  <c:v>-181.12325997753584</c:v>
                </c:pt>
                <c:pt idx="447">
                  <c:v>-181.09788004447751</c:v>
                </c:pt>
                <c:pt idx="448">
                  <c:v>-181.07306528130852</c:v>
                </c:pt>
                <c:pt idx="449">
                  <c:v>-181.04880365644362</c:v>
                </c:pt>
                <c:pt idx="450">
                  <c:v>-181.02508335701611</c:v>
                </c:pt>
                <c:pt idx="451">
                  <c:v>-181.00189278753038</c:v>
                </c:pt>
                <c:pt idx="452">
                  <c:v>-180.97922056830851</c:v>
                </c:pt>
                <c:pt idx="453">
                  <c:v>-180.95705553374984</c:v>
                </c:pt>
                <c:pt idx="454">
                  <c:v>-180.9353867304234</c:v>
                </c:pt>
                <c:pt idx="455">
                  <c:v>-180.91420341500941</c:v>
                </c:pt>
                <c:pt idx="456">
                  <c:v>-180.89349505210578</c:v>
                </c:pt>
                <c:pt idx="457">
                  <c:v>-180.8732513119154</c:v>
                </c:pt>
                <c:pt idx="458">
                  <c:v>-180.85346206782654</c:v>
                </c:pt>
                <c:pt idx="459">
                  <c:v>-180.83411739390061</c:v>
                </c:pt>
                <c:pt idx="460">
                  <c:v>-180.81520756227764</c:v>
                </c:pt>
                <c:pt idx="461">
                  <c:v>-180.79672304051141</c:v>
                </c:pt>
                <c:pt idx="462">
                  <c:v>-180.77865448884373</c:v>
                </c:pt>
                <c:pt idx="463">
                  <c:v>-180.76099275742735</c:v>
                </c:pt>
                <c:pt idx="464">
                  <c:v>-180.74372888350626</c:v>
                </c:pt>
                <c:pt idx="465">
                  <c:v>-180.72685408856054</c:v>
                </c:pt>
                <c:pt idx="466">
                  <c:v>-180.71035977542437</c:v>
                </c:pt>
                <c:pt idx="467">
                  <c:v>-180.69423752538228</c:v>
                </c:pt>
                <c:pt idx="468">
                  <c:v>-180.67847909525136</c:v>
                </c:pt>
                <c:pt idx="469">
                  <c:v>-180.6630764144536</c:v>
                </c:pt>
                <c:pt idx="470">
                  <c:v>-180.64802158208488</c:v>
                </c:pt>
                <c:pt idx="471">
                  <c:v>-180.63330686398439</c:v>
                </c:pt>
                <c:pt idx="472">
                  <c:v>-180.61892468980892</c:v>
                </c:pt>
                <c:pt idx="473">
                  <c:v>-180.60486765011697</c:v>
                </c:pt>
                <c:pt idx="474">
                  <c:v>-180.59112849346408</c:v>
                </c:pt>
                <c:pt idx="475">
                  <c:v>-180.57770012351563</c:v>
                </c:pt>
                <c:pt idx="476">
                  <c:v>-180.56457559617689</c:v>
                </c:pt>
                <c:pt idx="477">
                  <c:v>-180.55174811674596</c:v>
                </c:pt>
                <c:pt idx="478">
                  <c:v>-180.53921103708933</c:v>
                </c:pt>
                <c:pt idx="479">
                  <c:v>-180.52695785284436</c:v>
                </c:pt>
                <c:pt idx="480">
                  <c:v>-180.51498220064923</c:v>
                </c:pt>
                <c:pt idx="481">
                  <c:v>-180.50327785540301</c:v>
                </c:pt>
                <c:pt idx="482">
                  <c:v>-180.49183872755631</c:v>
                </c:pt>
                <c:pt idx="483">
                  <c:v>-180.48065886043517</c:v>
                </c:pt>
                <c:pt idx="484">
                  <c:v>-180.4697324275983</c:v>
                </c:pt>
                <c:pt idx="485">
                  <c:v>-180.45905373022924</c:v>
                </c:pt>
                <c:pt idx="486">
                  <c:v>-180.44861719456418</c:v>
                </c:pt>
                <c:pt idx="487">
                  <c:v>-180.43841736935624</c:v>
                </c:pt>
                <c:pt idx="488">
                  <c:v>-180.42844892337655</c:v>
                </c:pt>
                <c:pt idx="489">
                  <c:v>-180.41870664295348</c:v>
                </c:pt>
                <c:pt idx="490">
                  <c:v>-180.40918542954918</c:v>
                </c:pt>
                <c:pt idx="491">
                  <c:v>-180.39988029737529</c:v>
                </c:pt>
                <c:pt idx="492">
                  <c:v>-180.39078637104612</c:v>
                </c:pt>
                <c:pt idx="493">
                  <c:v>-180.38189888327204</c:v>
                </c:pt>
                <c:pt idx="494">
                  <c:v>-180.37321317259008</c:v>
                </c:pt>
                <c:pt idx="495">
                  <c:v>-180.36472468113487</c:v>
                </c:pt>
                <c:pt idx="496">
                  <c:v>-180.35642895244752</c:v>
                </c:pt>
                <c:pt idx="497">
                  <c:v>-180.34832162932318</c:v>
                </c:pt>
                <c:pt idx="498">
                  <c:v>-180.34039845169804</c:v>
                </c:pt>
                <c:pt idx="499">
                  <c:v>-180.33265525457381</c:v>
                </c:pt>
                <c:pt idx="500">
                  <c:v>-180.3250879659808</c:v>
                </c:pt>
                <c:pt idx="501">
                  <c:v>-180.3176926049789</c:v>
                </c:pt>
                <c:pt idx="502">
                  <c:v>-180.3104652796963</c:v>
                </c:pt>
                <c:pt idx="503">
                  <c:v>-180.30340218540488</c:v>
                </c:pt>
                <c:pt idx="504">
                  <c:v>-180.29649960263345</c:v>
                </c:pt>
                <c:pt idx="505">
                  <c:v>-180.28975389531681</c:v>
                </c:pt>
                <c:pt idx="506">
                  <c:v>-180.2831615089811</c:v>
                </c:pt>
                <c:pt idx="507">
                  <c:v>-180.27671896896504</c:v>
                </c:pt>
                <c:pt idx="508">
                  <c:v>-180.27042287867647</c:v>
                </c:pt>
                <c:pt idx="509">
                  <c:v>-180.26426991788318</c:v>
                </c:pt>
                <c:pt idx="510">
                  <c:v>-180.25825684103893</c:v>
                </c:pt>
                <c:pt idx="511">
                  <c:v>-180.25238047564241</c:v>
                </c:pt>
                <c:pt idx="512">
                  <c:v>-180.2466377206305</c:v>
                </c:pt>
                <c:pt idx="513">
                  <c:v>-180.24102554480356</c:v>
                </c:pt>
                <c:pt idx="514">
                  <c:v>-180.23554098528396</c:v>
                </c:pt>
                <c:pt idx="515">
                  <c:v>-180.23018114600552</c:v>
                </c:pt>
                <c:pt idx="516">
                  <c:v>-180.22494319623507</c:v>
                </c:pt>
                <c:pt idx="517">
                  <c:v>-180.21982436912478</c:v>
                </c:pt>
                <c:pt idx="518">
                  <c:v>-180.21482196029439</c:v>
                </c:pt>
                <c:pt idx="519">
                  <c:v>-180.20993332644349</c:v>
                </c:pt>
                <c:pt idx="520">
                  <c:v>-180.20515588399348</c:v>
                </c:pt>
                <c:pt idx="521">
                  <c:v>-180.20048710775762</c:v>
                </c:pt>
                <c:pt idx="522">
                  <c:v>-180.19592452963985</c:v>
                </c:pt>
                <c:pt idx="523">
                  <c:v>-180.1914657373614</c:v>
                </c:pt>
                <c:pt idx="524">
                  <c:v>-180.1871083732141</c:v>
                </c:pt>
                <c:pt idx="525">
                  <c:v>-180.18285013284122</c:v>
                </c:pt>
                <c:pt idx="526">
                  <c:v>-180.17868876404407</c:v>
                </c:pt>
                <c:pt idx="527">
                  <c:v>-180.17462206561422</c:v>
                </c:pt>
                <c:pt idx="528">
                  <c:v>-180.1706478861916</c:v>
                </c:pt>
                <c:pt idx="529">
                  <c:v>-180.16676412314672</c:v>
                </c:pt>
                <c:pt idx="530">
                  <c:v>-180.16296872148766</c:v>
                </c:pt>
                <c:pt idx="531">
                  <c:v>-180.15925967279031</c:v>
                </c:pt>
                <c:pt idx="532">
                  <c:v>-180.15563501415278</c:v>
                </c:pt>
                <c:pt idx="533">
                  <c:v>-180.15209282717205</c:v>
                </c:pt>
                <c:pt idx="534">
                  <c:v>-180.14863123694289</c:v>
                </c:pt>
                <c:pt idx="535">
                  <c:v>-180.14524841107962</c:v>
                </c:pt>
                <c:pt idx="536">
                  <c:v>-180.14194255875844</c:v>
                </c:pt>
                <c:pt idx="537">
                  <c:v>-180.13871192978149</c:v>
                </c:pt>
                <c:pt idx="538">
                  <c:v>-180.13555481366114</c:v>
                </c:pt>
                <c:pt idx="539">
                  <c:v>-180.13246953872485</c:v>
                </c:pt>
                <c:pt idx="540">
                  <c:v>-180.12945447123946</c:v>
                </c:pt>
                <c:pt idx="541">
                  <c:v>-180.12650801455536</c:v>
                </c:pt>
                <c:pt idx="542">
                  <c:v>-180.12362860826909</c:v>
                </c:pt>
                <c:pt idx="543">
                  <c:v>-180.12081472740499</c:v>
                </c:pt>
                <c:pt idx="544">
                  <c:v>-180.11806488161486</c:v>
                </c:pt>
                <c:pt idx="545">
                  <c:v>-180.1153776143953</c:v>
                </c:pt>
                <c:pt idx="546">
                  <c:v>-180.11275150232285</c:v>
                </c:pt>
                <c:pt idx="547">
                  <c:v>-180.11018515430553</c:v>
                </c:pt>
                <c:pt idx="548">
                  <c:v>-180.10767721085205</c:v>
                </c:pt>
                <c:pt idx="549">
                  <c:v>-180.10522634335638</c:v>
                </c:pt>
                <c:pt idx="550">
                  <c:v>-180.10283125339913</c:v>
                </c:pt>
                <c:pt idx="551">
                  <c:v>-180.1004906720637</c:v>
                </c:pt>
                <c:pt idx="552">
                  <c:v>-180.09820335926861</c:v>
                </c:pt>
                <c:pt idx="553">
                  <c:v>-180.09596810311427</c:v>
                </c:pt>
                <c:pt idx="554">
                  <c:v>-180.09378371924464</c:v>
                </c:pt>
                <c:pt idx="555">
                  <c:v>-180.09164905022283</c:v>
                </c:pt>
                <c:pt idx="556">
                  <c:v>-180.08956296492141</c:v>
                </c:pt>
                <c:pt idx="557">
                  <c:v>-180.08752435792559</c:v>
                </c:pt>
                <c:pt idx="558">
                  <c:v>-180.08553214895059</c:v>
                </c:pt>
                <c:pt idx="559">
                  <c:v>-180.0835852822718</c:v>
                </c:pt>
                <c:pt idx="560">
                  <c:v>-180.08168272616729</c:v>
                </c:pt>
                <c:pt idx="561">
                  <c:v>-180.07982347237385</c:v>
                </c:pt>
                <c:pt idx="562">
                  <c:v>-180.07800653555452</c:v>
                </c:pt>
                <c:pt idx="563">
                  <c:v>-180.07623095277827</c:v>
                </c:pt>
                <c:pt idx="564">
                  <c:v>-180.07449578301174</c:v>
                </c:pt>
                <c:pt idx="565">
                  <c:v>-180.0728001066222</c:v>
                </c:pt>
                <c:pt idx="566">
                  <c:v>-180.0711430248914</c:v>
                </c:pt>
                <c:pt idx="567">
                  <c:v>-180.0695236595412</c:v>
                </c:pt>
                <c:pt idx="568">
                  <c:v>-180.06794115226919</c:v>
                </c:pt>
                <c:pt idx="569">
                  <c:v>-180.06639466429522</c:v>
                </c:pt>
                <c:pt idx="570">
                  <c:v>-180.06488337591776</c:v>
                </c:pt>
                <c:pt idx="571">
                  <c:v>-180.06340648608105</c:v>
                </c:pt>
                <c:pt idx="572">
                  <c:v>-180.06196321195097</c:v>
                </c:pt>
                <c:pt idx="573">
                  <c:v>-180.06055278850152</c:v>
                </c:pt>
                <c:pt idx="574">
                  <c:v>-180.05917446811014</c:v>
                </c:pt>
                <c:pt idx="575">
                  <c:v>-180.05782752016199</c:v>
                </c:pt>
                <c:pt idx="576">
                  <c:v>-180.05651123066394</c:v>
                </c:pt>
                <c:pt idx="577">
                  <c:v>-180.05522490186647</c:v>
                </c:pt>
                <c:pt idx="578">
                  <c:v>-180.05396785189473</c:v>
                </c:pt>
                <c:pt idx="579">
                  <c:v>-180.05273941438747</c:v>
                </c:pt>
                <c:pt idx="580">
                  <c:v>-180.05153893814474</c:v>
                </c:pt>
                <c:pt idx="581">
                  <c:v>-180.050365786783</c:v>
                </c:pt>
                <c:pt idx="582">
                  <c:v>-180.04921933839847</c:v>
                </c:pt>
                <c:pt idx="583">
                  <c:v>-180.0480989852378</c:v>
                </c:pt>
                <c:pt idx="584">
                  <c:v>-180.04700413337636</c:v>
                </c:pt>
                <c:pt idx="585">
                  <c:v>-180.045934202404</c:v>
                </c:pt>
                <c:pt idx="586">
                  <c:v>-180.04488862511755</c:v>
                </c:pt>
                <c:pt idx="587">
                  <c:v>-180.04386684722067</c:v>
                </c:pt>
                <c:pt idx="588">
                  <c:v>-180.04286832703005</c:v>
                </c:pt>
                <c:pt idx="589">
                  <c:v>-180.04189253518905</c:v>
                </c:pt>
                <c:pt idx="590">
                  <c:v>-180.040938954387</c:v>
                </c:pt>
                <c:pt idx="591">
                  <c:v>-180.04000707908517</c:v>
                </c:pt>
                <c:pt idx="592">
                  <c:v>-180.03909641524956</c:v>
                </c:pt>
                <c:pt idx="593">
                  <c:v>-180.03820648008855</c:v>
                </c:pt>
                <c:pt idx="594">
                  <c:v>-180.03733680179761</c:v>
                </c:pt>
                <c:pt idx="595">
                  <c:v>-180.03648691930934</c:v>
                </c:pt>
                <c:pt idx="596">
                  <c:v>-180.03565638204901</c:v>
                </c:pt>
                <c:pt idx="597">
                  <c:v>-180.03484474969628</c:v>
                </c:pt>
                <c:pt idx="598">
                  <c:v>-180.03405159195137</c:v>
                </c:pt>
                <c:pt idx="599">
                  <c:v>-180.03327648830762</c:v>
                </c:pt>
                <c:pt idx="600">
                  <c:v>-180.0325190278285</c:v>
                </c:pt>
                <c:pt idx="601">
                  <c:v>-180.03177880892969</c:v>
                </c:pt>
                <c:pt idx="602">
                  <c:v>-180.03105543916666</c:v>
                </c:pt>
                <c:pt idx="603">
                  <c:v>-180.03034853502658</c:v>
                </c:pt>
                <c:pt idx="604">
                  <c:v>-180.0296577217249</c:v>
                </c:pt>
                <c:pt idx="605">
                  <c:v>-180.02898263300716</c:v>
                </c:pt>
                <c:pt idx="606">
                  <c:v>-180.0283229109545</c:v>
                </c:pt>
                <c:pt idx="607">
                  <c:v>-180.02767820579436</c:v>
                </c:pt>
                <c:pt idx="608">
                  <c:v>-180.02704817571478</c:v>
                </c:pt>
                <c:pt idx="609">
                  <c:v>-180.02643248668363</c:v>
                </c:pt>
                <c:pt idx="610">
                  <c:v>-180.02583081227124</c:v>
                </c:pt>
                <c:pt idx="611">
                  <c:v>-180.02524283347759</c:v>
                </c:pt>
                <c:pt idx="612">
                  <c:v>-180.02466823856315</c:v>
                </c:pt>
                <c:pt idx="613">
                  <c:v>-180.02410672288391</c:v>
                </c:pt>
                <c:pt idx="614">
                  <c:v>-180.02355798872961</c:v>
                </c:pt>
                <c:pt idx="615">
                  <c:v>-180.02302174516592</c:v>
                </c:pt>
                <c:pt idx="616">
                  <c:v>-180.0224977078806</c:v>
                </c:pt>
                <c:pt idx="617">
                  <c:v>-180.02198559903258</c:v>
                </c:pt>
                <c:pt idx="618">
                  <c:v>-180.02148514710464</c:v>
                </c:pt>
                <c:pt idx="619">
                  <c:v>-180.02099608675957</c:v>
                </c:pt>
                <c:pt idx="620">
                  <c:v>-180.02051815869953</c:v>
                </c:pt>
                <c:pt idx="621">
                  <c:v>-180.02005110952865</c:v>
                </c:pt>
                <c:pt idx="622">
                  <c:v>-180.01959469161864</c:v>
                </c:pt>
                <c:pt idx="623">
                  <c:v>-180.01914866297756</c:v>
                </c:pt>
                <c:pt idx="624">
                  <c:v>-180.01871278712144</c:v>
                </c:pt>
                <c:pt idx="625">
                  <c:v>-180.01828683294923</c:v>
                </c:pt>
                <c:pt idx="626">
                  <c:v>-180.01787057461979</c:v>
                </c:pt>
                <c:pt idx="627">
                  <c:v>-180.01746379143293</c:v>
                </c:pt>
                <c:pt idx="628">
                  <c:v>-180.01706626771141</c:v>
                </c:pt>
                <c:pt idx="629">
                  <c:v>-180.01667779268755</c:v>
                </c:pt>
                <c:pt idx="630">
                  <c:v>-180.01629816039093</c:v>
                </c:pt>
                <c:pt idx="631">
                  <c:v>-180.01592716953951</c:v>
                </c:pt>
                <c:pt idx="632">
                  <c:v>-180.01556462343262</c:v>
                </c:pt>
                <c:pt idx="633">
                  <c:v>-180.01521032984704</c:v>
                </c:pt>
                <c:pt idx="634">
                  <c:v>-180.01486410093474</c:v>
                </c:pt>
                <c:pt idx="635">
                  <c:v>-180.01452575312368</c:v>
                </c:pt>
                <c:pt idx="636">
                  <c:v>-180.01419510702007</c:v>
                </c:pt>
                <c:pt idx="637">
                  <c:v>-180.01387198731362</c:v>
                </c:pt>
                <c:pt idx="638">
                  <c:v>-180.0135562226844</c:v>
                </c:pt>
                <c:pt idx="639">
                  <c:v>-180.01324764571211</c:v>
                </c:pt>
                <c:pt idx="640">
                  <c:v>-180.01294609278733</c:v>
                </c:pt>
                <c:pt idx="641">
                  <c:v>-180.01265140402458</c:v>
                </c:pt>
                <c:pt idx="642">
                  <c:v>-180.01236342317782</c:v>
                </c:pt>
                <c:pt idx="643">
                  <c:v>-180.01208199755769</c:v>
                </c:pt>
                <c:pt idx="644">
                  <c:v>-180.01180697795002</c:v>
                </c:pt>
                <c:pt idx="645">
                  <c:v>-180.01153821853737</c:v>
                </c:pt>
                <c:pt idx="646">
                  <c:v>-180.01127557682133</c:v>
                </c:pt>
                <c:pt idx="647">
                  <c:v>-180.0110189135471</c:v>
                </c:pt>
                <c:pt idx="648">
                  <c:v>-180.01076809262958</c:v>
                </c:pt>
                <c:pt idx="649">
                  <c:v>-180.01052298108138</c:v>
                </c:pt>
                <c:pt idx="650">
                  <c:v>-180.0102834489422</c:v>
                </c:pt>
                <c:pt idx="651">
                  <c:v>-180.01004936920987</c:v>
                </c:pt>
                <c:pt idx="652">
                  <c:v>-180.00982061777319</c:v>
                </c:pt>
                <c:pt idx="653">
                  <c:v>-180.00959707334596</c:v>
                </c:pt>
                <c:pt idx="654">
                  <c:v>-180.0093786174028</c:v>
                </c:pt>
                <c:pt idx="655">
                  <c:v>-180.00916513411616</c:v>
                </c:pt>
                <c:pt idx="656">
                  <c:v>-180.00895651029515</c:v>
                </c:pt>
                <c:pt idx="657">
                  <c:v>-180.00875263532532</c:v>
                </c:pt>
                <c:pt idx="658">
                  <c:v>-180.00855340110996</c:v>
                </c:pt>
                <c:pt idx="659">
                  <c:v>-180.00835870201314</c:v>
                </c:pt>
                <c:pt idx="660">
                  <c:v>-180.00816843480334</c:v>
                </c:pt>
                <c:pt idx="661">
                  <c:v>-180.00798249859884</c:v>
                </c:pt>
                <c:pt idx="662">
                  <c:v>-180.00780079481427</c:v>
                </c:pt>
                <c:pt idx="663">
                  <c:v>-180.0076232271083</c:v>
                </c:pt>
                <c:pt idx="664">
                  <c:v>-180.0074497013326</c:v>
                </c:pt>
                <c:pt idx="665">
                  <c:v>-180.00728012548188</c:v>
                </c:pt>
                <c:pt idx="666">
                  <c:v>-180.00711440964511</c:v>
                </c:pt>
                <c:pt idx="667">
                  <c:v>-180.00695246595794</c:v>
                </c:pt>
                <c:pt idx="668">
                  <c:v>-180.00679420855602</c:v>
                </c:pt>
                <c:pt idx="669">
                  <c:v>-180.00663955352928</c:v>
                </c:pt>
                <c:pt idx="670">
                  <c:v>-180.00648841887806</c:v>
                </c:pt>
                <c:pt idx="671">
                  <c:v>-180.00634072446888</c:v>
                </c:pt>
                <c:pt idx="672">
                  <c:v>-180.00619639199255</c:v>
                </c:pt>
                <c:pt idx="673">
                  <c:v>-180.00605534492217</c:v>
                </c:pt>
                <c:pt idx="674">
                  <c:v>-180.00591750847303</c:v>
                </c:pt>
                <c:pt idx="675">
                  <c:v>-180.00578280956259</c:v>
                </c:pt>
                <c:pt idx="676">
                  <c:v>-180.00565117677183</c:v>
                </c:pt>
                <c:pt idx="677">
                  <c:v>-180.00552254030748</c:v>
                </c:pt>
                <c:pt idx="678">
                  <c:v>-180.00539683196496</c:v>
                </c:pt>
                <c:pt idx="679">
                  <c:v>-180.00527398509217</c:v>
                </c:pt>
                <c:pt idx="680">
                  <c:v>-180.00515393455424</c:v>
                </c:pt>
                <c:pt idx="681">
                  <c:v>-180.00503661669887</c:v>
                </c:pt>
                <c:pt idx="682">
                  <c:v>-180.00492196932271</c:v>
                </c:pt>
                <c:pt idx="683">
                  <c:v>-180.00480993163836</c:v>
                </c:pt>
                <c:pt idx="684">
                  <c:v>-180.00470044424196</c:v>
                </c:pt>
                <c:pt idx="685">
                  <c:v>-180.00459344908199</c:v>
                </c:pt>
                <c:pt idx="686">
                  <c:v>-180.00448888942833</c:v>
                </c:pt>
                <c:pt idx="687">
                  <c:v>-180.00438670984204</c:v>
                </c:pt>
                <c:pt idx="688">
                  <c:v>-180.00428685614634</c:v>
                </c:pt>
                <c:pt idx="689">
                  <c:v>-180.00418927539749</c:v>
                </c:pt>
                <c:pt idx="690">
                  <c:v>-180.004093915857</c:v>
                </c:pt>
                <c:pt idx="691">
                  <c:v>-180.00400072696399</c:v>
                </c:pt>
                <c:pt idx="692">
                  <c:v>-180.00390965930853</c:v>
                </c:pt>
                <c:pt idx="693">
                  <c:v>-180.00382066460548</c:v>
                </c:pt>
                <c:pt idx="694">
                  <c:v>-180.00373369566864</c:v>
                </c:pt>
                <c:pt idx="695">
                  <c:v>-180.00364870638595</c:v>
                </c:pt>
                <c:pt idx="696">
                  <c:v>-180.00356565169517</c:v>
                </c:pt>
                <c:pt idx="697">
                  <c:v>-180.00348448755949</c:v>
                </c:pt>
                <c:pt idx="698">
                  <c:v>-180.00340517094469</c:v>
                </c:pt>
                <c:pt idx="699">
                  <c:v>-180.00332765979604</c:v>
                </c:pt>
                <c:pt idx="700">
                  <c:v>-180.00325191301624</c:v>
                </c:pt>
                <c:pt idx="701">
                  <c:v>-180.00317789044334</c:v>
                </c:pt>
                <c:pt idx="702">
                  <c:v>-180.0031055528296</c:v>
                </c:pt>
                <c:pt idx="703">
                  <c:v>-180.00303486182068</c:v>
                </c:pt>
                <c:pt idx="704">
                  <c:v>-180.00296577993529</c:v>
                </c:pt>
                <c:pt idx="705">
                  <c:v>-180.00289827054542</c:v>
                </c:pt>
                <c:pt idx="706">
                  <c:v>-180.00283229785657</c:v>
                </c:pt>
                <c:pt idx="707">
                  <c:v>-180.00276782688934</c:v>
                </c:pt>
                <c:pt idx="708">
                  <c:v>-180.00270482346019</c:v>
                </c:pt>
                <c:pt idx="709">
                  <c:v>-180.00264325416404</c:v>
                </c:pt>
                <c:pt idx="710">
                  <c:v>-180.00258308635591</c:v>
                </c:pt>
                <c:pt idx="711">
                  <c:v>-180.00252428813428</c:v>
                </c:pt>
                <c:pt idx="712">
                  <c:v>-180.00246682832341</c:v>
                </c:pt>
                <c:pt idx="713">
                  <c:v>-180.00241067645732</c:v>
                </c:pt>
                <c:pt idx="714">
                  <c:v>-180.00235580276365</c:v>
                </c:pt>
                <c:pt idx="715">
                  <c:v>-180.00230217814754</c:v>
                </c:pt>
                <c:pt idx="716">
                  <c:v>-180.00224977417668</c:v>
                </c:pt>
                <c:pt idx="717">
                  <c:v>-180.00219856306569</c:v>
                </c:pt>
                <c:pt idx="718">
                  <c:v>-180.00214851766179</c:v>
                </c:pt>
                <c:pt idx="719">
                  <c:v>-180.00209961143031</c:v>
                </c:pt>
                <c:pt idx="720">
                  <c:v>-180.00205181844049</c:v>
                </c:pt>
                <c:pt idx="721">
                  <c:v>-180.00200511335186</c:v>
                </c:pt>
                <c:pt idx="722">
                  <c:v>-180.00195947140071</c:v>
                </c:pt>
                <c:pt idx="723">
                  <c:v>-180.00191486838719</c:v>
                </c:pt>
                <c:pt idx="724">
                  <c:v>-180.00187128066204</c:v>
                </c:pt>
                <c:pt idx="725">
                  <c:v>-180.00182868511473</c:v>
                </c:pt>
                <c:pt idx="726">
                  <c:v>-180.00178705916031</c:v>
                </c:pt>
                <c:pt idx="727">
                  <c:v>-180.00174638072826</c:v>
                </c:pt>
                <c:pt idx="728">
                  <c:v>-180.0017066282503</c:v>
                </c:pt>
                <c:pt idx="729">
                  <c:v>-180.00166778064923</c:v>
                </c:pt>
                <c:pt idx="730">
                  <c:v>-180.0016298173274</c:v>
                </c:pt>
                <c:pt idx="731">
                  <c:v>-180.00159271815625</c:v>
                </c:pt>
                <c:pt idx="732">
                  <c:v>-180.00155646346536</c:v>
                </c:pt>
                <c:pt idx="733">
                  <c:v>-180.0015210340319</c:v>
                </c:pt>
                <c:pt idx="734">
                  <c:v>-180.00148641107077</c:v>
                </c:pt>
                <c:pt idx="735">
                  <c:v>-180.00145257622441</c:v>
                </c:pt>
                <c:pt idx="736">
                  <c:v>-180.00141951155317</c:v>
                </c:pt>
                <c:pt idx="737">
                  <c:v>-180.00138719952571</c:v>
                </c:pt>
                <c:pt idx="738">
                  <c:v>-180.00135562300983</c:v>
                </c:pt>
                <c:pt idx="739">
                  <c:v>-180.00132476526309</c:v>
                </c:pt>
                <c:pt idx="740">
                  <c:v>-180.00129460992446</c:v>
                </c:pt>
                <c:pt idx="741">
                  <c:v>-180.00126514100504</c:v>
                </c:pt>
                <c:pt idx="742">
                  <c:v>-180.00123634288019</c:v>
                </c:pt>
                <c:pt idx="743">
                  <c:v>-180.00120820028059</c:v>
                </c:pt>
                <c:pt idx="744">
                  <c:v>-180.0011806982848</c:v>
                </c:pt>
                <c:pt idx="745">
                  <c:v>-180.00115382231081</c:v>
                </c:pt>
                <c:pt idx="746">
                  <c:v>-180.00112755810875</c:v>
                </c:pt>
                <c:pt idx="747">
                  <c:v>-180.00110189175282</c:v>
                </c:pt>
                <c:pt idx="748">
                  <c:v>-180.0010768096345</c:v>
                </c:pt>
                <c:pt idx="749">
                  <c:v>-180.00105229845491</c:v>
                </c:pt>
                <c:pt idx="750">
                  <c:v>-180.00102834521783</c:v>
                </c:pt>
                <c:pt idx="751">
                  <c:v>-180.00100493722306</c:v>
                </c:pt>
                <c:pt idx="752">
                  <c:v>-180.00098206205919</c:v>
                </c:pt>
                <c:pt idx="753">
                  <c:v>-180.00095970759764</c:v>
                </c:pt>
                <c:pt idx="754">
                  <c:v>-180.00093786198576</c:v>
                </c:pt>
                <c:pt idx="755">
                  <c:v>-180.00091651364073</c:v>
                </c:pt>
                <c:pt idx="756">
                  <c:v>-180.0008956512433</c:v>
                </c:pt>
                <c:pt idx="757">
                  <c:v>-180.00087526373204</c:v>
                </c:pt>
                <c:pt idx="758">
                  <c:v>-180.00085534029722</c:v>
                </c:pt>
                <c:pt idx="759">
                  <c:v>-180.00083587037506</c:v>
                </c:pt>
                <c:pt idx="760">
                  <c:v>-180.00081684364255</c:v>
                </c:pt>
                <c:pt idx="761">
                  <c:v>-180.00079825001123</c:v>
                </c:pt>
                <c:pt idx="762">
                  <c:v>-180.0007800796227</c:v>
                </c:pt>
                <c:pt idx="763">
                  <c:v>-180.00076232284266</c:v>
                </c:pt>
                <c:pt idx="764">
                  <c:v>-180.00074497025628</c:v>
                </c:pt>
                <c:pt idx="765">
                  <c:v>-180.00072801266299</c:v>
                </c:pt>
                <c:pt idx="766">
                  <c:v>-180.0007114410717</c:v>
                </c:pt>
                <c:pt idx="767">
                  <c:v>-180.00069524669578</c:v>
                </c:pt>
                <c:pt idx="768">
                  <c:v>-180.00067942094893</c:v>
                </c:pt>
                <c:pt idx="769">
                  <c:v>-180.00066395544002</c:v>
                </c:pt>
                <c:pt idx="770">
                  <c:v>-180.00064884196911</c:v>
                </c:pt>
                <c:pt idx="771">
                  <c:v>-180.00063407252276</c:v>
                </c:pt>
                <c:pt idx="772">
                  <c:v>-180.0006196392701</c:v>
                </c:pt>
                <c:pt idx="773">
                  <c:v>-180.00060553455828</c:v>
                </c:pt>
                <c:pt idx="774">
                  <c:v>-180.000591750909</c:v>
                </c:pt>
                <c:pt idx="775">
                  <c:v>-180.00057828101382</c:v>
                </c:pt>
                <c:pt idx="776">
                  <c:v>-180.0005651177309</c:v>
                </c:pt>
                <c:pt idx="777">
                  <c:v>-180.0005522540809</c:v>
                </c:pt>
                <c:pt idx="778">
                  <c:v>-180.00053968324326</c:v>
                </c:pt>
                <c:pt idx="779">
                  <c:v>-180.00052739855286</c:v>
                </c:pt>
                <c:pt idx="780">
                  <c:v>-180.00051539349619</c:v>
                </c:pt>
                <c:pt idx="781">
                  <c:v>-180.00050366170791</c:v>
                </c:pt>
                <c:pt idx="782">
                  <c:v>-180.00049219696777</c:v>
                </c:pt>
                <c:pt idx="783">
                  <c:v>-180.00048099319696</c:v>
                </c:pt>
                <c:pt idx="784">
                  <c:v>-180.00047004445508</c:v>
                </c:pt>
                <c:pt idx="785">
                  <c:v>-180.00045934493704</c:v>
                </c:pt>
                <c:pt idx="786">
                  <c:v>-180.0004488889698</c:v>
                </c:pt>
                <c:pt idx="787">
                  <c:v>-180.00043867100931</c:v>
                </c:pt>
                <c:pt idx="788">
                  <c:v>-180.0004286856381</c:v>
                </c:pt>
                <c:pt idx="789">
                  <c:v>-180.00041892756161</c:v>
                </c:pt>
                <c:pt idx="790">
                  <c:v>-180.00040939160613</c:v>
                </c:pt>
                <c:pt idx="791">
                  <c:v>-180.00040007271548</c:v>
                </c:pt>
                <c:pt idx="792">
                  <c:v>-180.00039096594864</c:v>
                </c:pt>
                <c:pt idx="793">
                  <c:v>-180.00038206647719</c:v>
                </c:pt>
                <c:pt idx="794">
                  <c:v>-180.00037336958232</c:v>
                </c:pt>
                <c:pt idx="795">
                  <c:v>-180.00036487065302</c:v>
                </c:pt>
                <c:pt idx="796">
                  <c:v>-180.00035656518298</c:v>
                </c:pt>
                <c:pt idx="797">
                  <c:v>-180.00034844876853</c:v>
                </c:pt>
                <c:pt idx="798">
                  <c:v>-180.00034051710617</c:v>
                </c:pt>
                <c:pt idx="799">
                  <c:v>-180.00033276599058</c:v>
                </c:pt>
                <c:pt idx="800">
                  <c:v>-180.00032519131187</c:v>
                </c:pt>
                <c:pt idx="801">
                  <c:v>-180.00031778905387</c:v>
                </c:pt>
                <c:pt idx="802">
                  <c:v>-180.00031055529186</c:v>
                </c:pt>
                <c:pt idx="803">
                  <c:v>-180.00030348619038</c:v>
                </c:pt>
                <c:pt idx="804">
                  <c:v>-180.0002965780013</c:v>
                </c:pt>
                <c:pt idx="805">
                  <c:v>-180.00028982706178</c:v>
                </c:pt>
                <c:pt idx="806">
                  <c:v>-180.00028322979239</c:v>
                </c:pt>
                <c:pt idx="807">
                  <c:v>-180.00027678269521</c:v>
                </c:pt>
                <c:pt idx="808">
                  <c:v>-180.00027048235188</c:v>
                </c:pt>
                <c:pt idx="809">
                  <c:v>-180.00026432542191</c:v>
                </c:pt>
                <c:pt idx="810">
                  <c:v>-180.00025830864072</c:v>
                </c:pt>
                <c:pt idx="811">
                  <c:v>-180.00025242881824</c:v>
                </c:pt>
                <c:pt idx="812">
                  <c:v>-180.0002466828368</c:v>
                </c:pt>
                <c:pt idx="813">
                  <c:v>-180.00024106764988</c:v>
                </c:pt>
                <c:pt idx="814">
                  <c:v>-180.00023558028022</c:v>
                </c:pt>
                <c:pt idx="815">
                  <c:v>-180.0002302178184</c:v>
                </c:pt>
                <c:pt idx="816">
                  <c:v>-180.00022497742106</c:v>
                </c:pt>
                <c:pt idx="817">
                  <c:v>-180.00021985630974</c:v>
                </c:pt>
                <c:pt idx="818">
                  <c:v>-180.00021485176913</c:v>
                </c:pt>
              </c:numCache>
            </c:numRef>
          </c:yVal>
          <c:smooth val="1"/>
          <c:extLst>
            <c:ext xmlns:c16="http://schemas.microsoft.com/office/drawing/2014/chart" uri="{C3380CC4-5D6E-409C-BE32-E72D297353CC}">
              <c16:uniqueId val="{00000002-C6B7-48A2-91C9-D8AFA180E237}"/>
            </c:ext>
          </c:extLst>
        </c:ser>
        <c:ser>
          <c:idx val="3"/>
          <c:order val="3"/>
          <c:tx>
            <c:v>phase with Cff</c:v>
          </c:tx>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Sheet2!$BA$4:$BA$822</c:f>
              <c:numCache>
                <c:formatCode>0.00</c:formatCode>
                <c:ptCount val="819"/>
                <c:pt idx="0">
                  <c:v>-74.264529324559575</c:v>
                </c:pt>
                <c:pt idx="1">
                  <c:v>-73.964959964385443</c:v>
                </c:pt>
                <c:pt idx="2">
                  <c:v>-73.662387302602156</c:v>
                </c:pt>
                <c:pt idx="3">
                  <c:v>-73.356952762164056</c:v>
                </c:pt>
                <c:pt idx="4">
                  <c:v>-73.048809159580642</c:v>
                </c:pt>
                <c:pt idx="5">
                  <c:v>-72.738120986954016</c:v>
                </c:pt>
                <c:pt idx="6">
                  <c:v>-72.425064668069439</c:v>
                </c:pt>
                <c:pt idx="7">
                  <c:v>-72.109828785139911</c:v>
                </c:pt>
                <c:pt idx="8">
                  <c:v>-71.792614272741048</c:v>
                </c:pt>
                <c:pt idx="9">
                  <c:v>-71.473634575437373</c:v>
                </c:pt>
                <c:pt idx="10">
                  <c:v>-71.15311576559705</c:v>
                </c:pt>
                <c:pt idx="11">
                  <c:v>-70.831296617924139</c:v>
                </c:pt>
                <c:pt idx="12">
                  <c:v>-70.508428637307205</c:v>
                </c:pt>
                <c:pt idx="13">
                  <c:v>-70.184776036694018</c:v>
                </c:pt>
                <c:pt idx="14">
                  <c:v>-69.860615661854297</c:v>
                </c:pt>
                <c:pt idx="15">
                  <c:v>-69.536236860091179</c:v>
                </c:pt>
                <c:pt idx="16">
                  <c:v>-69.211941290203043</c:v>
                </c:pt>
                <c:pt idx="17">
                  <c:v>-68.888042671286101</c:v>
                </c:pt>
                <c:pt idx="18">
                  <c:v>-68.564866468300039</c:v>
                </c:pt>
                <c:pt idx="19">
                  <c:v>-68.24274951269426</c:v>
                </c:pt>
                <c:pt idx="20">
                  <c:v>-67.92203955680904</c:v>
                </c:pt>
                <c:pt idx="21">
                  <c:v>-67.603094761219978</c:v>
                </c:pt>
                <c:pt idx="22">
                  <c:v>-67.286283114681567</c:v>
                </c:pt>
                <c:pt idx="23">
                  <c:v>-66.971981786842377</c:v>
                </c:pt>
                <c:pt idx="24">
                  <c:v>-66.660576414443995</c:v>
                </c:pt>
                <c:pt idx="25">
                  <c:v>-66.352460322271099</c:v>
                </c:pt>
                <c:pt idx="26">
                  <c:v>-66.048033680686473</c:v>
                </c:pt>
                <c:pt idx="27">
                  <c:v>-65.747702602151222</c:v>
                </c:pt>
                <c:pt idx="28">
                  <c:v>-65.451878179692841</c:v>
                </c:pt>
                <c:pt idx="29">
                  <c:v>-65.160975470830792</c:v>
                </c:pt>
                <c:pt idx="30">
                  <c:v>-64.875412430995567</c:v>
                </c:pt>
                <c:pt idx="31">
                  <c:v>-64.595608800972883</c:v>
                </c:pt>
                <c:pt idx="32">
                  <c:v>-64.321984953365146</c:v>
                </c:pt>
                <c:pt idx="33">
                  <c:v>-64.054960703476567</c:v>
                </c:pt>
                <c:pt idx="34">
                  <c:v>-63.794954090396352</c:v>
                </c:pt>
                <c:pt idx="35">
                  <c:v>-63.54238013436396</c:v>
                </c:pt>
                <c:pt idx="36">
                  <c:v>-63.297649576756207</c:v>
                </c:pt>
                <c:pt idx="37">
                  <c:v>-63.061167609225528</c:v>
                </c:pt>
                <c:pt idx="38">
                  <c:v>-62.833332598648845</c:v>
                </c:pt>
                <c:pt idx="39">
                  <c:v>-62.614534814612391</c:v>
                </c:pt>
                <c:pt idx="40">
                  <c:v>-62.405155166160583</c:v>
                </c:pt>
                <c:pt idx="41">
                  <c:v>-62.205563954480454</c:v>
                </c:pt>
                <c:pt idx="42">
                  <c:v>-62.016119648078799</c:v>
                </c:pt>
                <c:pt idx="43">
                  <c:v>-61.837167686842328</c:v>
                </c:pt>
                <c:pt idx="44">
                  <c:v>-61.669039321154891</c:v>
                </c:pt>
                <c:pt idx="45">
                  <c:v>-61.512050491988695</c:v>
                </c:pt>
                <c:pt idx="46">
                  <c:v>-61.366500757590572</c:v>
                </c:pt>
                <c:pt idx="47">
                  <c:v>-61.23267227205988</c:v>
                </c:pt>
                <c:pt idx="48">
                  <c:v>-61.110828820764425</c:v>
                </c:pt>
                <c:pt idx="49">
                  <c:v>-61.001214917173087</c:v>
                </c:pt>
                <c:pt idx="50">
                  <c:v>-60.904054965304262</c:v>
                </c:pt>
                <c:pt idx="51">
                  <c:v>-60.819552491600845</c:v>
                </c:pt>
                <c:pt idx="52">
                  <c:v>-60.747889449653222</c:v>
                </c:pt>
                <c:pt idx="53">
                  <c:v>-60.689225600802793</c:v>
                </c:pt>
                <c:pt idx="54">
                  <c:v>-60.643697973273824</c:v>
                </c:pt>
                <c:pt idx="55">
                  <c:v>-60.611420402103747</c:v>
                </c:pt>
                <c:pt idx="56">
                  <c:v>-60.592483151770899</c:v>
                </c:pt>
                <c:pt idx="57">
                  <c:v>-60.586952623056916</c:v>
                </c:pt>
                <c:pt idx="58">
                  <c:v>-60.594871145326188</c:v>
                </c:pt>
                <c:pt idx="59">
                  <c:v>-60.616256855056641</c:v>
                </c:pt>
                <c:pt idx="60">
                  <c:v>-60.651103661113851</c:v>
                </c:pt>
                <c:pt idx="61">
                  <c:v>-60.699381296920834</c:v>
                </c:pt>
                <c:pt idx="62">
                  <c:v>-60.761035459337549</c:v>
                </c:pt>
                <c:pt idx="63">
                  <c:v>-60.835988033724114</c:v>
                </c:pt>
                <c:pt idx="64">
                  <c:v>-60.924137404319303</c:v>
                </c:pt>
                <c:pt idx="65">
                  <c:v>-61.025358848716472</c:v>
                </c:pt>
                <c:pt idx="66">
                  <c:v>-61.139505014864298</c:v>
                </c:pt>
                <c:pt idx="67">
                  <c:v>-61.266406478656201</c:v>
                </c:pt>
                <c:pt idx="68">
                  <c:v>-61.405872379800741</c:v>
                </c:pt>
                <c:pt idx="69">
                  <c:v>-61.557691133287115</c:v>
                </c:pt>
                <c:pt idx="70">
                  <c:v>-61.721631213373477</c:v>
                </c:pt>
                <c:pt idx="71">
                  <c:v>-61.897442006638464</c:v>
                </c:pt>
                <c:pt idx="72">
                  <c:v>-62.084854730244537</c:v>
                </c:pt>
                <c:pt idx="73">
                  <c:v>-62.283583411176863</c:v>
                </c:pt>
                <c:pt idx="74">
                  <c:v>-62.493325921840572</c:v>
                </c:pt>
                <c:pt idx="75">
                  <c:v>-62.713765067034622</c:v>
                </c:pt>
                <c:pt idx="76">
                  <c:v>-62.944569716972381</c:v>
                </c:pt>
                <c:pt idx="77">
                  <c:v>-63.185395980697642</c:v>
                </c:pt>
                <c:pt idx="78">
                  <c:v>-63.435888413952426</c:v>
                </c:pt>
                <c:pt idx="79">
                  <c:v>-63.695681255301167</c:v>
                </c:pt>
                <c:pt idx="80">
                  <c:v>-63.964399684103356</c:v>
                </c:pt>
                <c:pt idx="81">
                  <c:v>-64.241661093767036</c:v>
                </c:pt>
                <c:pt idx="82">
                  <c:v>-64.527076373606619</c:v>
                </c:pt>
                <c:pt idx="83">
                  <c:v>-64.820251192577942</c:v>
                </c:pt>
                <c:pt idx="84">
                  <c:v>-65.120787278174532</c:v>
                </c:pt>
                <c:pt idx="85">
                  <c:v>-65.428283683841343</c:v>
                </c:pt>
                <c:pt idx="86">
                  <c:v>-65.742338038397932</c:v>
                </c:pt>
                <c:pt idx="87">
                  <c:v>-66.062547771162883</c:v>
                </c:pt>
                <c:pt idx="88">
                  <c:v>-66.388511306730024</c:v>
                </c:pt>
                <c:pt idx="89">
                  <c:v>-66.719829223665954</c:v>
                </c:pt>
                <c:pt idx="90">
                  <c:v>-67.056105371769647</c:v>
                </c:pt>
                <c:pt idx="91">
                  <c:v>-67.396947942956928</c:v>
                </c:pt>
                <c:pt idx="92">
                  <c:v>-67.741970491295021</c:v>
                </c:pt>
                <c:pt idx="93">
                  <c:v>-68.090792898213991</c:v>
                </c:pt>
                <c:pt idx="94">
                  <c:v>-68.443042279449173</c:v>
                </c:pt>
                <c:pt idx="95">
                  <c:v>-68.798353830819067</c:v>
                </c:pt>
                <c:pt idx="96">
                  <c:v>-69.156371610505815</c:v>
                </c:pt>
                <c:pt idx="97">
                  <c:v>-69.516749256072643</c:v>
                </c:pt>
                <c:pt idx="98">
                  <c:v>-69.879150635017496</c:v>
                </c:pt>
                <c:pt idx="99">
                  <c:v>-70.243250428216996</c:v>
                </c:pt>
                <c:pt idx="100">
                  <c:v>-70.60873464615139</c:v>
                </c:pt>
                <c:pt idx="101">
                  <c:v>-70.975301078315482</c:v>
                </c:pt>
                <c:pt idx="102">
                  <c:v>-71.342659676703775</c:v>
                </c:pt>
                <c:pt idx="103">
                  <c:v>-71.710532874709457</c:v>
                </c:pt>
                <c:pt idx="104">
                  <c:v>-72.078655843187505</c:v>
                </c:pt>
                <c:pt idx="105">
                  <c:v>-72.446776685804124</c:v>
                </c:pt>
                <c:pt idx="106">
                  <c:v>-72.814656576121521</c:v>
                </c:pt>
                <c:pt idx="107">
                  <c:v>-73.182069839149364</c:v>
                </c:pt>
                <c:pt idx="108">
                  <c:v>-73.548803980333034</c:v>
                </c:pt>
                <c:pt idx="109">
                  <c:v>-73.914659665139155</c:v>
                </c:pt>
                <c:pt idx="110">
                  <c:v>-74.279450652548817</c:v>
                </c:pt>
                <c:pt idx="111">
                  <c:v>-74.643003685874504</c:v>
                </c:pt>
                <c:pt idx="112">
                  <c:v>-75.005158344381002</c:v>
                </c:pt>
                <c:pt idx="113">
                  <c:v>-75.36576685922013</c:v>
                </c:pt>
                <c:pt idx="114">
                  <c:v>-75.724693897180444</c:v>
                </c:pt>
                <c:pt idx="115">
                  <c:v>-76.081816315713979</c:v>
                </c:pt>
                <c:pt idx="116">
                  <c:v>-76.437022892636065</c:v>
                </c:pt>
                <c:pt idx="117">
                  <c:v>-76.790214033799117</c:v>
                </c:pt>
                <c:pt idx="118">
                  <c:v>-77.141301461929672</c:v>
                </c:pt>
                <c:pt idx="119">
                  <c:v>-77.490207889683759</c:v>
                </c:pt>
                <c:pt idx="120">
                  <c:v>-77.836866679828518</c:v>
                </c:pt>
                <c:pt idx="121">
                  <c:v>-78.181221495299525</c:v>
                </c:pt>
                <c:pt idx="122">
                  <c:v>-78.523225941714983</c:v>
                </c:pt>
                <c:pt idx="123">
                  <c:v>-78.86284320475238</c:v>
                </c:pt>
                <c:pt idx="124">
                  <c:v>-79.200045684618559</c:v>
                </c:pt>
                <c:pt idx="125">
                  <c:v>-79.534814629662279</c:v>
                </c:pt>
                <c:pt idx="126">
                  <c:v>-79.867139771001845</c:v>
                </c:pt>
                <c:pt idx="127">
                  <c:v>-80.197018959864465</c:v>
                </c:pt>
                <c:pt idx="128">
                  <c:v>-80.52445780916247</c:v>
                </c:pt>
                <c:pt idx="129">
                  <c:v>-80.849469340665266</c:v>
                </c:pt>
                <c:pt idx="130">
                  <c:v>-81.172073638966125</c:v>
                </c:pt>
                <c:pt idx="131">
                  <c:v>-81.492297513291334</c:v>
                </c:pt>
                <c:pt idx="132">
                  <c:v>-81.810174168052711</c:v>
                </c:pt>
                <c:pt idx="133">
                  <c:v>-82.125742882911837</c:v>
                </c:pt>
                <c:pt idx="134">
                  <c:v>-82.439048702992594</c:v>
                </c:pt>
                <c:pt idx="135">
                  <c:v>-82.750142139764591</c:v>
                </c:pt>
                <c:pt idx="136">
                  <c:v>-83.059078883006848</c:v>
                </c:pt>
                <c:pt idx="137">
                  <c:v>-83.36591952416309</c:v>
                </c:pt>
                <c:pt idx="138">
                  <c:v>-83.670729291306202</c:v>
                </c:pt>
                <c:pt idx="139">
                  <c:v>-83.973577795847049</c:v>
                </c:pt>
                <c:pt idx="140">
                  <c:v>-84.274538791046737</c:v>
                </c:pt>
                <c:pt idx="141">
                  <c:v>-84.573689942324364</c:v>
                </c:pt>
                <c:pt idx="142">
                  <c:v>-84.87111260929143</c:v>
                </c:pt>
                <c:pt idx="143">
                  <c:v>-85.166891639391949</c:v>
                </c:pt>
                <c:pt idx="144">
                  <c:v>-85.461115172979305</c:v>
                </c:pt>
                <c:pt idx="145">
                  <c:v>-85.753874459621485</c:v>
                </c:pt>
                <c:pt idx="146">
                  <c:v>-86.045263685391021</c:v>
                </c:pt>
                <c:pt idx="147">
                  <c:v>-86.335379810865888</c:v>
                </c:pt>
                <c:pt idx="148">
                  <c:v>-86.624322419543276</c:v>
                </c:pt>
                <c:pt idx="149">
                  <c:v>-86.912193576347306</c:v>
                </c:pt>
                <c:pt idx="150">
                  <c:v>-87.199097695894423</c:v>
                </c:pt>
                <c:pt idx="151">
                  <c:v>-87.485141420168461</c:v>
                </c:pt>
                <c:pt idx="152">
                  <c:v>-87.770433505245435</c:v>
                </c:pt>
                <c:pt idx="153">
                  <c:v>-88.055084716702481</c:v>
                </c:pt>
                <c:pt idx="154">
                  <c:v>-88.339207733339492</c:v>
                </c:pt>
                <c:pt idx="155">
                  <c:v>-88.622917058839278</c:v>
                </c:pt>
                <c:pt idx="156">
                  <c:v>-88.906328940991884</c:v>
                </c:pt>
                <c:pt idx="157">
                  <c:v>-89.189561298108856</c:v>
                </c:pt>
                <c:pt idx="158">
                  <c:v>-89.472733652254277</c:v>
                </c:pt>
                <c:pt idx="159">
                  <c:v>-89.755967068924591</c:v>
                </c:pt>
                <c:pt idx="160">
                  <c:v>-90.039384102810558</c:v>
                </c:pt>
                <c:pt idx="161">
                  <c:v>-90.323108749281033</c:v>
                </c:pt>
                <c:pt idx="162">
                  <c:v>-90.607266401232195</c:v>
                </c:pt>
                <c:pt idx="163">
                  <c:v>-90.891983810951274</c:v>
                </c:pt>
                <c:pt idx="164">
                  <c:v>-91.177389056650185</c:v>
                </c:pt>
                <c:pt idx="165">
                  <c:v>-91.463611513327862</c:v>
                </c:pt>
                <c:pt idx="166">
                  <c:v>-91.750781827628401</c:v>
                </c:pt>
                <c:pt idx="167">
                  <c:v>-92.039031896364065</c:v>
                </c:pt>
                <c:pt idx="168">
                  <c:v>-92.328494848379989</c:v>
                </c:pt>
                <c:pt idx="169">
                  <c:v>-92.619305029439616</c:v>
                </c:pt>
                <c:pt idx="170">
                  <c:v>-92.911597989816244</c:v>
                </c:pt>
                <c:pt idx="171">
                  <c:v>-93.205510474276792</c:v>
                </c:pt>
                <c:pt idx="172">
                  <c:v>-93.501180414149744</c:v>
                </c:pt>
                <c:pt idx="173">
                  <c:v>-93.798746921169482</c:v>
                </c:pt>
                <c:pt idx="174">
                  <c:v>-94.098350282791628</c:v>
                </c:pt>
                <c:pt idx="175">
                  <c:v>-94.400131958674848</c:v>
                </c:pt>
                <c:pt idx="176">
                  <c:v>-94.704234578024867</c:v>
                </c:pt>
                <c:pt idx="177">
                  <c:v>-95.010801937495145</c:v>
                </c:pt>
                <c:pt idx="178">
                  <c:v>-95.319978999337494</c:v>
                </c:pt>
                <c:pt idx="179">
                  <c:v>-95.631911889494475</c:v>
                </c:pt>
                <c:pt idx="180">
                  <c:v>-95.946747895319845</c:v>
                </c:pt>
                <c:pt idx="181">
                  <c:v>-96.264635462611864</c:v>
                </c:pt>
                <c:pt idx="182">
                  <c:v>-96.585724191637453</c:v>
                </c:pt>
                <c:pt idx="183">
                  <c:v>-96.910164831819841</c:v>
                </c:pt>
                <c:pt idx="184">
                  <c:v>-97.238109274755871</c:v>
                </c:pt>
                <c:pt idx="185">
                  <c:v>-97.569710545220261</c:v>
                </c:pt>
                <c:pt idx="186">
                  <c:v>-97.905122789806896</c:v>
                </c:pt>
                <c:pt idx="187">
                  <c:v>-98.244501262846896</c:v>
                </c:pt>
                <c:pt idx="188">
                  <c:v>-98.588002309232209</c:v>
                </c:pt>
                <c:pt idx="189">
                  <c:v>-98.935783343763845</c:v>
                </c:pt>
                <c:pt idx="190">
                  <c:v>-99.28800282662985</c:v>
                </c:pt>
                <c:pt idx="191">
                  <c:v>-99.644820234606954</c:v>
                </c:pt>
                <c:pt idx="192">
                  <c:v>-100.00639602756495</c:v>
                </c:pt>
                <c:pt idx="193">
                  <c:v>-100.37289160983899</c:v>
                </c:pt>
                <c:pt idx="194">
                  <c:v>-100.7444692860203</c:v>
                </c:pt>
                <c:pt idx="195">
                  <c:v>-101.12129221070015</c:v>
                </c:pt>
                <c:pt idx="196">
                  <c:v>-101.50352433168536</c:v>
                </c:pt>
                <c:pt idx="197">
                  <c:v>-101.89133032618847</c:v>
                </c:pt>
                <c:pt idx="198">
                  <c:v>-102.28487552947816</c:v>
                </c:pt>
                <c:pt idx="199">
                  <c:v>-102.68432585545959</c:v>
                </c:pt>
                <c:pt idx="200">
                  <c:v>-103.08984770863667</c:v>
                </c:pt>
                <c:pt idx="201">
                  <c:v>-103.5016078868933</c:v>
                </c:pt>
                <c:pt idx="202">
                  <c:v>-103.91977347451335</c:v>
                </c:pt>
                <c:pt idx="203">
                  <c:v>-104.34451172484451</c:v>
                </c:pt>
                <c:pt idx="204">
                  <c:v>-104.77598993199651</c:v>
                </c:pt>
                <c:pt idx="205">
                  <c:v>-105.21437529095033</c:v>
                </c:pt>
                <c:pt idx="206">
                  <c:v>-105.65983474544437</c:v>
                </c:pt>
                <c:pt idx="207">
                  <c:v>-106.11253482299105</c:v>
                </c:pt>
                <c:pt idx="208">
                  <c:v>-106.57264145637265</c:v>
                </c:pt>
                <c:pt idx="209">
                  <c:v>-107.04031979095539</c:v>
                </c:pt>
                <c:pt idx="210">
                  <c:v>-107.51573397716237</c:v>
                </c:pt>
                <c:pt idx="211">
                  <c:v>-107.99904694744313</c:v>
                </c:pt>
                <c:pt idx="212">
                  <c:v>-108.4904201770845</c:v>
                </c:pt>
                <c:pt idx="213">
                  <c:v>-108.99001342821504</c:v>
                </c:pt>
                <c:pt idx="214">
                  <c:v>-109.49798447637008</c:v>
                </c:pt>
                <c:pt idx="215">
                  <c:v>-110.01448881900274</c:v>
                </c:pt>
                <c:pt idx="216">
                  <c:v>-110.53967936535345</c:v>
                </c:pt>
                <c:pt idx="217">
                  <c:v>-111.07370610712054</c:v>
                </c:pt>
                <c:pt idx="218">
                  <c:v>-111.61671576941671</c:v>
                </c:pt>
                <c:pt idx="219">
                  <c:v>-112.16885144154203</c:v>
                </c:pt>
                <c:pt idx="220">
                  <c:v>-112.73025218716197</c:v>
                </c:pt>
                <c:pt idx="221">
                  <c:v>-113.3010526335447</c:v>
                </c:pt>
                <c:pt idx="222">
                  <c:v>-113.88138253958891</c:v>
                </c:pt>
                <c:pt idx="223">
                  <c:v>-114.47136634245904</c:v>
                </c:pt>
                <c:pt idx="224">
                  <c:v>-115.07112268274692</c:v>
                </c:pt>
                <c:pt idx="225">
                  <c:v>-115.68076390818543</c:v>
                </c:pt>
                <c:pt idx="226">
                  <c:v>-116.30039555606793</c:v>
                </c:pt>
                <c:pt idx="227">
                  <c:v>-116.93011581466028</c:v>
                </c:pt>
                <c:pt idx="228">
                  <c:v>-117.57001496404519</c:v>
                </c:pt>
                <c:pt idx="229">
                  <c:v>-118.22017479700175</c:v>
                </c:pt>
                <c:pt idx="230">
                  <c:v>-118.88066802070095</c:v>
                </c:pt>
                <c:pt idx="231">
                  <c:v>-119.55155764019102</c:v>
                </c:pt>
                <c:pt idx="232">
                  <c:v>-120.23289632485013</c:v>
                </c:pt>
                <c:pt idx="233">
                  <c:v>-120.92472575920675</c:v>
                </c:pt>
                <c:pt idx="234">
                  <c:v>-121.62707597975404</c:v>
                </c:pt>
                <c:pt idx="235">
                  <c:v>-122.33996469963455</c:v>
                </c:pt>
                <c:pt idx="236">
                  <c:v>-123.06339662331912</c:v>
                </c:pt>
                <c:pt idx="237">
                  <c:v>-123.79736275367256</c:v>
                </c:pt>
                <c:pt idx="238">
                  <c:v>-124.54183969406418</c:v>
                </c:pt>
                <c:pt idx="239">
                  <c:v>-125.29678894846114</c:v>
                </c:pt>
                <c:pt idx="240">
                  <c:v>-126.0621562227165</c:v>
                </c:pt>
                <c:pt idx="241">
                  <c:v>-126.83787073054725</c:v>
                </c:pt>
                <c:pt idx="242">
                  <c:v>-127.62384450796689</c:v>
                </c:pt>
                <c:pt idx="243">
                  <c:v>-128.41997174021191</c:v>
                </c:pt>
                <c:pt idx="244">
                  <c:v>-129.22612810545374</c:v>
                </c:pt>
                <c:pt idx="245">
                  <c:v>-130.04217013983705</c:v>
                </c:pt>
                <c:pt idx="246">
                  <c:v>-130.86793462860703</c:v>
                </c:pt>
                <c:pt idx="247">
                  <c:v>-131.70323802829168</c:v>
                </c:pt>
                <c:pt idx="248">
                  <c:v>-132.54787592508069</c:v>
                </c:pt>
                <c:pt idx="249">
                  <c:v>-133.40162253468506</c:v>
                </c:pt>
                <c:pt idx="250">
                  <c:v>-134.26423024906592</c:v>
                </c:pt>
                <c:pt idx="251">
                  <c:v>-135.13542923548377</c:v>
                </c:pt>
                <c:pt idx="252">
                  <c:v>-136.01492709335221</c:v>
                </c:pt>
                <c:pt idx="253">
                  <c:v>-136.90240857432315</c:v>
                </c:pt>
                <c:pt idx="254">
                  <c:v>-137.79753537097346</c:v>
                </c:pt>
                <c:pt idx="255">
                  <c:v>-138.6999459793085</c:v>
                </c:pt>
                <c:pt idx="256">
                  <c:v>-139.60925564010213</c:v>
                </c:pt>
                <c:pt idx="257">
                  <c:v>-140.52505636383623</c:v>
                </c:pt>
                <c:pt idx="258">
                  <c:v>-141.4469170436775</c:v>
                </c:pt>
                <c:pt idx="259">
                  <c:v>-142.37438366055326</c:v>
                </c:pt>
                <c:pt idx="260">
                  <c:v>-143.3069795839375</c:v>
                </c:pt>
                <c:pt idx="261">
                  <c:v>-144.24420597146394</c:v>
                </c:pt>
                <c:pt idx="262">
                  <c:v>-145.18554226991822</c:v>
                </c:pt>
                <c:pt idx="263">
                  <c:v>-146.13044681955407</c:v>
                </c:pt>
                <c:pt idx="264">
                  <c:v>-147.0783575630185</c:v>
                </c:pt>
                <c:pt idx="265">
                  <c:v>-148.02869285947042</c:v>
                </c:pt>
                <c:pt idx="266">
                  <c:v>-148.98085240374124</c:v>
                </c:pt>
                <c:pt idx="267">
                  <c:v>-149.93421824962189</c:v>
                </c:pt>
                <c:pt idx="268">
                  <c:v>-150.88815593557675</c:v>
                </c:pt>
                <c:pt idx="269">
                  <c:v>-151.84201571038898</c:v>
                </c:pt>
                <c:pt idx="270">
                  <c:v>-152.79513385544615</c:v>
                </c:pt>
                <c:pt idx="271">
                  <c:v>-153.74683409958141</c:v>
                </c:pt>
                <c:pt idx="272">
                  <c:v>-154.69642912161416</c:v>
                </c:pt>
                <c:pt idx="273">
                  <c:v>-155.6432221349869</c:v>
                </c:pt>
                <c:pt idx="274">
                  <c:v>-156.58650854817651</c:v>
                </c:pt>
                <c:pt idx="275">
                  <c:v>-157.52557769389722</c:v>
                </c:pt>
                <c:pt idx="276">
                  <c:v>-158.4597146194877</c:v>
                </c:pt>
                <c:pt idx="277">
                  <c:v>-159.3882019303208</c:v>
                </c:pt>
                <c:pt idx="278">
                  <c:v>-160.31032167758295</c:v>
                </c:pt>
                <c:pt idx="279">
                  <c:v>-161.22535728134494</c:v>
                </c:pt>
                <c:pt idx="280">
                  <c:v>-162.13259547951031</c:v>
                </c:pt>
                <c:pt idx="281">
                  <c:v>-163.03132829295399</c:v>
                </c:pt>
                <c:pt idx="282">
                  <c:v>-163.92085499698825</c:v>
                </c:pt>
                <c:pt idx="283">
                  <c:v>-164.80048408919083</c:v>
                </c:pt>
                <c:pt idx="284">
                  <c:v>-165.66953524361506</c:v>
                </c:pt>
                <c:pt idx="285">
                  <c:v>-166.52734124146681</c:v>
                </c:pt>
                <c:pt idx="286">
                  <c:v>-167.37324986847889</c:v>
                </c:pt>
                <c:pt idx="287">
                  <c:v>-168.20662576943511</c:v>
                </c:pt>
                <c:pt idx="288">
                  <c:v>-169.02685225058681</c:v>
                </c:pt>
                <c:pt idx="289">
                  <c:v>-169.83333302106755</c:v>
                </c:pt>
                <c:pt idx="290">
                  <c:v>-170.62549386482721</c:v>
                </c:pt>
                <c:pt idx="291">
                  <c:v>-171.402784235084</c:v>
                </c:pt>
                <c:pt idx="292">
                  <c:v>-172.16467876381319</c:v>
                </c:pt>
                <c:pt idx="293">
                  <c:v>-172.91067867934558</c:v>
                </c:pt>
                <c:pt idx="294">
                  <c:v>-173.64031312576768</c:v>
                </c:pt>
                <c:pt idx="295">
                  <c:v>-174.3531403783845</c:v>
                </c:pt>
                <c:pt idx="296">
                  <c:v>-175.04874895021749</c:v>
                </c:pt>
                <c:pt idx="297">
                  <c:v>-175.7267585850901</c:v>
                </c:pt>
                <c:pt idx="298">
                  <c:v>-176.38682113356231</c:v>
                </c:pt>
                <c:pt idx="299">
                  <c:v>-177.02862130861195</c:v>
                </c:pt>
                <c:pt idx="300">
                  <c:v>-177.65187731862457</c:v>
                </c:pt>
                <c:pt idx="301">
                  <c:v>-178.2563413759018</c:v>
                </c:pt>
                <c:pt idx="302">
                  <c:v>-178.84180007953748</c:v>
                </c:pt>
                <c:pt idx="303">
                  <c:v>-179.40807467213668</c:v>
                </c:pt>
                <c:pt idx="304">
                  <c:v>-179.95502117046547</c:v>
                </c:pt>
                <c:pt idx="305">
                  <c:v>-180.48253037071237</c:v>
                </c:pt>
                <c:pt idx="306">
                  <c:v>-180.99052772962315</c:v>
                </c:pt>
                <c:pt idx="307">
                  <c:v>-181.47897312333254</c:v>
                </c:pt>
                <c:pt idx="308">
                  <c:v>-181.94786048625912</c:v>
                </c:pt>
                <c:pt idx="309">
                  <c:v>-182.39721733296108</c:v>
                </c:pt>
                <c:pt idx="310">
                  <c:v>-182.82710416635996</c:v>
                </c:pt>
                <c:pt idx="311">
                  <c:v>-183.2376137762358</c:v>
                </c:pt>
                <c:pt idx="312">
                  <c:v>-183.62887043237544</c:v>
                </c:pt>
                <c:pt idx="313">
                  <c:v>-184.00102897721706</c:v>
                </c:pt>
                <c:pt idx="314">
                  <c:v>-184.35427382327802</c:v>
                </c:pt>
                <c:pt idx="315">
                  <c:v>-184.68881786107531</c:v>
                </c:pt>
                <c:pt idx="316">
                  <c:v>-185.00490128365155</c:v>
                </c:pt>
                <c:pt idx="317">
                  <c:v>-185.30279033419433</c:v>
                </c:pt>
                <c:pt idx="318">
                  <c:v>-185.58277598359035</c:v>
                </c:pt>
                <c:pt idx="319">
                  <c:v>-185.84517254507037</c:v>
                </c:pt>
                <c:pt idx="320">
                  <c:v>-186.09031623338959</c:v>
                </c:pt>
                <c:pt idx="321">
                  <c:v>-186.31856367622916</c:v>
                </c:pt>
                <c:pt idx="322">
                  <c:v>-186.53029038570762</c:v>
                </c:pt>
                <c:pt idx="323">
                  <c:v>-186.72588919804642</c:v>
                </c:pt>
                <c:pt idx="324">
                  <c:v>-186.90576868953272</c:v>
                </c:pt>
                <c:pt idx="325">
                  <c:v>-187.07035157697325</c:v>
                </c:pt>
                <c:pt idx="326">
                  <c:v>-187.22007311081921</c:v>
                </c:pt>
                <c:pt idx="327">
                  <c:v>-187.3553794690738</c:v>
                </c:pt>
                <c:pt idx="328">
                  <c:v>-187.47672615995816</c:v>
                </c:pt>
                <c:pt idx="329">
                  <c:v>-187.58457644111738</c:v>
                </c:pt>
                <c:pt idx="330">
                  <c:v>-187.67939976289037</c:v>
                </c:pt>
                <c:pt idx="331">
                  <c:v>-187.76167024285073</c:v>
                </c:pt>
                <c:pt idx="332">
                  <c:v>-187.83186517844868</c:v>
                </c:pt>
                <c:pt idx="333">
                  <c:v>-187.8904636041587</c:v>
                </c:pt>
                <c:pt idx="334">
                  <c:v>-187.93794489905633</c:v>
                </c:pt>
                <c:pt idx="335">
                  <c:v>-187.97478745022985</c:v>
                </c:pt>
                <c:pt idx="336">
                  <c:v>-188.00146737687254</c:v>
                </c:pt>
                <c:pt idx="337">
                  <c:v>-188.0184573193167</c:v>
                </c:pt>
                <c:pt idx="338">
                  <c:v>-188.02622529665746</c:v>
                </c:pt>
                <c:pt idx="339">
                  <c:v>-188.02523363599516</c:v>
                </c:pt>
                <c:pt idx="340">
                  <c:v>-188.01593797569117</c:v>
                </c:pt>
                <c:pt idx="341">
                  <c:v>-187.99878634440591</c:v>
                </c:pt>
                <c:pt idx="342">
                  <c:v>-187.97421831706805</c:v>
                </c:pt>
                <c:pt idx="343">
                  <c:v>-187.94266424832136</c:v>
                </c:pt>
                <c:pt idx="344">
                  <c:v>-187.90454458341532</c:v>
                </c:pt>
                <c:pt idx="345">
                  <c:v>-187.86026924595731</c:v>
                </c:pt>
                <c:pt idx="346">
                  <c:v>-187.81023710142631</c:v>
                </c:pt>
                <c:pt idx="347">
                  <c:v>-187.75483549487319</c:v>
                </c:pt>
                <c:pt idx="348">
                  <c:v>-187.69443986079898</c:v>
                </c:pt>
                <c:pt idx="349">
                  <c:v>-187.62941340281188</c:v>
                </c:pt>
                <c:pt idx="350">
                  <c:v>-187.560106840326</c:v>
                </c:pt>
                <c:pt idx="351">
                  <c:v>-187.48685821926824</c:v>
                </c:pt>
                <c:pt idx="352">
                  <c:v>-187.40999278351848</c:v>
                </c:pt>
                <c:pt idx="353">
                  <c:v>-187.3298229036082</c:v>
                </c:pt>
                <c:pt idx="354">
                  <c:v>-187.24664805905601</c:v>
                </c:pt>
                <c:pt idx="355">
                  <c:v>-187.160754870608</c:v>
                </c:pt>
                <c:pt idx="356">
                  <c:v>-187.07241717859333</c:v>
                </c:pt>
                <c:pt idx="357">
                  <c:v>-186.9818961635753</c:v>
                </c:pt>
                <c:pt idx="358">
                  <c:v>-186.88944050549571</c:v>
                </c:pt>
                <c:pt idx="359">
                  <c:v>-186.79528657755091</c:v>
                </c:pt>
                <c:pt idx="360">
                  <c:v>-186.69965867111682</c:v>
                </c:pt>
                <c:pt idx="361">
                  <c:v>-186.60276924813655</c:v>
                </c:pt>
                <c:pt idx="362">
                  <c:v>-186.50481921751</c:v>
                </c:pt>
                <c:pt idx="363">
                  <c:v>-186.40599823216394</c:v>
                </c:pt>
                <c:pt idx="364">
                  <c:v>-186.30648500363912</c:v>
                </c:pt>
                <c:pt idx="365">
                  <c:v>-186.2064476311983</c:v>
                </c:pt>
                <c:pt idx="366">
                  <c:v>-186.10604394263743</c:v>
                </c:pt>
                <c:pt idx="367">
                  <c:v>-186.00542184416528</c:v>
                </c:pt>
                <c:pt idx="368">
                  <c:v>-185.90471967690425</c:v>
                </c:pt>
                <c:pt idx="369">
                  <c:v>-185.80406657775274</c:v>
                </c:pt>
                <c:pt idx="370">
                  <c:v>-185.70358284253777</c:v>
                </c:pt>
                <c:pt idx="371">
                  <c:v>-185.60338028957057</c:v>
                </c:pt>
                <c:pt idx="372">
                  <c:v>-185.50356262189754</c:v>
                </c:pt>
                <c:pt idx="373">
                  <c:v>-185.40422578671556</c:v>
                </c:pt>
                <c:pt idx="374">
                  <c:v>-185.30545833058594</c:v>
                </c:pt>
                <c:pt idx="375">
                  <c:v>-185.20734174924496</c:v>
                </c:pt>
                <c:pt idx="376">
                  <c:v>-185.10995083095764</c:v>
                </c:pt>
                <c:pt idx="377">
                  <c:v>-185.01335399250829</c:v>
                </c:pt>
                <c:pt idx="378">
                  <c:v>-184.91761360705243</c:v>
                </c:pt>
                <c:pt idx="379">
                  <c:v>-184.82278632318366</c:v>
                </c:pt>
                <c:pt idx="380">
                  <c:v>-184.72892337468022</c:v>
                </c:pt>
                <c:pt idx="381">
                  <c:v>-184.63607088050844</c:v>
                </c:pt>
                <c:pt idx="382">
                  <c:v>-184.54427013475294</c:v>
                </c:pt>
                <c:pt idx="383">
                  <c:v>-184.4535578862355</c:v>
                </c:pt>
                <c:pt idx="384">
                  <c:v>-184.36396660766346</c:v>
                </c:pt>
                <c:pt idx="385">
                  <c:v>-184.27552475422223</c:v>
                </c:pt>
                <c:pt idx="386">
                  <c:v>-184.18825701158917</c:v>
                </c:pt>
                <c:pt idx="387">
                  <c:v>-184.10218453340585</c:v>
                </c:pt>
                <c:pt idx="388">
                  <c:v>-184.01732516829338</c:v>
                </c:pt>
                <c:pt idx="389">
                  <c:v>-183.93369367654265</c:v>
                </c:pt>
                <c:pt idx="390">
                  <c:v>-183.85130193664554</c:v>
                </c:pt>
                <c:pt idx="391">
                  <c:v>-183.77015914187035</c:v>
                </c:pt>
                <c:pt idx="392">
                  <c:v>-183.69027198710731</c:v>
                </c:pt>
                <c:pt idx="393">
                  <c:v>-183.61164484623657</c:v>
                </c:pt>
                <c:pt idx="394">
                  <c:v>-183.53427994028829</c:v>
                </c:pt>
                <c:pt idx="395">
                  <c:v>-183.45817749667785</c:v>
                </c:pt>
                <c:pt idx="396">
                  <c:v>-183.38333589981374</c:v>
                </c:pt>
                <c:pt idx="397">
                  <c:v>-183.30975183338057</c:v>
                </c:pt>
                <c:pt idx="398">
                  <c:v>-183.2374204146073</c:v>
                </c:pt>
                <c:pt idx="399">
                  <c:v>-183.16633532083267</c:v>
                </c:pt>
                <c:pt idx="400">
                  <c:v>-183.09648890868164</c:v>
                </c:pt>
                <c:pt idx="401">
                  <c:v>-183.02787232616424</c:v>
                </c:pt>
                <c:pt idx="402">
                  <c:v>-182.96047561800756</c:v>
                </c:pt>
                <c:pt idx="403">
                  <c:v>-182.89428782452569</c:v>
                </c:pt>
                <c:pt idx="404">
                  <c:v>-182.829297074328</c:v>
                </c:pt>
                <c:pt idx="405">
                  <c:v>-182.76549067116053</c:v>
                </c:pt>
                <c:pt idx="406">
                  <c:v>-182.70285517516649</c:v>
                </c:pt>
                <c:pt idx="407">
                  <c:v>-182.64137647884678</c:v>
                </c:pt>
                <c:pt idx="408">
                  <c:v>-182.58103987798961</c:v>
                </c:pt>
                <c:pt idx="409">
                  <c:v>-182.52183013783301</c:v>
                </c:pt>
                <c:pt idx="410">
                  <c:v>-182.46373155471304</c:v>
                </c:pt>
                <c:pt idx="411">
                  <c:v>-182.4067280134413</c:v>
                </c:pt>
                <c:pt idx="412">
                  <c:v>-182.35080304064715</c:v>
                </c:pt>
                <c:pt idx="413">
                  <c:v>-182.2959398543093</c:v>
                </c:pt>
                <c:pt idx="414">
                  <c:v>-182.2421214096924</c:v>
                </c:pt>
                <c:pt idx="415">
                  <c:v>-182.18933044189615</c:v>
                </c:pt>
                <c:pt idx="416">
                  <c:v>-182.13754950521255</c:v>
                </c:pt>
                <c:pt idx="417">
                  <c:v>-182.08676100948057</c:v>
                </c:pt>
                <c:pt idx="418">
                  <c:v>-182.03694725361666</c:v>
                </c:pt>
                <c:pt idx="419">
                  <c:v>-181.98809045649224</c:v>
                </c:pt>
                <c:pt idx="420">
                  <c:v>-181.94017278531956</c:v>
                </c:pt>
                <c:pt idx="421">
                  <c:v>-181.89317638169908</c:v>
                </c:pt>
                <c:pt idx="422">
                  <c:v>-181.84708338547659</c:v>
                </c:pt>
                <c:pt idx="423">
                  <c:v>-181.80187595654439</c:v>
                </c:pt>
                <c:pt idx="424">
                  <c:v>-181.75753629472072</c:v>
                </c:pt>
                <c:pt idx="425">
                  <c:v>-181.71404665782893</c:v>
                </c:pt>
                <c:pt idx="426">
                  <c:v>-181.67138937809378</c:v>
                </c:pt>
                <c:pt idx="427">
                  <c:v>-181.62954687696458</c:v>
                </c:pt>
                <c:pt idx="428">
                  <c:v>-181.58850167846998</c:v>
                </c:pt>
                <c:pt idx="429">
                  <c:v>-181.54823642120152</c:v>
                </c:pt>
                <c:pt idx="430">
                  <c:v>-181.50873386901799</c:v>
                </c:pt>
                <c:pt idx="431">
                  <c:v>-181.46997692055814</c:v>
                </c:pt>
                <c:pt idx="432">
                  <c:v>-181.43194861764283</c:v>
                </c:pt>
                <c:pt idx="433">
                  <c:v>-181.39463215264348</c:v>
                </c:pt>
                <c:pt idx="434">
                  <c:v>-181.35801087488827</c:v>
                </c:pt>
                <c:pt idx="435">
                  <c:v>-181.32206829617482</c:v>
                </c:pt>
                <c:pt idx="436">
                  <c:v>-181.28678809545136</c:v>
                </c:pt>
                <c:pt idx="437">
                  <c:v>-181.25215412272709</c:v>
                </c:pt>
                <c:pt idx="438">
                  <c:v>-181.2181504022663</c:v>
                </c:pt>
                <c:pt idx="439">
                  <c:v>-181.18476113511895</c:v>
                </c:pt>
                <c:pt idx="440">
                  <c:v>-181.15197070103659</c:v>
                </c:pt>
                <c:pt idx="441">
                  <c:v>-181.11976365981863</c:v>
                </c:pt>
                <c:pt idx="442">
                  <c:v>-181.08812475213202</c:v>
                </c:pt>
                <c:pt idx="443">
                  <c:v>-181.05703889984397</c:v>
                </c:pt>
                <c:pt idx="444">
                  <c:v>-181.02649120590502</c:v>
                </c:pt>
                <c:pt idx="445">
                  <c:v>-180.99646695381642</c:v>
                </c:pt>
                <c:pt idx="446">
                  <c:v>-180.96695160671527</c:v>
                </c:pt>
                <c:pt idx="447">
                  <c:v>-180.93793080610638</c:v>
                </c:pt>
                <c:pt idx="448">
                  <c:v>-180.90939037026939</c:v>
                </c:pt>
                <c:pt idx="449">
                  <c:v>-180.88131629236727</c:v>
                </c:pt>
                <c:pt idx="450">
                  <c:v>-180.8536947382801</c:v>
                </c:pt>
                <c:pt idx="451">
                  <c:v>-180.8265120441867</c:v>
                </c:pt>
                <c:pt idx="452">
                  <c:v>-180.79975471391538</c:v>
                </c:pt>
                <c:pt idx="453">
                  <c:v>-180.77340941608216</c:v>
                </c:pt>
                <c:pt idx="454">
                  <c:v>-180.74746298103591</c:v>
                </c:pt>
                <c:pt idx="455">
                  <c:v>-180.72190239762566</c:v>
                </c:pt>
                <c:pt idx="456">
                  <c:v>-180.69671480980585</c:v>
                </c:pt>
                <c:pt idx="457">
                  <c:v>-180.67188751309425</c:v>
                </c:pt>
                <c:pt idx="458">
                  <c:v>-180.6474079508946</c:v>
                </c:pt>
                <c:pt idx="459">
                  <c:v>-180.62326371069722</c:v>
                </c:pt>
                <c:pt idx="460">
                  <c:v>-180.59944252016749</c:v>
                </c:pt>
                <c:pt idx="461">
                  <c:v>-180.57593224313345</c:v>
                </c:pt>
                <c:pt idx="462">
                  <c:v>-180.55272087548113</c:v>
                </c:pt>
                <c:pt idx="463">
                  <c:v>-180.52979654096657</c:v>
                </c:pt>
                <c:pt idx="464">
                  <c:v>-180.50714748695236</c:v>
                </c:pt>
                <c:pt idx="465">
                  <c:v>-180.48476208007531</c:v>
                </c:pt>
                <c:pt idx="466">
                  <c:v>-180.46262880185296</c:v>
                </c:pt>
                <c:pt idx="467">
                  <c:v>-180.44073624423316</c:v>
                </c:pt>
                <c:pt idx="468">
                  <c:v>-180.41907310509379</c:v>
                </c:pt>
                <c:pt idx="469">
                  <c:v>-180.39762818369584</c:v>
                </c:pt>
                <c:pt idx="470">
                  <c:v>-180.3763903760956</c:v>
                </c:pt>
                <c:pt idx="471">
                  <c:v>-180.35534867051879</c:v>
                </c:pt>
                <c:pt idx="472">
                  <c:v>-180.33449214270038</c:v>
                </c:pt>
                <c:pt idx="473">
                  <c:v>-180.31380995119366</c:v>
                </c:pt>
                <c:pt idx="474">
                  <c:v>-180.29329133264991</c:v>
                </c:pt>
                <c:pt idx="475">
                  <c:v>-180.27292559707291</c:v>
                </c:pt>
                <c:pt idx="476">
                  <c:v>-180.25270212304801</c:v>
                </c:pt>
                <c:pt idx="477">
                  <c:v>-180.23261035294979</c:v>
                </c:pt>
                <c:pt idx="478">
                  <c:v>-180.21263978812749</c:v>
                </c:pt>
                <c:pt idx="479">
                  <c:v>-180.19277998407117</c:v>
                </c:pt>
                <c:pt idx="480">
                  <c:v>-180.17302054555813</c:v>
                </c:pt>
                <c:pt idx="481">
                  <c:v>-180.15335112178133</c:v>
                </c:pt>
                <c:pt idx="482">
                  <c:v>-180.13376140145903</c:v>
                </c:pt>
                <c:pt idx="483">
                  <c:v>-180.11424110792723</c:v>
                </c:pt>
                <c:pt idx="484">
                  <c:v>-180.09477999421384</c:v>
                </c:pt>
                <c:pt idx="485">
                  <c:v>-180.07536783809496</c:v>
                </c:pt>
                <c:pt idx="486">
                  <c:v>-180.05599443713299</c:v>
                </c:pt>
                <c:pt idx="487">
                  <c:v>-180.03664960369576</c:v>
                </c:pt>
                <c:pt idx="488">
                  <c:v>-180.01732315995628</c:v>
                </c:pt>
                <c:pt idx="489">
                  <c:v>-179.99800493287267</c:v>
                </c:pt>
                <c:pt idx="490">
                  <c:v>-179.97868474914654</c:v>
                </c:pt>
                <c:pt idx="491">
                  <c:v>-179.95935243015992</c:v>
                </c:pt>
                <c:pt idx="492">
                  <c:v>-179.93999778688831</c:v>
                </c:pt>
                <c:pt idx="493">
                  <c:v>-179.92061061479049</c:v>
                </c:pt>
                <c:pt idx="494">
                  <c:v>-179.90118068867099</c:v>
                </c:pt>
                <c:pt idx="495">
                  <c:v>-179.88169775751709</c:v>
                </c:pt>
                <c:pt idx="496">
                  <c:v>-179.86215153930627</c:v>
                </c:pt>
                <c:pt idx="497">
                  <c:v>-179.84253171578314</c:v>
                </c:pt>
                <c:pt idx="498">
                  <c:v>-179.82282792720542</c:v>
                </c:pt>
                <c:pt idx="499">
                  <c:v>-179.80302976705539</c:v>
                </c:pt>
                <c:pt idx="500">
                  <c:v>-179.78312677671607</c:v>
                </c:pt>
                <c:pt idx="501">
                  <c:v>-179.76310844011002</c:v>
                </c:pt>
                <c:pt idx="502">
                  <c:v>-179.74296417829891</c:v>
                </c:pt>
                <c:pt idx="503">
                  <c:v>-179.72268334404095</c:v>
                </c:pt>
                <c:pt idx="504">
                  <c:v>-179.70225521630599</c:v>
                </c:pt>
                <c:pt idx="505">
                  <c:v>-179.68166899474377</c:v>
                </c:pt>
                <c:pt idx="506">
                  <c:v>-179.66091379410491</c:v>
                </c:pt>
                <c:pt idx="507">
                  <c:v>-179.63997863861181</c:v>
                </c:pt>
                <c:pt idx="508">
                  <c:v>-179.61885245627681</c:v>
                </c:pt>
                <c:pt idx="509">
                  <c:v>-179.59752407316566</c:v>
                </c:pt>
                <c:pt idx="510">
                  <c:v>-179.57598220760406</c:v>
                </c:pt>
                <c:pt idx="511">
                  <c:v>-179.55421546432393</c:v>
                </c:pt>
                <c:pt idx="512">
                  <c:v>-179.53221232854827</c:v>
                </c:pt>
                <c:pt idx="513">
                  <c:v>-179.50996116001082</c:v>
                </c:pt>
                <c:pt idx="514">
                  <c:v>-179.48745018690883</c:v>
                </c:pt>
                <c:pt idx="515">
                  <c:v>-179.46466749978549</c:v>
                </c:pt>
                <c:pt idx="516">
                  <c:v>-179.44160104534021</c:v>
                </c:pt>
                <c:pt idx="517">
                  <c:v>-179.41823862016386</c:v>
                </c:pt>
                <c:pt idx="518">
                  <c:v>-179.39456786439561</c:v>
                </c:pt>
                <c:pt idx="519">
                  <c:v>-179.37057625529914</c:v>
                </c:pt>
                <c:pt idx="520">
                  <c:v>-179.34625110075598</c:v>
                </c:pt>
                <c:pt idx="521">
                  <c:v>-179.32157953267173</c:v>
                </c:pt>
                <c:pt idx="522">
                  <c:v>-179.29654850029365</c:v>
                </c:pt>
                <c:pt idx="523">
                  <c:v>-179.27114476343627</c:v>
                </c:pt>
                <c:pt idx="524">
                  <c:v>-179.24535488561156</c:v>
                </c:pt>
                <c:pt idx="525">
                  <c:v>-179.21916522706192</c:v>
                </c:pt>
                <c:pt idx="526">
                  <c:v>-179.19256193769206</c:v>
                </c:pt>
                <c:pt idx="527">
                  <c:v>-179.16553094989678</c:v>
                </c:pt>
                <c:pt idx="528">
                  <c:v>-179.13805797128285</c:v>
                </c:pt>
                <c:pt idx="529">
                  <c:v>-179.11012847728028</c:v>
                </c:pt>
                <c:pt idx="530">
                  <c:v>-179.08172770364143</c:v>
                </c:pt>
                <c:pt idx="531">
                  <c:v>-179.05284063882371</c:v>
                </c:pt>
                <c:pt idx="532">
                  <c:v>-179.02345201625423</c:v>
                </c:pt>
                <c:pt idx="533">
                  <c:v>-178.99354630647213</c:v>
                </c:pt>
                <c:pt idx="534">
                  <c:v>-178.96310770914556</c:v>
                </c:pt>
                <c:pt idx="535">
                  <c:v>-178.93212014496189</c:v>
                </c:pt>
                <c:pt idx="536">
                  <c:v>-178.90056724738565</c:v>
                </c:pt>
                <c:pt idx="537">
                  <c:v>-178.86843235428344</c:v>
                </c:pt>
                <c:pt idx="538">
                  <c:v>-178.83569849941122</c:v>
                </c:pt>
                <c:pt idx="539">
                  <c:v>-178.80234840376184</c:v>
                </c:pt>
                <c:pt idx="540">
                  <c:v>-178.76836446676961</c:v>
                </c:pt>
                <c:pt idx="541">
                  <c:v>-178.73372875736897</c:v>
                </c:pt>
                <c:pt idx="542">
                  <c:v>-178.69842300490424</c:v>
                </c:pt>
                <c:pt idx="543">
                  <c:v>-178.66242858988795</c:v>
                </c:pt>
                <c:pt idx="544">
                  <c:v>-178.62572653460452</c:v>
                </c:pt>
                <c:pt idx="545">
                  <c:v>-178.58829749355706</c:v>
                </c:pt>
                <c:pt idx="546">
                  <c:v>-178.55012174375406</c:v>
                </c:pt>
                <c:pt idx="547">
                  <c:v>-178.51117917483361</c:v>
                </c:pt>
                <c:pt idx="548">
                  <c:v>-178.4714492790234</c:v>
                </c:pt>
                <c:pt idx="549">
                  <c:v>-178.43091114093249</c:v>
                </c:pt>
                <c:pt idx="550">
                  <c:v>-178.38954342717449</c:v>
                </c:pt>
                <c:pt idx="551">
                  <c:v>-178.34732437581783</c:v>
                </c:pt>
                <c:pt idx="552">
                  <c:v>-178.30423178566383</c:v>
                </c:pt>
                <c:pt idx="553">
                  <c:v>-178.26024300534789</c:v>
                </c:pt>
                <c:pt idx="554">
                  <c:v>-178.21533492226428</c:v>
                </c:pt>
                <c:pt idx="555">
                  <c:v>-178.16948395131166</c:v>
                </c:pt>
                <c:pt idx="556">
                  <c:v>-178.12266602345923</c:v>
                </c:pt>
                <c:pt idx="557">
                  <c:v>-178.07485657413116</c:v>
                </c:pt>
                <c:pt idx="558">
                  <c:v>-178.02603053140984</c:v>
                </c:pt>
                <c:pt idx="559">
                  <c:v>-177.97616230405669</c:v>
                </c:pt>
                <c:pt idx="560">
                  <c:v>-177.92522576934977</c:v>
                </c:pt>
                <c:pt idx="561">
                  <c:v>-177.87319426074015</c:v>
                </c:pt>
                <c:pt idx="562">
                  <c:v>-177.82004055532556</c:v>
                </c:pt>
                <c:pt idx="563">
                  <c:v>-177.76573686114301</c:v>
                </c:pt>
                <c:pt idx="564">
                  <c:v>-177.71025480428239</c:v>
                </c:pt>
                <c:pt idx="565">
                  <c:v>-177.65356541582145</c:v>
                </c:pt>
                <c:pt idx="566">
                  <c:v>-177.59563911858521</c:v>
                </c:pt>
                <c:pt idx="567">
                  <c:v>-177.53644571373283</c:v>
                </c:pt>
                <c:pt idx="568">
                  <c:v>-177.47595436717489</c:v>
                </c:pt>
                <c:pt idx="569">
                  <c:v>-177.41413359582515</c:v>
                </c:pt>
                <c:pt idx="570">
                  <c:v>-177.35095125369153</c:v>
                </c:pt>
                <c:pt idx="571">
                  <c:v>-177.2863745178127</c:v>
                </c:pt>
                <c:pt idx="572">
                  <c:v>-177.22036987404428</c:v>
                </c:pt>
                <c:pt idx="573">
                  <c:v>-177.15290310270478</c:v>
                </c:pt>
                <c:pt idx="574">
                  <c:v>-177.08393926408701</c:v>
                </c:pt>
                <c:pt idx="575">
                  <c:v>-177.01344268384466</c:v>
                </c:pt>
                <c:pt idx="576">
                  <c:v>-176.94137693826528</c:v>
                </c:pt>
                <c:pt idx="577">
                  <c:v>-176.86770483943897</c:v>
                </c:pt>
                <c:pt idx="578">
                  <c:v>-176.79238842033752</c:v>
                </c:pt>
                <c:pt idx="579">
                  <c:v>-176.71538891981567</c:v>
                </c:pt>
                <c:pt idx="580">
                  <c:v>-176.63666676755207</c:v>
                </c:pt>
                <c:pt idx="581">
                  <c:v>-176.55618156894485</c:v>
                </c:pt>
                <c:pt idx="582">
                  <c:v>-176.47389208998155</c:v>
                </c:pt>
                <c:pt idx="583">
                  <c:v>-176.38975624210295</c:v>
                </c:pt>
                <c:pt idx="584">
                  <c:v>-176.30373106708339</c:v>
                </c:pt>
                <c:pt idx="585">
                  <c:v>-176.21577272195188</c:v>
                </c:pt>
                <c:pt idx="586">
                  <c:v>-176.12583646397951</c:v>
                </c:pt>
                <c:pt idx="587">
                  <c:v>-176.03387663576274</c:v>
                </c:pt>
                <c:pt idx="588">
                  <c:v>-175.93984665043297</c:v>
                </c:pt>
                <c:pt idx="589">
                  <c:v>-175.84369897702675</c:v>
                </c:pt>
                <c:pt idx="590">
                  <c:v>-175.74538512605244</c:v>
                </c:pt>
                <c:pt idx="591">
                  <c:v>-175.64485563529308</c:v>
                </c:pt>
                <c:pt idx="592">
                  <c:v>-175.54206005588884</c:v>
                </c:pt>
                <c:pt idx="593">
                  <c:v>-175.43694693874329</c:v>
                </c:pt>
                <c:pt idx="594">
                  <c:v>-175.32946382130538</c:v>
                </c:pt>
                <c:pt idx="595">
                  <c:v>-175.21955721477869</c:v>
                </c:pt>
                <c:pt idx="596">
                  <c:v>-175.10717259181661</c:v>
                </c:pt>
                <c:pt idx="597">
                  <c:v>-174.9922543747644</c:v>
                </c:pt>
                <c:pt idx="598">
                  <c:v>-174.87474592451474</c:v>
                </c:pt>
                <c:pt idx="599">
                  <c:v>-174.75458953004846</c:v>
                </c:pt>
                <c:pt idx="600">
                  <c:v>-174.63172639873562</c:v>
                </c:pt>
                <c:pt idx="601">
                  <c:v>-174.5060966474789</c:v>
                </c:pt>
                <c:pt idx="602">
                  <c:v>-174.37763929478734</c:v>
                </c:pt>
                <c:pt idx="603">
                  <c:v>-174.24629225387224</c:v>
                </c:pt>
                <c:pt idx="604">
                  <c:v>-174.11199232686567</c:v>
                </c:pt>
                <c:pt idx="605">
                  <c:v>-173.97467520026794</c:v>
                </c:pt>
                <c:pt idx="606">
                  <c:v>-173.83427544173597</c:v>
                </c:pt>
                <c:pt idx="607">
                  <c:v>-173.69072649833478</c:v>
                </c:pt>
                <c:pt idx="608">
                  <c:v>-173.54396069637809</c:v>
                </c:pt>
                <c:pt idx="609">
                  <c:v>-173.39390924299605</c:v>
                </c:pt>
                <c:pt idx="610">
                  <c:v>-173.24050222957277</c:v>
                </c:pt>
                <c:pt idx="611">
                  <c:v>-173.08366863720843</c:v>
                </c:pt>
                <c:pt idx="612">
                  <c:v>-172.92333634436679</c:v>
                </c:pt>
                <c:pt idx="613">
                  <c:v>-172.75943213688069</c:v>
                </c:pt>
                <c:pt idx="614">
                  <c:v>-172.59188172049596</c:v>
                </c:pt>
                <c:pt idx="615">
                  <c:v>-172.42060973614599</c:v>
                </c:pt>
                <c:pt idx="616">
                  <c:v>-172.2455397781583</c:v>
                </c:pt>
                <c:pt idx="617">
                  <c:v>-172.06659441560575</c:v>
                </c:pt>
                <c:pt idx="618">
                  <c:v>-171.88369521702506</c:v>
                </c:pt>
                <c:pt idx="619">
                  <c:v>-171.69676277873828</c:v>
                </c:pt>
                <c:pt idx="620">
                  <c:v>-171.50571675702187</c:v>
                </c:pt>
                <c:pt idx="621">
                  <c:v>-171.3104759043816</c:v>
                </c:pt>
                <c:pt idx="622">
                  <c:v>-171.1109581102011</c:v>
                </c:pt>
                <c:pt idx="623">
                  <c:v>-170.90708044604497</c:v>
                </c:pt>
                <c:pt idx="624">
                  <c:v>-170.69875921590807</c:v>
                </c:pt>
                <c:pt idx="625">
                  <c:v>-170.48591001171434</c:v>
                </c:pt>
                <c:pt idx="626">
                  <c:v>-170.26844777437799</c:v>
                </c:pt>
                <c:pt idx="627">
                  <c:v>-170.04628686075444</c:v>
                </c:pt>
                <c:pt idx="628">
                  <c:v>-169.81934111681178</c:v>
                </c:pt>
                <c:pt idx="629">
                  <c:v>-169.58752395737255</c:v>
                </c:pt>
                <c:pt idx="630">
                  <c:v>-169.35074845277376</c:v>
                </c:pt>
                <c:pt idx="631">
                  <c:v>-169.1089274228097</c:v>
                </c:pt>
                <c:pt idx="632">
                  <c:v>-168.86197353832267</c:v>
                </c:pt>
                <c:pt idx="633">
                  <c:v>-168.60979943081534</c:v>
                </c:pt>
                <c:pt idx="634">
                  <c:v>-168.35231781046022</c:v>
                </c:pt>
                <c:pt idx="635">
                  <c:v>-168.08944159288336</c:v>
                </c:pt>
                <c:pt idx="636">
                  <c:v>-167.82108403509957</c:v>
                </c:pt>
                <c:pt idx="637">
                  <c:v>-167.54715888097223</c:v>
                </c:pt>
                <c:pt idx="638">
                  <c:v>-167.26758051656708</c:v>
                </c:pt>
                <c:pt idx="639">
                  <c:v>-166.98226413575492</c:v>
                </c:pt>
                <c:pt idx="640">
                  <c:v>-166.69112591641249</c:v>
                </c:pt>
                <c:pt idx="641">
                  <c:v>-166.39408320755226</c:v>
                </c:pt>
                <c:pt idx="642">
                  <c:v>-166.09105472768258</c:v>
                </c:pt>
                <c:pt idx="643">
                  <c:v>-165.78196077468971</c:v>
                </c:pt>
                <c:pt idx="644">
                  <c:v>-165.46672344748731</c:v>
                </c:pt>
                <c:pt idx="645">
                  <c:v>-165.14526687965335</c:v>
                </c:pt>
                <c:pt idx="646">
                  <c:v>-164.81751748522504</c:v>
                </c:pt>
                <c:pt idx="647">
                  <c:v>-164.48340421677807</c:v>
                </c:pt>
                <c:pt idx="648">
                  <c:v>-164.14285883585765</c:v>
                </c:pt>
                <c:pt idx="649">
                  <c:v>-163.79581619576894</c:v>
                </c:pt>
                <c:pt idx="650">
                  <c:v>-163.44221453666009</c:v>
                </c:pt>
                <c:pt idx="651">
                  <c:v>-163.08199579275603</c:v>
                </c:pt>
                <c:pt idx="652">
                  <c:v>-162.71510591151198</c:v>
                </c:pt>
                <c:pt idx="653">
                  <c:v>-162.34149518436129</c:v>
                </c:pt>
                <c:pt idx="654">
                  <c:v>-161.96111858862869</c:v>
                </c:pt>
                <c:pt idx="655">
                  <c:v>-161.57393614006614</c:v>
                </c:pt>
                <c:pt idx="656">
                  <c:v>-161.17991325534854</c:v>
                </c:pt>
                <c:pt idx="657">
                  <c:v>-160.7790211237369</c:v>
                </c:pt>
                <c:pt idx="658">
                  <c:v>-160.37123708697834</c:v>
                </c:pt>
                <c:pt idx="659">
                  <c:v>-159.95654502636987</c:v>
                </c:pt>
                <c:pt idx="660">
                  <c:v>-159.53493575575558</c:v>
                </c:pt>
                <c:pt idx="661">
                  <c:v>-159.10640741907679</c:v>
                </c:pt>
                <c:pt idx="662">
                  <c:v>-158.67096589092594</c:v>
                </c:pt>
                <c:pt idx="663">
                  <c:v>-158.22862517839172</c:v>
                </c:pt>
                <c:pt idx="664">
                  <c:v>-157.77940782231644</c:v>
                </c:pt>
                <c:pt idx="665">
                  <c:v>-157.32334529591407</c:v>
                </c:pt>
                <c:pt idx="666">
                  <c:v>-156.86047839853762</c:v>
                </c:pt>
                <c:pt idx="667">
                  <c:v>-156.39085764221781</c:v>
                </c:pt>
                <c:pt idx="668">
                  <c:v>-155.91454362844217</c:v>
                </c:pt>
                <c:pt idx="669">
                  <c:v>-155.43160741249869</c:v>
                </c:pt>
                <c:pt idx="670">
                  <c:v>-154.94213085257473</c:v>
                </c:pt>
                <c:pt idx="671">
                  <c:v>-154.44620694068368</c:v>
                </c:pt>
                <c:pt idx="672">
                  <c:v>-153.94394011239643</c:v>
                </c:pt>
                <c:pt idx="673">
                  <c:v>-153.4354465322748</c:v>
                </c:pt>
                <c:pt idx="674">
                  <c:v>-152.92085435185686</c:v>
                </c:pt>
                <c:pt idx="675">
                  <c:v>-152.4003039370196</c:v>
                </c:pt>
                <c:pt idx="676">
                  <c:v>-151.87394806155621</c:v>
                </c:pt>
                <c:pt idx="677">
                  <c:v>-151.34195206384891</c:v>
                </c:pt>
                <c:pt idx="678">
                  <c:v>-150.80449396360225</c:v>
                </c:pt>
                <c:pt idx="679">
                  <c:v>-150.26176453572216</c:v>
                </c:pt>
                <c:pt idx="680">
                  <c:v>-149.71396733859171</c:v>
                </c:pt>
                <c:pt idx="681">
                  <c:v>-149.16131869420005</c:v>
                </c:pt>
                <c:pt idx="682">
                  <c:v>-148.60404761783451</c:v>
                </c:pt>
                <c:pt idx="683">
                  <c:v>-148.04239569532828</c:v>
                </c:pt>
                <c:pt idx="684">
                  <c:v>-147.47661690621024</c:v>
                </c:pt>
                <c:pt idx="685">
                  <c:v>-146.90697739146134</c:v>
                </c:pt>
                <c:pt idx="686">
                  <c:v>-146.33375516500519</c:v>
                </c:pt>
                <c:pt idx="687">
                  <c:v>-145.75723976850577</c:v>
                </c:pt>
                <c:pt idx="688">
                  <c:v>-145.17773186952269</c:v>
                </c:pt>
                <c:pt idx="689">
                  <c:v>-144.59554280357398</c:v>
                </c:pt>
                <c:pt idx="690">
                  <c:v>-144.01099406117754</c:v>
                </c:pt>
                <c:pt idx="691">
                  <c:v>-143.42441672147046</c:v>
                </c:pt>
                <c:pt idx="692">
                  <c:v>-142.83615083453958</c:v>
                </c:pt>
                <c:pt idx="693">
                  <c:v>-142.24654475512449</c:v>
                </c:pt>
                <c:pt idx="694">
                  <c:v>-141.65595443087034</c:v>
                </c:pt>
                <c:pt idx="695">
                  <c:v>-141.06474264880208</c:v>
                </c:pt>
                <c:pt idx="696">
                  <c:v>-140.47327824415572</c:v>
                </c:pt>
                <c:pt idx="697">
                  <c:v>-139.88193527612856</c:v>
                </c:pt>
                <c:pt idx="698">
                  <c:v>-139.29109217549347</c:v>
                </c:pt>
                <c:pt idx="699">
                  <c:v>-138.70113086934853</c:v>
                </c:pt>
                <c:pt idx="700">
                  <c:v>-138.11243588854478</c:v>
                </c:pt>
                <c:pt idx="701">
                  <c:v>-137.52539346354195</c:v>
                </c:pt>
                <c:pt idx="702">
                  <c:v>-136.94039061458014</c:v>
                </c:pt>
                <c:pt idx="703">
                  <c:v>-136.35781424212513</c:v>
                </c:pt>
                <c:pt idx="704">
                  <c:v>-135.77805022354104</c:v>
                </c:pt>
                <c:pt idx="705">
                  <c:v>-135.20148252187118</c:v>
                </c:pt>
                <c:pt idx="706">
                  <c:v>-134.62849231246213</c:v>
                </c:pt>
                <c:pt idx="707">
                  <c:v>-134.05945713295498</c:v>
                </c:pt>
                <c:pt idx="708">
                  <c:v>-133.49475006189124</c:v>
                </c:pt>
                <c:pt idx="709">
                  <c:v>-132.93473893084979</c:v>
                </c:pt>
                <c:pt idx="710">
                  <c:v>-132.37978557464004</c:v>
                </c:pt>
                <c:pt idx="711">
                  <c:v>-131.83024512365245</c:v>
                </c:pt>
                <c:pt idx="712">
                  <c:v>-131.28646534199169</c:v>
                </c:pt>
                <c:pt idx="713">
                  <c:v>-130.74878601452582</c:v>
                </c:pt>
                <c:pt idx="714">
                  <c:v>-130.2175383854605</c:v>
                </c:pt>
                <c:pt idx="715">
                  <c:v>-129.69304465051886</c:v>
                </c:pt>
                <c:pt idx="716">
                  <c:v>-129.17561750426907</c:v>
                </c:pt>
                <c:pt idx="717">
                  <c:v>-128.66555974361</c:v>
                </c:pt>
                <c:pt idx="718">
                  <c:v>-128.16316392790338</c:v>
                </c:pt>
                <c:pt idx="719">
                  <c:v>-127.66871209573632</c:v>
                </c:pt>
                <c:pt idx="720">
                  <c:v>-127.18247553781964</c:v>
                </c:pt>
                <c:pt idx="721">
                  <c:v>-126.70471462507564</c:v>
                </c:pt>
                <c:pt idx="722">
                  <c:v>-126.23567869055526</c:v>
                </c:pt>
                <c:pt idx="723">
                  <c:v>-125.77560596344293</c:v>
                </c:pt>
                <c:pt idx="724">
                  <c:v>-125.32472355306982</c:v>
                </c:pt>
                <c:pt idx="725">
                  <c:v>-124.88324748056553</c:v>
                </c:pt>
                <c:pt idx="726">
                  <c:v>-124.45138275551031</c:v>
                </c:pt>
                <c:pt idx="727">
                  <c:v>-124.02932349476052</c:v>
                </c:pt>
                <c:pt idx="728">
                  <c:v>-123.61725308043282</c:v>
                </c:pt>
                <c:pt idx="729">
                  <c:v>-123.21534435391814</c:v>
                </c:pt>
                <c:pt idx="730">
                  <c:v>-122.82375984270418</c:v>
                </c:pt>
                <c:pt idx="731">
                  <c:v>-122.44265201673718</c:v>
                </c:pt>
                <c:pt idx="732">
                  <c:v>-122.07216357103786</c:v>
                </c:pt>
                <c:pt idx="733">
                  <c:v>-121.71242773130074</c:v>
                </c:pt>
                <c:pt idx="734">
                  <c:v>-121.36356857925409</c:v>
                </c:pt>
                <c:pt idx="735">
                  <c:v>-121.02570139462205</c:v>
                </c:pt>
                <c:pt idx="736">
                  <c:v>-120.69893301062628</c:v>
                </c:pt>
                <c:pt idx="737">
                  <c:v>-120.38336218007009</c:v>
                </c:pt>
                <c:pt idx="738">
                  <c:v>-120.07907994917522</c:v>
                </c:pt>
                <c:pt idx="739">
                  <c:v>-119.78617003647548</c:v>
                </c:pt>
                <c:pt idx="740">
                  <c:v>-119.50470921422027</c:v>
                </c:pt>
                <c:pt idx="741">
                  <c:v>-119.2347676898883</c:v>
                </c:pt>
                <c:pt idx="742">
                  <c:v>-118.97640948557398</c:v>
                </c:pt>
                <c:pt idx="743">
                  <c:v>-118.72969281315935</c:v>
                </c:pt>
                <c:pt idx="744">
                  <c:v>-118.49467044334754</c:v>
                </c:pt>
                <c:pt idx="745">
                  <c:v>-118.27139006678436</c:v>
                </c:pt>
                <c:pt idx="746">
                  <c:v>-118.05989464564828</c:v>
                </c:pt>
                <c:pt idx="747">
                  <c:v>-117.86022275423258</c:v>
                </c:pt>
                <c:pt idx="748">
                  <c:v>-117.6724089071872</c:v>
                </c:pt>
                <c:pt idx="749">
                  <c:v>-117.49648387421618</c:v>
                </c:pt>
                <c:pt idx="750">
                  <c:v>-117.33247498015646</c:v>
                </c:pt>
                <c:pt idx="751">
                  <c:v>-117.18040638947971</c:v>
                </c:pt>
                <c:pt idx="752">
                  <c:v>-117.04029937436763</c:v>
                </c:pt>
                <c:pt idx="753">
                  <c:v>-116.91217256561558</c:v>
                </c:pt>
                <c:pt idx="754">
                  <c:v>-116.79604218570864</c:v>
                </c:pt>
                <c:pt idx="755">
                  <c:v>-116.69192226350327</c:v>
                </c:pt>
                <c:pt idx="756">
                  <c:v>-116.59982483002244</c:v>
                </c:pt>
                <c:pt idx="757">
                  <c:v>-116.51976009494467</c:v>
                </c:pt>
                <c:pt idx="758">
                  <c:v>-116.45173660342837</c:v>
                </c:pt>
                <c:pt idx="759">
                  <c:v>-116.39576137297271</c:v>
                </c:pt>
                <c:pt idx="760">
                  <c:v>-116.35184001006573</c:v>
                </c:pt>
                <c:pt idx="761">
                  <c:v>-116.31997680641686</c:v>
                </c:pt>
                <c:pt idx="762">
                  <c:v>-116.30017481461574</c:v>
                </c:pt>
                <c:pt idx="763">
                  <c:v>-116.29243590309281</c:v>
                </c:pt>
                <c:pt idx="764">
                  <c:v>-116.29676079029841</c:v>
                </c:pt>
                <c:pt idx="765">
                  <c:v>-116.31314905804588</c:v>
                </c:pt>
                <c:pt idx="766">
                  <c:v>-116.34159914399945</c:v>
                </c:pt>
                <c:pt idx="767">
                  <c:v>-116.3821083133175</c:v>
                </c:pt>
                <c:pt idx="768">
                  <c:v>-116.43467260949605</c:v>
                </c:pt>
                <c:pt idx="769">
                  <c:v>-116.49928678448651</c:v>
                </c:pt>
                <c:pt idx="770">
                  <c:v>-116.575944208202</c:v>
                </c:pt>
                <c:pt idx="771">
                  <c:v>-116.66463675755865</c:v>
                </c:pt>
                <c:pt idx="772">
                  <c:v>-116.76535468524399</c:v>
                </c:pt>
                <c:pt idx="773">
                  <c:v>-116.87808646844573</c:v>
                </c:pt>
                <c:pt idx="774">
                  <c:v>-117.00281863782806</c:v>
                </c:pt>
                <c:pt idx="775">
                  <c:v>-117.13953558709376</c:v>
                </c:pt>
                <c:pt idx="776">
                  <c:v>-117.28821936353678</c:v>
                </c:pt>
                <c:pt idx="777">
                  <c:v>-117.44884944005395</c:v>
                </c:pt>
                <c:pt idx="778">
                  <c:v>-117.62140246916277</c:v>
                </c:pt>
                <c:pt idx="779">
                  <c:v>-117.80585201965432</c:v>
                </c:pt>
                <c:pt idx="780">
                  <c:v>-118.00216829660103</c:v>
                </c:pt>
                <c:pt idx="781">
                  <c:v>-118.21031784553882</c:v>
                </c:pt>
                <c:pt idx="782">
                  <c:v>-118.43026324175047</c:v>
                </c:pt>
                <c:pt idx="783">
                  <c:v>-118.6619627656914</c:v>
                </c:pt>
                <c:pt idx="784">
                  <c:v>-118.90537006572451</c:v>
                </c:pt>
                <c:pt idx="785">
                  <c:v>-119.16043380946016</c:v>
                </c:pt>
                <c:pt idx="786">
                  <c:v>-119.42709732513634</c:v>
                </c:pt>
                <c:pt idx="787">
                  <c:v>-119.70529823461806</c:v>
                </c:pt>
                <c:pt idx="788">
                  <c:v>-119.99496807974649</c:v>
                </c:pt>
                <c:pt idx="789">
                  <c:v>-120.29603194391805</c:v>
                </c:pt>
                <c:pt idx="790">
                  <c:v>-120.60840807093621</c:v>
                </c:pt>
                <c:pt idx="791">
                  <c:v>-120.93200748333027</c:v>
                </c:pt>
                <c:pt idx="792">
                  <c:v>-121.26673360249669</c:v>
                </c:pt>
                <c:pt idx="793">
                  <c:v>-121.61248187316848</c:v>
                </c:pt>
                <c:pt idx="794">
                  <c:v>-121.96913939486754</c:v>
                </c:pt>
                <c:pt idx="795">
                  <c:v>-122.33658456313448</c:v>
                </c:pt>
                <c:pt idx="796">
                  <c:v>-122.71468672345608</c:v>
                </c:pt>
                <c:pt idx="797">
                  <c:v>-123.10330584092893</c:v>
                </c:pt>
                <c:pt idx="798">
                  <c:v>-123.50229218878928</c:v>
                </c:pt>
                <c:pt idx="799">
                  <c:v>-123.91148605901886</c:v>
                </c:pt>
                <c:pt idx="800">
                  <c:v>-124.33071749828463</c:v>
                </c:pt>
                <c:pt idx="801">
                  <c:v>-124.75980607249852</c:v>
                </c:pt>
                <c:pt idx="802">
                  <c:v>-125.19856066327296</c:v>
                </c:pt>
                <c:pt idx="803">
                  <c:v>-125.64677929951017</c:v>
                </c:pt>
                <c:pt idx="804">
                  <c:v>-126.10424902728639</c:v>
                </c:pt>
                <c:pt idx="805">
                  <c:v>-126.57074582107722</c:v>
                </c:pt>
                <c:pt idx="806">
                  <c:v>-127.0460345392132</c:v>
                </c:pt>
                <c:pt idx="807">
                  <c:v>-127.52986892625677</c:v>
                </c:pt>
                <c:pt idx="808">
                  <c:v>-128.02199166475202</c:v>
                </c:pt>
                <c:pt idx="809">
                  <c:v>-128.52213447851298</c:v>
                </c:pt>
                <c:pt idx="810">
                  <c:v>-129.03001828928549</c:v>
                </c:pt>
                <c:pt idx="811">
                  <c:v>-129.54535342826657</c:v>
                </c:pt>
                <c:pt idx="812">
                  <c:v>-130.06783990352676</c:v>
                </c:pt>
                <c:pt idx="813">
                  <c:v>-130.59716772397866</c:v>
                </c:pt>
                <c:pt idx="814">
                  <c:v>-131.13301728003711</c:v>
                </c:pt>
                <c:pt idx="815">
                  <c:v>-131.67505978062206</c:v>
                </c:pt>
                <c:pt idx="816">
                  <c:v>-132.22295774564734</c:v>
                </c:pt>
                <c:pt idx="817">
                  <c:v>-132.77636555260133</c:v>
                </c:pt>
                <c:pt idx="818">
                  <c:v>-133.33493003528795</c:v>
                </c:pt>
              </c:numCache>
            </c:numRef>
          </c:yVal>
          <c:smooth val="1"/>
          <c:extLst>
            <c:ext xmlns:c16="http://schemas.microsoft.com/office/drawing/2014/chart" uri="{C3380CC4-5D6E-409C-BE32-E72D297353CC}">
              <c16:uniqueId val="{00000003-C6B7-48A2-91C9-D8AFA180E237}"/>
            </c:ext>
          </c:extLst>
        </c:ser>
        <c:dLbls>
          <c:showLegendKey val="0"/>
          <c:showVal val="0"/>
          <c:showCatName val="0"/>
          <c:showSerName val="0"/>
          <c:showPercent val="0"/>
          <c:showBubbleSize val="0"/>
        </c:dLbls>
        <c:axId val="529065088"/>
        <c:axId val="529066624"/>
      </c:scatterChart>
      <c:valAx>
        <c:axId val="529020032"/>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021952"/>
        <c:crossesAt val="-30"/>
        <c:crossBetween val="midCat"/>
      </c:valAx>
      <c:valAx>
        <c:axId val="529021952"/>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20032"/>
        <c:crossesAt val="100"/>
        <c:crossBetween val="midCat"/>
      </c:valAx>
      <c:valAx>
        <c:axId val="529065088"/>
        <c:scaling>
          <c:logBase val="10"/>
          <c:orientation val="minMax"/>
        </c:scaling>
        <c:delete val="1"/>
        <c:axPos val="b"/>
        <c:numFmt formatCode="0" sourceLinked="1"/>
        <c:majorTickMark val="out"/>
        <c:minorTickMark val="none"/>
        <c:tickLblPos val="nextTo"/>
        <c:crossAx val="529066624"/>
        <c:crosses val="autoZero"/>
        <c:crossBetween val="midCat"/>
      </c:valAx>
      <c:valAx>
        <c:axId val="529066624"/>
        <c:scaling>
          <c:orientation val="minMax"/>
          <c:max val="0"/>
          <c:min val="-18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065088"/>
        <c:crosses val="max"/>
        <c:crossBetween val="midCat"/>
        <c:majorUnit val="30"/>
      </c:valAx>
    </c:plotArea>
    <c:legend>
      <c:legendPos val="r"/>
      <c:layout>
        <c:manualLayout>
          <c:xMode val="edge"/>
          <c:yMode val="edge"/>
          <c:x val="0.16032244751274644"/>
          <c:y val="0.61860680002053348"/>
          <c:w val="0.11172067873927911"/>
          <c:h val="0.22138904507278437"/>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1"/>
          <a:lstStyle/>
          <a:p>
            <a:pPr>
              <a:defRPr lang="zh-CN" sz="1800" b="1" i="0" u="none" strike="noStrike" kern="1200" baseline="0">
                <a:solidFill>
                  <a:schemeClr val="tx1"/>
                </a:solidFill>
                <a:latin typeface="+mn-lt"/>
                <a:ea typeface="+mn-ea"/>
                <a:cs typeface="+mn-cs"/>
              </a:defRPr>
            </a:pPr>
            <a:r>
              <a:rPr lang="en-US"/>
              <a:t>Feedforward</a:t>
            </a:r>
            <a:r>
              <a:rPr lang="en-US" baseline="0"/>
              <a:t> </a:t>
            </a:r>
            <a:r>
              <a:rPr lang="en-US"/>
              <a:t>Bode Plot</a:t>
            </a:r>
          </a:p>
        </c:rich>
      </c:tx>
      <c:layout>
        <c:manualLayout>
          <c:xMode val="edge"/>
          <c:yMode val="edge"/>
          <c:x val="0.33683336621269799"/>
          <c:y val="2.5442171813234399E-2"/>
        </c:manualLayout>
      </c:layout>
      <c:overlay val="0"/>
    </c:title>
    <c:autoTitleDeleted val="0"/>
    <c:plotArea>
      <c:layout>
        <c:manualLayout>
          <c:layoutTarget val="inner"/>
          <c:xMode val="edge"/>
          <c:yMode val="edge"/>
          <c:x val="0.157506652653672"/>
          <c:y val="0.12817556923798801"/>
          <c:w val="0.65781411588250804"/>
          <c:h val="0.71510376866900005"/>
        </c:manualLayout>
      </c:layout>
      <c:scatterChart>
        <c:scatterStyle val="smoothMarker"/>
        <c:varyColors val="0"/>
        <c:ser>
          <c:idx val="0"/>
          <c:order val="0"/>
          <c:tx>
            <c:v>gain</c:v>
          </c:tx>
          <c:spPr>
            <a:ln w="38100" cap="rnd" cmpd="sng" algn="ctr">
              <a:solidFill>
                <a:schemeClr val="accent1">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Sheet2!$AX$4:$AX$822</c:f>
              <c:numCache>
                <c:formatCode>0.00000000</c:formatCode>
                <c:ptCount val="819"/>
                <c:pt idx="0">
                  <c:v>4.2430408528344531E-14</c:v>
                </c:pt>
                <c:pt idx="1">
                  <c:v>4.6287718394557659E-14</c:v>
                </c:pt>
                <c:pt idx="2">
                  <c:v>4.6287718394557659E-14</c:v>
                </c:pt>
                <c:pt idx="3">
                  <c:v>5.0145028260770782E-14</c:v>
                </c:pt>
                <c:pt idx="4">
                  <c:v>5.2073683193877346E-14</c:v>
                </c:pt>
                <c:pt idx="5">
                  <c:v>5.4002338126983911E-14</c:v>
                </c:pt>
                <c:pt idx="6">
                  <c:v>5.7859647993197033E-14</c:v>
                </c:pt>
                <c:pt idx="7">
                  <c:v>5.9788302926303604E-14</c:v>
                </c:pt>
                <c:pt idx="8">
                  <c:v>6.1716957859410149E-14</c:v>
                </c:pt>
                <c:pt idx="9">
                  <c:v>6.5574267725623278E-14</c:v>
                </c:pt>
                <c:pt idx="10">
                  <c:v>6.9431577591836395E-14</c:v>
                </c:pt>
                <c:pt idx="11">
                  <c:v>7.3288887458049511E-14</c:v>
                </c:pt>
                <c:pt idx="12">
                  <c:v>7.5217542391156069E-14</c:v>
                </c:pt>
                <c:pt idx="13">
                  <c:v>7.9074852257369185E-14</c:v>
                </c:pt>
                <c:pt idx="14">
                  <c:v>8.2932162123582289E-14</c:v>
                </c:pt>
                <c:pt idx="15">
                  <c:v>8.6789471989795417E-14</c:v>
                </c:pt>
                <c:pt idx="16">
                  <c:v>9.0646781856008508E-14</c:v>
                </c:pt>
                <c:pt idx="17">
                  <c:v>9.643274665532817E-14</c:v>
                </c:pt>
                <c:pt idx="18">
                  <c:v>1.0029005652154129E-13</c:v>
                </c:pt>
                <c:pt idx="19">
                  <c:v>1.0414736638775438E-13</c:v>
                </c:pt>
                <c:pt idx="20">
                  <c:v>1.0800467625396748E-13</c:v>
                </c:pt>
                <c:pt idx="21">
                  <c:v>1.1571929598639369E-13</c:v>
                </c:pt>
                <c:pt idx="22">
                  <c:v>1.1957660585260678E-13</c:v>
                </c:pt>
                <c:pt idx="23">
                  <c:v>1.2536257065192643E-13</c:v>
                </c:pt>
                <c:pt idx="24">
                  <c:v>1.3114853545124605E-13</c:v>
                </c:pt>
                <c:pt idx="25">
                  <c:v>1.3886315518367223E-13</c:v>
                </c:pt>
                <c:pt idx="26">
                  <c:v>1.4272046504988532E-13</c:v>
                </c:pt>
                <c:pt idx="27">
                  <c:v>1.5043508478231148E-13</c:v>
                </c:pt>
                <c:pt idx="28">
                  <c:v>1.5814970451473764E-13</c:v>
                </c:pt>
                <c:pt idx="29">
                  <c:v>1.6586432424716379E-13</c:v>
                </c:pt>
                <c:pt idx="30">
                  <c:v>1.7357894397958995E-13</c:v>
                </c:pt>
                <c:pt idx="31">
                  <c:v>1.8129356371201606E-13</c:v>
                </c:pt>
                <c:pt idx="32">
                  <c:v>1.8900818344444224E-13</c:v>
                </c:pt>
                <c:pt idx="33">
                  <c:v>1.9865145810997485E-13</c:v>
                </c:pt>
                <c:pt idx="34">
                  <c:v>2.0829473277550752E-13</c:v>
                </c:pt>
                <c:pt idx="35">
                  <c:v>2.1793800744104016E-13</c:v>
                </c:pt>
                <c:pt idx="36">
                  <c:v>2.275812821065728E-13</c:v>
                </c:pt>
                <c:pt idx="37">
                  <c:v>2.3915321170521189E-13</c:v>
                </c:pt>
                <c:pt idx="38">
                  <c:v>2.5072514130385104E-13</c:v>
                </c:pt>
                <c:pt idx="39">
                  <c:v>2.6229707090249013E-13</c:v>
                </c:pt>
                <c:pt idx="40">
                  <c:v>2.7386900050112923E-13</c:v>
                </c:pt>
                <c:pt idx="41">
                  <c:v>2.8736958503287483E-13</c:v>
                </c:pt>
                <c:pt idx="42">
                  <c:v>3.0087016956462034E-13</c:v>
                </c:pt>
                <c:pt idx="43">
                  <c:v>3.162994090294724E-13</c:v>
                </c:pt>
                <c:pt idx="44">
                  <c:v>3.297999935612179E-13</c:v>
                </c:pt>
                <c:pt idx="45">
                  <c:v>3.4522923302606991E-13</c:v>
                </c:pt>
                <c:pt idx="46">
                  <c:v>3.6258712742402843E-13</c:v>
                </c:pt>
                <c:pt idx="47">
                  <c:v>3.7801636688888034E-13</c:v>
                </c:pt>
                <c:pt idx="48">
                  <c:v>3.9730291621994516E-13</c:v>
                </c:pt>
                <c:pt idx="49">
                  <c:v>4.1658946555101009E-13</c:v>
                </c:pt>
                <c:pt idx="50">
                  <c:v>4.3587601488207481E-13</c:v>
                </c:pt>
                <c:pt idx="51">
                  <c:v>4.5516256421313963E-13</c:v>
                </c:pt>
                <c:pt idx="52">
                  <c:v>4.7637776847731076E-13</c:v>
                </c:pt>
                <c:pt idx="53">
                  <c:v>4.9759297274148179E-13</c:v>
                </c:pt>
                <c:pt idx="54">
                  <c:v>5.2073683193875938E-13</c:v>
                </c:pt>
                <c:pt idx="55">
                  <c:v>5.4580934606914322E-13</c:v>
                </c:pt>
                <c:pt idx="56">
                  <c:v>5.7088186019952706E-13</c:v>
                </c:pt>
                <c:pt idx="57">
                  <c:v>5.9788302926301736E-13</c:v>
                </c:pt>
                <c:pt idx="58">
                  <c:v>6.2681285325961391E-13</c:v>
                </c:pt>
                <c:pt idx="59">
                  <c:v>6.5574267725621037E-13</c:v>
                </c:pt>
                <c:pt idx="60">
                  <c:v>6.8660115618591318E-13</c:v>
                </c:pt>
                <c:pt idx="61">
                  <c:v>7.1938829004872224E-13</c:v>
                </c:pt>
                <c:pt idx="62">
                  <c:v>7.5410407884463756E-13</c:v>
                </c:pt>
                <c:pt idx="63">
                  <c:v>7.8881986764055288E-13</c:v>
                </c:pt>
                <c:pt idx="64">
                  <c:v>8.2546431136957415E-13</c:v>
                </c:pt>
                <c:pt idx="65">
                  <c:v>8.6403741003170188E-13</c:v>
                </c:pt>
                <c:pt idx="66">
                  <c:v>9.0453916362693586E-13</c:v>
                </c:pt>
                <c:pt idx="67">
                  <c:v>9.469695721552759E-13</c:v>
                </c:pt>
                <c:pt idx="68">
                  <c:v>9.9132863561672219E-13</c:v>
                </c:pt>
                <c:pt idx="69">
                  <c:v>1.0376163540112745E-12</c:v>
                </c:pt>
                <c:pt idx="70">
                  <c:v>1.0877613822720392E-12</c:v>
                </c:pt>
                <c:pt idx="71">
                  <c:v>1.1398350654659101E-12</c:v>
                </c:pt>
                <c:pt idx="72">
                  <c:v>1.1938374035928869E-12</c:v>
                </c:pt>
                <c:pt idx="73">
                  <c:v>1.2497683966529697E-12</c:v>
                </c:pt>
                <c:pt idx="74">
                  <c:v>1.3076280446461583E-12</c:v>
                </c:pt>
                <c:pt idx="75">
                  <c:v>1.3712736574386656E-12</c:v>
                </c:pt>
                <c:pt idx="76">
                  <c:v>1.4349192702311722E-12</c:v>
                </c:pt>
                <c:pt idx="77">
                  <c:v>1.5043508478229972E-12</c:v>
                </c:pt>
                <c:pt idx="78">
                  <c:v>1.5737824254148212E-12</c:v>
                </c:pt>
                <c:pt idx="79">
                  <c:v>1.6489999678059637E-12</c:v>
                </c:pt>
                <c:pt idx="80">
                  <c:v>1.7280748200633179E-12</c:v>
                </c:pt>
                <c:pt idx="81">
                  <c:v>1.807149672320671E-12</c:v>
                </c:pt>
                <c:pt idx="82">
                  <c:v>1.8920104893773421E-12</c:v>
                </c:pt>
                <c:pt idx="83">
                  <c:v>1.9807286163002246E-12</c:v>
                </c:pt>
                <c:pt idx="84">
                  <c:v>2.0752327080224247E-12</c:v>
                </c:pt>
                <c:pt idx="85">
                  <c:v>2.1716654546777294E-12</c:v>
                </c:pt>
                <c:pt idx="86">
                  <c:v>2.2738841661323516E-12</c:v>
                </c:pt>
                <c:pt idx="87">
                  <c:v>2.3799601874531843E-12</c:v>
                </c:pt>
                <c:pt idx="88">
                  <c:v>2.4937508285064405E-12</c:v>
                </c:pt>
                <c:pt idx="89">
                  <c:v>2.6113987794259067E-12</c:v>
                </c:pt>
                <c:pt idx="90">
                  <c:v>2.7348326951446892E-12</c:v>
                </c:pt>
                <c:pt idx="91">
                  <c:v>2.865981230595894E-12</c:v>
                </c:pt>
                <c:pt idx="92">
                  <c:v>3.0009870759133084E-12</c:v>
                </c:pt>
                <c:pt idx="93">
                  <c:v>3.1398502310969317E-12</c:v>
                </c:pt>
                <c:pt idx="94">
                  <c:v>3.2883566609460827E-12</c:v>
                </c:pt>
                <c:pt idx="95">
                  <c:v>3.4407204006614421E-12</c:v>
                </c:pt>
                <c:pt idx="96">
                  <c:v>3.6046560699754342E-12</c:v>
                </c:pt>
                <c:pt idx="97">
                  <c:v>3.7743777040887406E-12</c:v>
                </c:pt>
                <c:pt idx="98">
                  <c:v>3.9537426128675719E-12</c:v>
                </c:pt>
                <c:pt idx="99">
                  <c:v>4.1388934864457166E-12</c:v>
                </c:pt>
                <c:pt idx="100">
                  <c:v>4.3356162896224917E-12</c:v>
                </c:pt>
                <c:pt idx="101">
                  <c:v>4.538125057598577E-12</c:v>
                </c:pt>
                <c:pt idx="102">
                  <c:v>4.7522057551732901E-12</c:v>
                </c:pt>
                <c:pt idx="103">
                  <c:v>4.9759297274135269E-12</c:v>
                </c:pt>
                <c:pt idx="104">
                  <c:v>5.2112256292523914E-12</c:v>
                </c:pt>
                <c:pt idx="105">
                  <c:v>5.4580934606898806E-12</c:v>
                </c:pt>
                <c:pt idx="106">
                  <c:v>5.7146045667928878E-12</c:v>
                </c:pt>
                <c:pt idx="107">
                  <c:v>5.9826876024945195E-12</c:v>
                </c:pt>
                <c:pt idx="108">
                  <c:v>6.2642712227278809E-12</c:v>
                </c:pt>
                <c:pt idx="109">
                  <c:v>6.5612840824260721E-12</c:v>
                </c:pt>
                <c:pt idx="110">
                  <c:v>6.8698688717228855E-12</c:v>
                </c:pt>
                <c:pt idx="111">
                  <c:v>7.1938829004845248E-12</c:v>
                </c:pt>
                <c:pt idx="112">
                  <c:v>7.531397513777888E-12</c:v>
                </c:pt>
                <c:pt idx="113">
                  <c:v>7.8881986764022855E-12</c:v>
                </c:pt>
                <c:pt idx="114">
                  <c:v>8.2585004235584005E-12</c:v>
                </c:pt>
                <c:pt idx="115">
                  <c:v>8.6480887200455466E-12</c:v>
                </c:pt>
                <c:pt idx="116">
                  <c:v>9.0569635658637221E-12</c:v>
                </c:pt>
                <c:pt idx="117">
                  <c:v>9.4851249610129239E-12</c:v>
                </c:pt>
                <c:pt idx="118">
                  <c:v>9.9287155956269336E-12</c:v>
                </c:pt>
                <c:pt idx="119">
                  <c:v>1.0397378744371281E-11</c:v>
                </c:pt>
                <c:pt idx="120">
                  <c:v>1.0887257097379746E-11</c:v>
                </c:pt>
                <c:pt idx="121">
                  <c:v>1.1400279309585432E-11</c:v>
                </c:pt>
                <c:pt idx="122">
                  <c:v>1.1938374035921442E-11</c:v>
                </c:pt>
                <c:pt idx="123">
                  <c:v>1.2499612621454658E-11</c:v>
                </c:pt>
                <c:pt idx="124">
                  <c:v>1.3089781030984399E-11</c:v>
                </c:pt>
                <c:pt idx="125">
                  <c:v>1.3706950609577544E-11</c:v>
                </c:pt>
                <c:pt idx="126">
                  <c:v>1.4353050012167196E-11</c:v>
                </c:pt>
                <c:pt idx="127">
                  <c:v>1.5028079238753349E-11</c:v>
                </c:pt>
                <c:pt idx="128">
                  <c:v>1.5737824254135303E-11</c:v>
                </c:pt>
                <c:pt idx="129">
                  <c:v>1.6478427748446845E-11</c:v>
                </c:pt>
                <c:pt idx="130">
                  <c:v>1.7257604341420385E-11</c:v>
                </c:pt>
                <c:pt idx="131">
                  <c:v>1.8067639413323485E-11</c:v>
                </c:pt>
                <c:pt idx="132">
                  <c:v>1.8920104893754761E-11</c:v>
                </c:pt>
                <c:pt idx="133">
                  <c:v>1.981307212778111E-11</c:v>
                </c:pt>
                <c:pt idx="134">
                  <c:v>2.0744612460469392E-11</c:v>
                </c:pt>
                <c:pt idx="135">
                  <c:v>2.1722440511552017E-11</c:v>
                </c:pt>
                <c:pt idx="136">
                  <c:v>2.2748484935962075E-11</c:v>
                </c:pt>
                <c:pt idx="137">
                  <c:v>2.3818888423833338E-11</c:v>
                </c:pt>
                <c:pt idx="138">
                  <c:v>2.49432942498313E-11</c:v>
                </c:pt>
                <c:pt idx="139">
                  <c:v>2.6117845104089729E-11</c:v>
                </c:pt>
                <c:pt idx="140">
                  <c:v>2.734832695140791E-11</c:v>
                </c:pt>
                <c:pt idx="141">
                  <c:v>2.8636668446718925E-11</c:v>
                </c:pt>
                <c:pt idx="142">
                  <c:v>2.9986726899888943E-11</c:v>
                </c:pt>
                <c:pt idx="143">
                  <c:v>3.1402359620784142E-11</c:v>
                </c:pt>
                <c:pt idx="144">
                  <c:v>3.2879709299538276E-11</c:v>
                </c:pt>
                <c:pt idx="145">
                  <c:v>3.4428419210816811E-11</c:v>
                </c:pt>
                <c:pt idx="146">
                  <c:v>3.6050418009552828E-11</c:v>
                </c:pt>
                <c:pt idx="147">
                  <c:v>3.7751491660545556E-11</c:v>
                </c:pt>
                <c:pt idx="148">
                  <c:v>3.9531640163794952E-11</c:v>
                </c:pt>
                <c:pt idx="149">
                  <c:v>4.1392792174234081E-11</c:v>
                </c:pt>
                <c:pt idx="150">
                  <c:v>4.3344590966528353E-11</c:v>
                </c:pt>
                <c:pt idx="151">
                  <c:v>4.5387036540677715E-11</c:v>
                </c:pt>
                <c:pt idx="152">
                  <c:v>4.7525914861481391E-11</c:v>
                </c:pt>
                <c:pt idx="153">
                  <c:v>4.9765083238805523E-11</c:v>
                </c:pt>
                <c:pt idx="154">
                  <c:v>5.2112256292382379E-11</c:v>
                </c:pt>
                <c:pt idx="155">
                  <c:v>5.4567434022211878E-11</c:v>
                </c:pt>
                <c:pt idx="156">
                  <c:v>5.7138331048026309E-11</c:v>
                </c:pt>
                <c:pt idx="157">
                  <c:v>5.9832661989557944E-11</c:v>
                </c:pt>
                <c:pt idx="158">
                  <c:v>6.2652355501739759E-11</c:v>
                </c:pt>
                <c:pt idx="159">
                  <c:v>6.5603197549370894E-11</c:v>
                </c:pt>
                <c:pt idx="160">
                  <c:v>6.8696760062049774E-11</c:v>
                </c:pt>
                <c:pt idx="161">
                  <c:v>7.1931114384843157E-11</c:v>
                </c:pt>
                <c:pt idx="162">
                  <c:v>7.5325547067081796E-11</c:v>
                </c:pt>
                <c:pt idx="163">
                  <c:v>7.8874272143966203E-11</c:v>
                </c:pt>
                <c:pt idx="164">
                  <c:v>8.2588861545094722E-11</c:v>
                </c:pt>
                <c:pt idx="165">
                  <c:v>8.6482815854998785E-11</c:v>
                </c:pt>
                <c:pt idx="166">
                  <c:v>9.0558063728611194E-11</c:v>
                </c:pt>
                <c:pt idx="167">
                  <c:v>9.4828105750463316E-11</c:v>
                </c:pt>
                <c:pt idx="168">
                  <c:v>9.9294870575487886E-11</c:v>
                </c:pt>
                <c:pt idx="169">
                  <c:v>1.0397571609808247E-10</c:v>
                </c:pt>
                <c:pt idx="170">
                  <c:v>1.0887642828304589E-10</c:v>
                </c:pt>
                <c:pt idx="171">
                  <c:v>1.1400665040504315E-10</c:v>
                </c:pt>
                <c:pt idx="172">
                  <c:v>1.1937988304860546E-10</c:v>
                </c:pt>
                <c:pt idx="173">
                  <c:v>1.250038408334646E-10</c:v>
                </c:pt>
                <c:pt idx="174">
                  <c:v>1.3089781030895097E-10</c:v>
                </c:pt>
                <c:pt idx="175">
                  <c:v>1.3706564878493008E-10</c:v>
                </c:pt>
                <c:pt idx="176">
                  <c:v>1.4352664281073211E-10</c:v>
                </c:pt>
                <c:pt idx="177">
                  <c:v>1.502923643159549E-10</c:v>
                </c:pt>
                <c:pt idx="178">
                  <c:v>1.5737245657526296E-10</c:v>
                </c:pt>
                <c:pt idx="179">
                  <c:v>1.6479006344785246E-10</c:v>
                </c:pt>
                <c:pt idx="180">
                  <c:v>1.7255482820838785E-10</c:v>
                </c:pt>
                <c:pt idx="181">
                  <c:v>1.8068796606113188E-10</c:v>
                </c:pt>
                <c:pt idx="182">
                  <c:v>1.892049062455481E-10</c:v>
                </c:pt>
                <c:pt idx="183">
                  <c:v>1.9812300665603286E-10</c:v>
                </c:pt>
                <c:pt idx="184">
                  <c:v>2.0745962518698248E-10</c:v>
                </c:pt>
                <c:pt idx="185">
                  <c:v>2.1723597704265927E-10</c:v>
                </c:pt>
                <c:pt idx="186">
                  <c:v>2.2747327742732532E-10</c:v>
                </c:pt>
                <c:pt idx="187">
                  <c:v>2.3819467020017569E-10</c:v>
                </c:pt>
                <c:pt idx="188">
                  <c:v>2.4941944191053895E-10</c:v>
                </c:pt>
                <c:pt idx="189">
                  <c:v>2.6117459372747598E-10</c:v>
                </c:pt>
                <c:pt idx="190">
                  <c:v>2.7348326951018103E-10</c:v>
                </c:pt>
                <c:pt idx="191">
                  <c:v>2.8637247042771442E-10</c:v>
                </c:pt>
                <c:pt idx="192">
                  <c:v>2.9986726899420298E-10</c:v>
                </c:pt>
                <c:pt idx="193">
                  <c:v>3.1400045234350549E-10</c:v>
                </c:pt>
                <c:pt idx="194">
                  <c:v>3.2880095029961442E-10</c:v>
                </c:pt>
                <c:pt idx="195">
                  <c:v>3.4429576403158874E-10</c:v>
                </c:pt>
                <c:pt idx="196">
                  <c:v>3.6051960932821895E-10</c:v>
                </c:pt>
                <c:pt idx="197">
                  <c:v>3.775110592881617E-10</c:v>
                </c:pt>
                <c:pt idx="198">
                  <c:v>3.9530290104527362E-10</c:v>
                </c:pt>
                <c:pt idx="199">
                  <c:v>4.1393563635314306E-10</c:v>
                </c:pt>
                <c:pt idx="200">
                  <c:v>4.3344205234562586E-10</c:v>
                </c:pt>
                <c:pt idx="201">
                  <c:v>4.5387036539604092E-10</c:v>
                </c:pt>
                <c:pt idx="202">
                  <c:v>4.7525914860304198E-10</c:v>
                </c:pt>
                <c:pt idx="203">
                  <c:v>4.9765854699487969E-10</c:v>
                </c:pt>
                <c:pt idx="204">
                  <c:v>5.2111099098007206E-10</c:v>
                </c:pt>
                <c:pt idx="205">
                  <c:v>5.4567048289673399E-10</c:v>
                </c:pt>
                <c:pt idx="206">
                  <c:v>5.7138716777311351E-10</c:v>
                </c:pt>
                <c:pt idx="207">
                  <c:v>5.9831504794732343E-10</c:v>
                </c:pt>
                <c:pt idx="208">
                  <c:v>6.265119830673416E-10</c:v>
                </c:pt>
                <c:pt idx="209">
                  <c:v>6.5604161874594313E-10</c:v>
                </c:pt>
                <c:pt idx="210">
                  <c:v>6.8695795732123699E-10</c:v>
                </c:pt>
                <c:pt idx="211">
                  <c:v>7.1933428768066055E-10</c:v>
                </c:pt>
                <c:pt idx="212">
                  <c:v>7.5323425543698393E-10</c:v>
                </c:pt>
                <c:pt idx="213">
                  <c:v>7.8873500678750679E-10</c:v>
                </c:pt>
                <c:pt idx="214">
                  <c:v>8.259059733097942E-10</c:v>
                </c:pt>
                <c:pt idx="215">
                  <c:v>8.6483008716593993E-10</c:v>
                </c:pt>
                <c:pt idx="216">
                  <c:v>9.0558835186310259E-10</c:v>
                </c:pt>
                <c:pt idx="217">
                  <c:v>9.4826755687323615E-10</c:v>
                </c:pt>
                <c:pt idx="218">
                  <c:v>9.9295834897815767E-10</c:v>
                </c:pt>
                <c:pt idx="219">
                  <c:v>1.0397571609244799E-9</c:v>
                </c:pt>
                <c:pt idx="220">
                  <c:v>1.0887565681489459E-9</c:v>
                </c:pt>
                <c:pt idx="221">
                  <c:v>1.1400665039826907E-9</c:v>
                </c:pt>
                <c:pt idx="222">
                  <c:v>1.1937969017568448E-9</c:v>
                </c:pt>
                <c:pt idx="223">
                  <c:v>1.2500596234574674E-9</c:v>
                </c:pt>
                <c:pt idx="224">
                  <c:v>1.3089703883804775E-9</c:v>
                </c:pt>
                <c:pt idx="225">
                  <c:v>1.3706642023711176E-9</c:v>
                </c:pt>
                <c:pt idx="226">
                  <c:v>1.4352625706900927E-9</c:v>
                </c:pt>
                <c:pt idx="227">
                  <c:v>1.5029004991826312E-9</c:v>
                </c:pt>
                <c:pt idx="228">
                  <c:v>1.5737303515883512E-9</c:v>
                </c:pt>
                <c:pt idx="229">
                  <c:v>1.6478987056820604E-9</c:v>
                </c:pt>
                <c:pt idx="230">
                  <c:v>1.7255637111681568E-9</c:v>
                </c:pt>
                <c:pt idx="231">
                  <c:v>1.8068854464059606E-9</c:v>
                </c:pt>
                <c:pt idx="232">
                  <c:v>1.8920413476491742E-9</c:v>
                </c:pt>
                <c:pt idx="233">
                  <c:v>1.9812107798064234E-9</c:v>
                </c:pt>
                <c:pt idx="234">
                  <c:v>2.0745827510609821E-9</c:v>
                </c:pt>
                <c:pt idx="235">
                  <c:v>2.1723539842158412E-9</c:v>
                </c:pt>
                <c:pt idx="236">
                  <c:v>2.2747327740035717E-9</c:v>
                </c:pt>
                <c:pt idx="237">
                  <c:v>2.3819389870863241E-9</c:v>
                </c:pt>
                <c:pt idx="238">
                  <c:v>2.4941963474360941E-9</c:v>
                </c:pt>
                <c:pt idx="239">
                  <c:v>2.6117440082643168E-9</c:v>
                </c:pt>
                <c:pt idx="240">
                  <c:v>2.7348326947120008E-9</c:v>
                </c:pt>
                <c:pt idx="241">
                  <c:v>2.8637208465398609E-9</c:v>
                </c:pt>
                <c:pt idx="242">
                  <c:v>2.9986823327480417E-9</c:v>
                </c:pt>
                <c:pt idx="243">
                  <c:v>3.1400083802310535E-9</c:v>
                </c:pt>
                <c:pt idx="244">
                  <c:v>3.2879902158833687E-9</c:v>
                </c:pt>
                <c:pt idx="245">
                  <c:v>3.4429499250783497E-9</c:v>
                </c:pt>
                <c:pt idx="246">
                  <c:v>3.6052115218442442E-9</c:v>
                </c:pt>
                <c:pt idx="247">
                  <c:v>3.7751183067585846E-9</c:v>
                </c:pt>
                <c:pt idx="248">
                  <c:v>3.9530347956031101E-9</c:v>
                </c:pt>
                <c:pt idx="249">
                  <c:v>4.1393370760891009E-9</c:v>
                </c:pt>
                <c:pt idx="250">
                  <c:v>4.3344166651672372E-9</c:v>
                </c:pt>
                <c:pt idx="251">
                  <c:v>4.5386920809571893E-9</c:v>
                </c:pt>
                <c:pt idx="252">
                  <c:v>4.7525914848532171E-9</c:v>
                </c:pt>
                <c:pt idx="253">
                  <c:v>4.9765758253833541E-9</c:v>
                </c:pt>
                <c:pt idx="254">
                  <c:v>5.2111156943502091E-9</c:v>
                </c:pt>
                <c:pt idx="255">
                  <c:v>5.4567067560704168E-9</c:v>
                </c:pt>
                <c:pt idx="256">
                  <c:v>5.7138755333394244E-9</c:v>
                </c:pt>
                <c:pt idx="257">
                  <c:v>5.9831601208821575E-9</c:v>
                </c:pt>
                <c:pt idx="258">
                  <c:v>6.2651371865220689E-9</c:v>
                </c:pt>
                <c:pt idx="259">
                  <c:v>6.5604065419416522E-9</c:v>
                </c:pt>
                <c:pt idx="260">
                  <c:v>6.8695872853725761E-9</c:v>
                </c:pt>
                <c:pt idx="261">
                  <c:v>7.1933409454548557E-9</c:v>
                </c:pt>
                <c:pt idx="262">
                  <c:v>7.532354123342436E-9</c:v>
                </c:pt>
                <c:pt idx="263">
                  <c:v>7.8873423500130468E-9</c:v>
                </c:pt>
                <c:pt idx="264">
                  <c:v>8.2590635868527071E-9</c:v>
                </c:pt>
                <c:pt idx="265">
                  <c:v>8.6482989391063797E-9</c:v>
                </c:pt>
                <c:pt idx="266">
                  <c:v>9.0558796570469922E-9</c:v>
                </c:pt>
                <c:pt idx="267">
                  <c:v>9.4826717067359625E-9</c:v>
                </c:pt>
                <c:pt idx="268">
                  <c:v>9.9295738413682355E-9</c:v>
                </c:pt>
                <c:pt idx="269">
                  <c:v>1.0397540745131425E-8</c:v>
                </c:pt>
                <c:pt idx="270">
                  <c:v>1.0887561818001543E-8</c:v>
                </c:pt>
                <c:pt idx="271">
                  <c:v>1.1400678533637333E-8</c:v>
                </c:pt>
                <c:pt idx="272">
                  <c:v>1.1937974796105595E-8</c:v>
                </c:pt>
                <c:pt idx="273">
                  <c:v>1.2500594297775482E-8</c:v>
                </c:pt>
                <c:pt idx="274">
                  <c:v>1.3089730876043832E-8</c:v>
                </c:pt>
                <c:pt idx="275">
                  <c:v>1.3706628513335092E-8</c:v>
                </c:pt>
                <c:pt idx="276">
                  <c:v>1.4352604480960439E-8</c:v>
                </c:pt>
                <c:pt idx="277">
                  <c:v>1.5029020409293743E-8</c:v>
                </c:pt>
                <c:pt idx="278">
                  <c:v>1.573731700356026E-8</c:v>
                </c:pt>
                <c:pt idx="279">
                  <c:v>1.6478994757287235E-8</c:v>
                </c:pt>
                <c:pt idx="280">
                  <c:v>1.725562745288834E-8</c:v>
                </c:pt>
                <c:pt idx="281">
                  <c:v>1.8068858304353704E-8</c:v>
                </c:pt>
                <c:pt idx="282">
                  <c:v>1.892041731514419E-8</c:v>
                </c:pt>
                <c:pt idx="283">
                  <c:v>1.9812109706261713E-8</c:v>
                </c:pt>
                <c:pt idx="284">
                  <c:v>2.0745825559523736E-8</c:v>
                </c:pt>
                <c:pt idx="285">
                  <c:v>2.1723543674873004E-8</c:v>
                </c:pt>
                <c:pt idx="286">
                  <c:v>2.274734314230701E-8</c:v>
                </c:pt>
                <c:pt idx="287">
                  <c:v>2.3819393698603095E-8</c:v>
                </c:pt>
                <c:pt idx="288">
                  <c:v>2.4941967299247931E-8</c:v>
                </c:pt>
                <c:pt idx="289">
                  <c:v>2.6117445833056987E-8</c:v>
                </c:pt>
                <c:pt idx="290">
                  <c:v>2.7348324979484209E-8</c:v>
                </c:pt>
                <c:pt idx="291">
                  <c:v>2.8637212279966794E-8</c:v>
                </c:pt>
                <c:pt idx="292">
                  <c:v>2.9986842567164426E-8</c:v>
                </c:pt>
                <c:pt idx="293">
                  <c:v>3.1400076036303999E-8</c:v>
                </c:pt>
                <c:pt idx="294">
                  <c:v>3.2879917531728642E-8</c:v>
                </c:pt>
                <c:pt idx="295">
                  <c:v>3.4429501117657907E-8</c:v>
                </c:pt>
                <c:pt idx="296">
                  <c:v>3.6052113222046515E-8</c:v>
                </c:pt>
                <c:pt idx="297">
                  <c:v>3.7751196493893848E-8</c:v>
                </c:pt>
                <c:pt idx="298">
                  <c:v>3.9530353660553311E-8</c:v>
                </c:pt>
                <c:pt idx="299">
                  <c:v>4.1393361028316316E-8</c:v>
                </c:pt>
                <c:pt idx="300">
                  <c:v>4.3344172339721624E-8</c:v>
                </c:pt>
                <c:pt idx="301">
                  <c:v>4.5386920702209645E-8</c:v>
                </c:pt>
                <c:pt idx="302">
                  <c:v>4.7525939803325943E-8</c:v>
                </c:pt>
                <c:pt idx="303">
                  <c:v>4.9765767768030402E-8</c:v>
                </c:pt>
                <c:pt idx="304">
                  <c:v>5.2111156801971105E-8</c:v>
                </c:pt>
                <c:pt idx="305">
                  <c:v>5.456708090610304E-8</c:v>
                </c:pt>
                <c:pt idx="306">
                  <c:v>5.7138747448616828E-8</c:v>
                </c:pt>
                <c:pt idx="307">
                  <c:v>5.9831612594176988E-8</c:v>
                </c:pt>
                <c:pt idx="308">
                  <c:v>6.2651390947195475E-8</c:v>
                </c:pt>
                <c:pt idx="309">
                  <c:v>6.5604059409140206E-8</c:v>
                </c:pt>
                <c:pt idx="310">
                  <c:v>6.8695882251047745E-8</c:v>
                </c:pt>
                <c:pt idx="311">
                  <c:v>7.1933420756796398E-8</c:v>
                </c:pt>
                <c:pt idx="312">
                  <c:v>7.5323537080414338E-8</c:v>
                </c:pt>
                <c:pt idx="313">
                  <c:v>7.8873427033211561E-8</c:v>
                </c:pt>
                <c:pt idx="314">
                  <c:v>8.2590618155122893E-8</c:v>
                </c:pt>
                <c:pt idx="315">
                  <c:v>8.6482992858564922E-8</c:v>
                </c:pt>
                <c:pt idx="316">
                  <c:v>9.0558811572292609E-8</c:v>
                </c:pt>
                <c:pt idx="317">
                  <c:v>9.4826714670051542E-8</c:v>
                </c:pt>
                <c:pt idx="318">
                  <c:v>9.9295762972328458E-8</c:v>
                </c:pt>
                <c:pt idx="319">
                  <c:v>1.0397542810307345E-7</c:v>
                </c:pt>
                <c:pt idx="320">
                  <c:v>1.0887563877741446E-7</c:v>
                </c:pt>
                <c:pt idx="321">
                  <c:v>1.1400678851627329E-7</c:v>
                </c:pt>
                <c:pt idx="322">
                  <c:v>1.1937976457618513E-7</c:v>
                </c:pt>
                <c:pt idx="323">
                  <c:v>1.2500595759256842E-7</c:v>
                </c:pt>
                <c:pt idx="324">
                  <c:v>1.3089730593878322E-7</c:v>
                </c:pt>
                <c:pt idx="325">
                  <c:v>1.3706630729805485E-7</c:v>
                </c:pt>
                <c:pt idx="326">
                  <c:v>1.4352604373598204E-7</c:v>
                </c:pt>
                <c:pt idx="327">
                  <c:v>1.5029021834497333E-7</c:v>
                </c:pt>
                <c:pt idx="328">
                  <c:v>1.5737317453078942E-7</c:v>
                </c:pt>
                <c:pt idx="329">
                  <c:v>1.6478994615756242E-7</c:v>
                </c:pt>
                <c:pt idx="330">
                  <c:v>1.7255625561913251E-7</c:v>
                </c:pt>
                <c:pt idx="331">
                  <c:v>1.806885832706151E-7</c:v>
                </c:pt>
                <c:pt idx="332">
                  <c:v>1.8920417128570007E-7</c:v>
                </c:pt>
                <c:pt idx="333">
                  <c:v>1.9812109115956199E-7</c:v>
                </c:pt>
                <c:pt idx="334">
                  <c:v>2.0745824949481238E-7</c:v>
                </c:pt>
                <c:pt idx="335">
                  <c:v>2.172354555044076E-7</c:v>
                </c:pt>
                <c:pt idx="336">
                  <c:v>2.27473446084147E-7</c:v>
                </c:pt>
                <c:pt idx="337">
                  <c:v>2.3819393981499418E-7</c:v>
                </c:pt>
                <c:pt idx="338">
                  <c:v>2.4941967360750145E-7</c:v>
                </c:pt>
                <c:pt idx="339">
                  <c:v>2.6117446056143692E-7</c:v>
                </c:pt>
                <c:pt idx="340">
                  <c:v>2.7348323239617039E-7</c:v>
                </c:pt>
                <c:pt idx="341">
                  <c:v>2.8637209923895105E-7</c:v>
                </c:pt>
                <c:pt idx="342">
                  <c:v>2.9986839976990844E-7</c:v>
                </c:pt>
                <c:pt idx="343">
                  <c:v>3.1400076101032516E-7</c:v>
                </c:pt>
                <c:pt idx="344">
                  <c:v>3.2879916196821658E-7</c:v>
                </c:pt>
                <c:pt idx="345">
                  <c:v>3.4429498764063289E-7</c:v>
                </c:pt>
                <c:pt idx="346">
                  <c:v>3.6052111001712664E-7</c:v>
                </c:pt>
                <c:pt idx="347">
                  <c:v>3.7751194786801196E-7</c:v>
                </c:pt>
                <c:pt idx="348">
                  <c:v>3.9530353617589451E-7</c:v>
                </c:pt>
                <c:pt idx="349">
                  <c:v>4.1393361678240109E-7</c:v>
                </c:pt>
                <c:pt idx="350">
                  <c:v>4.3344170589104466E-7</c:v>
                </c:pt>
                <c:pt idx="351">
                  <c:v>4.5386918278528877E-7</c:v>
                </c:pt>
                <c:pt idx="352">
                  <c:v>4.7525937854660513E-7</c:v>
                </c:pt>
                <c:pt idx="353">
                  <c:v>4.9765766091521492E-7</c:v>
                </c:pt>
                <c:pt idx="354">
                  <c:v>5.2111154422333795E-7</c:v>
                </c:pt>
                <c:pt idx="355">
                  <c:v>5.4567077039860765E-7</c:v>
                </c:pt>
                <c:pt idx="356">
                  <c:v>5.7138744011250717E-7</c:v>
                </c:pt>
                <c:pt idx="357">
                  <c:v>5.9831609956973322E-7</c:v>
                </c:pt>
                <c:pt idx="358">
                  <c:v>6.2651386587064479E-7</c:v>
                </c:pt>
                <c:pt idx="359">
                  <c:v>6.5604055237370404E-7</c:v>
                </c:pt>
                <c:pt idx="360">
                  <c:v>6.8695878827193765E-7</c:v>
                </c:pt>
                <c:pt idx="361">
                  <c:v>7.1933415552727807E-7</c:v>
                </c:pt>
                <c:pt idx="362">
                  <c:v>7.532353277335466E-7</c:v>
                </c:pt>
                <c:pt idx="363">
                  <c:v>7.8873421283672813E-7</c:v>
                </c:pt>
                <c:pt idx="364">
                  <c:v>8.2590610742715684E-7</c:v>
                </c:pt>
                <c:pt idx="365">
                  <c:v>8.6482985874630353E-7</c:v>
                </c:pt>
                <c:pt idx="366">
                  <c:v>9.0558802862219244E-7</c:v>
                </c:pt>
                <c:pt idx="367">
                  <c:v>9.4826707283403711E-7</c:v>
                </c:pt>
                <c:pt idx="368">
                  <c:v>9.9295751854819286E-7</c:v>
                </c:pt>
                <c:pt idx="369">
                  <c:v>1.0397541610406284E-6</c:v>
                </c:pt>
                <c:pt idx="370">
                  <c:v>1.0887562584907143E-6</c:v>
                </c:pt>
                <c:pt idx="371">
                  <c:v>1.1400677518474867E-6</c:v>
                </c:pt>
                <c:pt idx="372">
                  <c:v>1.193797482767219E-6</c:v>
                </c:pt>
                <c:pt idx="373">
                  <c:v>1.2500594173369194E-6</c:v>
                </c:pt>
                <c:pt idx="374">
                  <c:v>1.3089728948702908E-6</c:v>
                </c:pt>
                <c:pt idx="375">
                  <c:v>1.3706628767036469E-6</c:v>
                </c:pt>
                <c:pt idx="376">
                  <c:v>1.4352602162069693E-6</c:v>
                </c:pt>
                <c:pt idx="377">
                  <c:v>1.5029019326522233E-6</c:v>
                </c:pt>
                <c:pt idx="378">
                  <c:v>1.5737315062968006E-6</c:v>
                </c:pt>
                <c:pt idx="379">
                  <c:v>1.6478991734668996E-6</c:v>
                </c:pt>
                <c:pt idx="380">
                  <c:v>1.7255622544279525E-6</c:v>
                </c:pt>
                <c:pt idx="381">
                  <c:v>1.8068854793263116E-6</c:v>
                </c:pt>
                <c:pt idx="382">
                  <c:v>1.8920413527039379E-6</c:v>
                </c:pt>
                <c:pt idx="383">
                  <c:v>1.9812104929404731E-6</c:v>
                </c:pt>
                <c:pt idx="384">
                  <c:v>2.0745820430554241E-6</c:v>
                </c:pt>
                <c:pt idx="385">
                  <c:v>2.1723540564377055E-6</c:v>
                </c:pt>
                <c:pt idx="386">
                  <c:v>2.2747339230768051E-6</c:v>
                </c:pt>
                <c:pt idx="387">
                  <c:v>2.3819388015797526E-6</c:v>
                </c:pt>
                <c:pt idx="388">
                  <c:v>2.4941960859037141E-6</c:v>
                </c:pt>
                <c:pt idx="389">
                  <c:v>2.6117438894462976E-6</c:v>
                </c:pt>
                <c:pt idx="390">
                  <c:v>2.7348315484222024E-6</c:v>
                </c:pt>
                <c:pt idx="391">
                  <c:v>2.8637201464548646E-6</c:v>
                </c:pt>
                <c:pt idx="392">
                  <c:v>2.9986830719549787E-6</c:v>
                </c:pt>
                <c:pt idx="393">
                  <c:v>3.1400065986426223E-6</c:v>
                </c:pt>
                <c:pt idx="394">
                  <c:v>3.2879904949989167E-6</c:v>
                </c:pt>
                <c:pt idx="395">
                  <c:v>3.4429486510752577E-6</c:v>
                </c:pt>
                <c:pt idx="396">
                  <c:v>3.6052097554472259E-6</c:v>
                </c:pt>
                <c:pt idx="397">
                  <c:v>3.7751179818113927E-6</c:v>
                </c:pt>
                <c:pt idx="398">
                  <c:v>3.9530337276553885E-6</c:v>
                </c:pt>
                <c:pt idx="399">
                  <c:v>4.1393343799286715E-6</c:v>
                </c:pt>
                <c:pt idx="400">
                  <c:v>4.3344151019280101E-6</c:v>
                </c:pt>
                <c:pt idx="401">
                  <c:v>4.5386896838280105E-6</c:v>
                </c:pt>
                <c:pt idx="402">
                  <c:v>4.7525914202122222E-6</c:v>
                </c:pt>
                <c:pt idx="403">
                  <c:v>4.9765740242479983E-6</c:v>
                </c:pt>
                <c:pt idx="404">
                  <c:v>5.2111125920056818E-6</c:v>
                </c:pt>
                <c:pt idx="405">
                  <c:v>5.456704607278723E-6</c:v>
                </c:pt>
                <c:pt idx="406">
                  <c:v>5.7138710023339251E-6</c:v>
                </c:pt>
                <c:pt idx="407">
                  <c:v>5.9831572591624777E-6</c:v>
                </c:pt>
                <c:pt idx="408">
                  <c:v>6.2651345685895853E-6</c:v>
                </c:pt>
                <c:pt idx="409">
                  <c:v>6.5604010395279564E-6</c:v>
                </c:pt>
                <c:pt idx="410">
                  <c:v>6.8695829699470046E-6</c:v>
                </c:pt>
                <c:pt idx="411">
                  <c:v>7.1933361699143209E-6</c:v>
                </c:pt>
                <c:pt idx="412">
                  <c:v>7.5323473637104834E-6</c:v>
                </c:pt>
                <c:pt idx="413">
                  <c:v>7.8873356343726023E-6</c:v>
                </c:pt>
                <c:pt idx="414">
                  <c:v>8.2590539550255094E-6</c:v>
                </c:pt>
                <c:pt idx="415">
                  <c:v>8.6482907877138434E-6</c:v>
                </c:pt>
                <c:pt idx="416">
                  <c:v>9.0558717478062204E-6</c:v>
                </c:pt>
                <c:pt idx="417">
                  <c:v>9.4826613648297246E-6</c:v>
                </c:pt>
                <c:pt idx="418">
                  <c:v>9.9295649146619708E-6</c:v>
                </c:pt>
                <c:pt idx="419">
                  <c:v>1.0397530326937833E-5</c:v>
                </c:pt>
                <c:pt idx="420">
                  <c:v>1.0887550215886866E-5</c:v>
                </c:pt>
                <c:pt idx="421">
                  <c:v>1.1400663972884231E-5</c:v>
                </c:pt>
                <c:pt idx="422">
                  <c:v>1.1937959970859743E-5</c:v>
                </c:pt>
                <c:pt idx="423">
                  <c:v>1.2500577876707422E-5</c:v>
                </c:pt>
                <c:pt idx="424">
                  <c:v>1.3089711067837782E-5</c:v>
                </c:pt>
                <c:pt idx="425">
                  <c:v>1.3706609166373046E-5</c:v>
                </c:pt>
                <c:pt idx="426">
                  <c:v>1.4352580679412831E-5</c:v>
                </c:pt>
                <c:pt idx="427">
                  <c:v>1.5028995789728848E-5</c:v>
                </c:pt>
                <c:pt idx="428">
                  <c:v>1.5737289250600328E-5</c:v>
                </c:pt>
                <c:pt idx="429">
                  <c:v>1.647896342721992E-5</c:v>
                </c:pt>
                <c:pt idx="430">
                  <c:v>1.7255591496241242E-5</c:v>
                </c:pt>
                <c:pt idx="431">
                  <c:v>1.8068820766823041E-5</c:v>
                </c:pt>
                <c:pt idx="432">
                  <c:v>1.8920376188743112E-5</c:v>
                </c:pt>
                <c:pt idx="433">
                  <c:v>1.981206399936495E-5</c:v>
                </c:pt>
                <c:pt idx="434">
                  <c:v>2.0745775567315538E-5</c:v>
                </c:pt>
                <c:pt idx="435">
                  <c:v>2.1723491389478626E-5</c:v>
                </c:pt>
                <c:pt idx="436">
                  <c:v>2.2747285297233074E-5</c:v>
                </c:pt>
                <c:pt idx="437">
                  <c:v>2.3819328869042045E-5</c:v>
                </c:pt>
                <c:pt idx="438">
                  <c:v>2.4941896010818527E-5</c:v>
                </c:pt>
                <c:pt idx="439">
                  <c:v>2.6117367801462488E-5</c:v>
                </c:pt>
                <c:pt idx="440">
                  <c:v>2.7348237524493197E-5</c:v>
                </c:pt>
                <c:pt idx="441">
                  <c:v>2.8637115977385766E-5</c:v>
                </c:pt>
                <c:pt idx="442">
                  <c:v>2.9986736985321014E-5</c:v>
                </c:pt>
                <c:pt idx="443">
                  <c:v>3.1399963221564896E-5</c:v>
                </c:pt>
                <c:pt idx="444">
                  <c:v>3.2879792261186249E-5</c:v>
                </c:pt>
                <c:pt idx="445">
                  <c:v>3.44293629510419E-5</c:v>
                </c:pt>
                <c:pt idx="446">
                  <c:v>3.6051962063239326E-5</c:v>
                </c:pt>
                <c:pt idx="447">
                  <c:v>3.775103126196731E-5</c:v>
                </c:pt>
                <c:pt idx="448">
                  <c:v>3.9530174406834944E-5</c:v>
                </c:pt>
                <c:pt idx="449">
                  <c:v>4.1393165197536567E-5</c:v>
                </c:pt>
                <c:pt idx="450">
                  <c:v>4.3343955181053164E-5</c:v>
                </c:pt>
                <c:pt idx="451">
                  <c:v>4.5386682116564156E-5</c:v>
                </c:pt>
                <c:pt idx="452">
                  <c:v>4.7525678773281271E-5</c:v>
                </c:pt>
                <c:pt idx="453">
                  <c:v>4.9765482101410837E-5</c:v>
                </c:pt>
                <c:pt idx="454">
                  <c:v>5.2110842861098496E-5</c:v>
                </c:pt>
                <c:pt idx="455">
                  <c:v>5.4566735698741862E-5</c:v>
                </c:pt>
                <c:pt idx="456">
                  <c:v>5.7138369707307853E-5</c:v>
                </c:pt>
                <c:pt idx="457">
                  <c:v>5.983119945135983E-5</c:v>
                </c:pt>
                <c:pt idx="458">
                  <c:v>6.2650936549360218E-5</c:v>
                </c:pt>
                <c:pt idx="459">
                  <c:v>6.5603561787202236E-5</c:v>
                </c:pt>
                <c:pt idx="460">
                  <c:v>6.869533780346076E-5</c:v>
                </c:pt>
                <c:pt idx="461">
                  <c:v>7.19328223608155E-5</c:v>
                </c:pt>
                <c:pt idx="462">
                  <c:v>7.532288226342083E-5</c:v>
                </c:pt>
                <c:pt idx="463">
                  <c:v>7.8872707910564993E-5</c:v>
                </c:pt>
                <c:pt idx="464">
                  <c:v>8.2589828559890475E-5</c:v>
                </c:pt>
                <c:pt idx="465">
                  <c:v>8.6482128277015288E-5</c:v>
                </c:pt>
                <c:pt idx="466">
                  <c:v>9.0557862670860047E-5</c:v>
                </c:pt>
                <c:pt idx="467">
                  <c:v>9.4825676381873851E-5</c:v>
                </c:pt>
                <c:pt idx="468">
                  <c:v>9.9294621434032137E-5</c:v>
                </c:pt>
                <c:pt idx="469">
                  <c:v>1.0397417641972341E-4</c:v>
                </c:pt>
                <c:pt idx="470">
                  <c:v>1.0887426660332115E-4</c:v>
                </c:pt>
                <c:pt idx="471">
                  <c:v>1.140052849588404E-4</c:v>
                </c:pt>
                <c:pt idx="472">
                  <c:v>1.1937811422457618E-4</c:v>
                </c:pt>
                <c:pt idx="473">
                  <c:v>1.2500414996600921E-4</c:v>
                </c:pt>
                <c:pt idx="474">
                  <c:v>1.308953247433705E-4</c:v>
                </c:pt>
                <c:pt idx="475">
                  <c:v>1.3706413342046437E-4</c:v>
                </c:pt>
                <c:pt idx="476">
                  <c:v>1.4352365964556099E-4</c:v>
                </c:pt>
                <c:pt idx="477">
                  <c:v>1.5028760360170096E-4</c:v>
                </c:pt>
                <c:pt idx="478">
                  <c:v>1.5737031105914087E-4</c:v>
                </c:pt>
                <c:pt idx="479">
                  <c:v>1.6478680378098528E-4</c:v>
                </c:pt>
                <c:pt idx="480">
                  <c:v>1.7255281138222478E-4</c:v>
                </c:pt>
                <c:pt idx="481">
                  <c:v>1.8068480467103208E-4</c:v>
                </c:pt>
                <c:pt idx="482">
                  <c:v>1.8920003057830849E-4</c:v>
                </c:pt>
                <c:pt idx="483">
                  <c:v>1.9811654871781812E-4</c:v>
                </c:pt>
                <c:pt idx="484">
                  <c:v>2.0745326967324049E-4</c:v>
                </c:pt>
                <c:pt idx="485">
                  <c:v>2.1722999508917655E-4</c:v>
                </c:pt>
                <c:pt idx="486">
                  <c:v>2.2746745964795386E-4</c:v>
                </c:pt>
                <c:pt idx="487">
                  <c:v>2.3818737502660019E-4</c:v>
                </c:pt>
                <c:pt idx="488">
                  <c:v>2.4941247592255794E-4</c:v>
                </c:pt>
                <c:pt idx="489">
                  <c:v>2.6116656824633802E-4</c:v>
                </c:pt>
                <c:pt idx="490">
                  <c:v>2.7347457957351348E-4</c:v>
                </c:pt>
                <c:pt idx="491">
                  <c:v>2.8636261199375685E-4</c:v>
                </c:pt>
                <c:pt idx="492">
                  <c:v>2.9985799743289078E-4</c:v>
                </c:pt>
                <c:pt idx="493">
                  <c:v>3.1398935557886852E-4</c:v>
                </c:pt>
                <c:pt idx="494">
                  <c:v>3.2878665453871833E-4</c:v>
                </c:pt>
                <c:pt idx="495">
                  <c:v>3.4428127435539376E-4</c:v>
                </c:pt>
                <c:pt idx="496">
                  <c:v>3.6050607349994026E-4</c:v>
                </c:pt>
                <c:pt idx="497">
                  <c:v>3.7749545851704279E-4</c:v>
                </c:pt>
                <c:pt idx="498">
                  <c:v>3.9528545692291177E-4</c:v>
                </c:pt>
                <c:pt idx="499">
                  <c:v>4.1391379355375284E-4</c:v>
                </c:pt>
                <c:pt idx="500">
                  <c:v>4.3341997049166841E-4</c:v>
                </c:pt>
                <c:pt idx="501">
                  <c:v>4.538453507623002E-4</c:v>
                </c:pt>
                <c:pt idx="502">
                  <c:v>4.7523324597629048E-4</c:v>
                </c:pt>
                <c:pt idx="503">
                  <c:v>4.976290080702029E-4</c:v>
                </c:pt>
                <c:pt idx="504">
                  <c:v>5.2108012539216035E-4</c:v>
                </c:pt>
                <c:pt idx="505">
                  <c:v>5.4563632328965119E-4</c:v>
                </c:pt>
                <c:pt idx="506">
                  <c:v>5.7134966943498951E-4</c:v>
                </c:pt>
                <c:pt idx="507">
                  <c:v>5.9827468410745372E-4</c:v>
                </c:pt>
                <c:pt idx="508">
                  <c:v>6.2646845564236307E-4</c:v>
                </c:pt>
                <c:pt idx="509">
                  <c:v>6.5599076135466146E-4</c:v>
                </c:pt>
                <c:pt idx="510">
                  <c:v>6.8690419409211663E-4</c:v>
                </c:pt>
                <c:pt idx="511">
                  <c:v>7.1927429477853546E-4</c:v>
                </c:pt>
                <c:pt idx="512">
                  <c:v>7.5316969117613123E-4</c:v>
                </c:pt>
                <c:pt idx="513">
                  <c:v>7.8866224316162449E-4</c:v>
                </c:pt>
                <c:pt idx="514">
                  <c:v>8.2582719484908793E-4</c:v>
                </c:pt>
                <c:pt idx="515">
                  <c:v>8.6474333383646353E-4</c:v>
                </c:pt>
                <c:pt idx="516">
                  <c:v>9.0549315796533531E-4</c:v>
                </c:pt>
                <c:pt idx="517">
                  <c:v>9.4816304988884611E-4</c:v>
                </c:pt>
                <c:pt idx="518">
                  <c:v>9.9284345984467035E-4</c:v>
                </c:pt>
                <c:pt idx="519">
                  <c:v>1.0396290970306858E-3</c:v>
                </c:pt>
                <c:pt idx="520">
                  <c:v>1.0886191299508525E-3</c:v>
                </c:pt>
                <c:pt idx="521">
                  <c:v>1.1399173961554353E-3</c:v>
                </c:pt>
                <c:pt idx="522">
                  <c:v>1.1936326218572632E-3</c:v>
                </c:pt>
                <c:pt idx="523">
                  <c:v>1.2498786518379003E-3</c:v>
                </c:pt>
                <c:pt idx="524">
                  <c:v>1.3087746901421094E-3</c:v>
                </c:pt>
                <c:pt idx="525">
                  <c:v>1.3704455520614815E-3</c:v>
                </c:pt>
                <c:pt idx="526">
                  <c:v>1.4350219279462694E-3</c:v>
                </c:pt>
                <c:pt idx="527">
                  <c:v>1.5026406593878403E-3</c:v>
                </c:pt>
                <c:pt idx="528">
                  <c:v>1.5734450283416267E-3</c:v>
                </c:pt>
                <c:pt idx="529">
                  <c:v>1.6475850598032683E-3</c:v>
                </c:pt>
                <c:pt idx="530">
                  <c:v>1.7252178386722348E-3</c:v>
                </c:pt>
                <c:pt idx="531">
                  <c:v>1.8065078414615824E-3</c:v>
                </c:pt>
                <c:pt idx="532">
                  <c:v>1.8916272835310739E-3</c:v>
                </c:pt>
                <c:pt idx="533">
                  <c:v>1.9807564825914184E-3</c:v>
                </c:pt>
                <c:pt idx="534">
                  <c:v>2.0740842392110914E-3</c:v>
                </c:pt>
                <c:pt idx="535">
                  <c:v>2.1718082351294917E-3</c:v>
                </c:pt>
                <c:pt idx="536">
                  <c:v>2.2741354502119255E-3</c:v>
                </c:pt>
                <c:pt idx="537">
                  <c:v>2.3812825988759187E-3</c:v>
                </c:pt>
                <c:pt idx="538">
                  <c:v>2.4934765869443539E-3</c:v>
                </c:pt>
                <c:pt idx="539">
                  <c:v>2.6109549898110738E-3</c:v>
                </c:pt>
                <c:pt idx="540">
                  <c:v>2.7339665529737302E-3</c:v>
                </c:pt>
                <c:pt idx="541">
                  <c:v>2.8627717158924756E-3</c:v>
                </c:pt>
                <c:pt idx="542">
                  <c:v>2.9976431603279492E-3</c:v>
                </c:pt>
                <c:pt idx="543">
                  <c:v>3.1388663842299839E-3</c:v>
                </c:pt>
                <c:pt idx="544">
                  <c:v>3.2867403023773439E-3</c:v>
                </c:pt>
                <c:pt idx="545">
                  <c:v>3.4415778750223371E-3</c:v>
                </c:pt>
                <c:pt idx="546">
                  <c:v>3.6037067657741077E-3</c:v>
                </c:pt>
                <c:pt idx="547">
                  <c:v>3.7734700301318333E-3</c:v>
                </c:pt>
                <c:pt idx="548">
                  <c:v>3.9512268360237567E-3</c:v>
                </c:pt>
                <c:pt idx="549">
                  <c:v>4.1373532178327786E-3</c:v>
                </c:pt>
                <c:pt idx="550">
                  <c:v>4.3322428654616286E-3</c:v>
                </c:pt>
                <c:pt idx="551">
                  <c:v>4.5363079500115259E-3</c:v>
                </c:pt>
                <c:pt idx="552">
                  <c:v>4.7499799877632129E-3</c:v>
                </c:pt>
                <c:pt idx="553">
                  <c:v>4.9737107442078257E-3</c:v>
                </c:pt>
                <c:pt idx="554">
                  <c:v>5.2079731799331928E-3</c:v>
                </c:pt>
                <c:pt idx="555">
                  <c:v>5.4532624402904633E-3</c:v>
                </c:pt>
                <c:pt idx="556">
                  <c:v>5.710096890803663E-3</c:v>
                </c:pt>
                <c:pt idx="557">
                  <c:v>5.9790192004144918E-3</c:v>
                </c:pt>
                <c:pt idx="558">
                  <c:v>6.2605974747141713E-3</c:v>
                </c:pt>
                <c:pt idx="559">
                  <c:v>6.5554264414009458E-3</c:v>
                </c:pt>
                <c:pt idx="560">
                  <c:v>6.8641286903398154E-3</c:v>
                </c:pt>
                <c:pt idx="561">
                  <c:v>7.1873559706735297E-3</c:v>
                </c:pt>
                <c:pt idx="562">
                  <c:v>7.5257905474871685E-3</c:v>
                </c:pt>
                <c:pt idx="563">
                  <c:v>7.8801466207839739E-3</c:v>
                </c:pt>
                <c:pt idx="564">
                  <c:v>8.2511718094452399E-3</c:v>
                </c:pt>
                <c:pt idx="565">
                  <c:v>8.6396487031366476E-3</c:v>
                </c:pt>
                <c:pt idx="566">
                  <c:v>9.0463964851108906E-3</c:v>
                </c:pt>
                <c:pt idx="567">
                  <c:v>9.4722726291007545E-3</c:v>
                </c:pt>
                <c:pt idx="568">
                  <c:v>9.9181746735050504E-3</c:v>
                </c:pt>
                <c:pt idx="569">
                  <c:v>1.038504207628173E-2</c:v>
                </c:pt>
                <c:pt idx="570">
                  <c:v>1.0873858154079555E-2</c:v>
                </c:pt>
                <c:pt idx="571">
                  <c:v>1.1385652109264508E-2</c:v>
                </c:pt>
                <c:pt idx="572">
                  <c:v>1.1921501148652956E-2</c:v>
                </c:pt>
                <c:pt idx="573">
                  <c:v>1.2482532697899659E-2</c:v>
                </c:pt>
                <c:pt idx="574">
                  <c:v>1.3069926715693975E-2</c:v>
                </c:pt>
                <c:pt idx="575">
                  <c:v>1.3684918111944467E-2</c:v>
                </c:pt>
                <c:pt idx="576">
                  <c:v>1.4328799274493681E-2</c:v>
                </c:pt>
                <c:pt idx="577">
                  <c:v>1.5002922708823361E-2</c:v>
                </c:pt>
                <c:pt idx="578">
                  <c:v>1.5708703795641016E-2</c:v>
                </c:pt>
                <c:pt idx="579">
                  <c:v>1.6447623671144905E-2</c:v>
                </c:pt>
                <c:pt idx="580">
                  <c:v>1.7221232235179046E-2</c:v>
                </c:pt>
                <c:pt idx="581">
                  <c:v>1.8031151292483887E-2</c:v>
                </c:pt>
                <c:pt idx="582">
                  <c:v>1.8879077832527569E-2</c:v>
                </c:pt>
                <c:pt idx="583">
                  <c:v>1.976678745353954E-2</c:v>
                </c:pt>
                <c:pt idx="584">
                  <c:v>2.0696137936590954E-2</c:v>
                </c:pt>
                <c:pt idx="585">
                  <c:v>2.1669072975686793E-2</c:v>
                </c:pt>
                <c:pt idx="586">
                  <c:v>2.2687626070091591E-2</c:v>
                </c:pt>
                <c:pt idx="587">
                  <c:v>2.3753924585224465E-2</c:v>
                </c:pt>
                <c:pt idx="588">
                  <c:v>2.4870193988677455E-2</c:v>
                </c:pt>
                <c:pt idx="589">
                  <c:v>2.603876226814399E-2</c:v>
                </c:pt>
                <c:pt idx="590">
                  <c:v>2.7262064538029592E-2</c:v>
                </c:pt>
                <c:pt idx="591">
                  <c:v>2.8542647841993601E-2</c:v>
                </c:pt>
                <c:pt idx="592">
                  <c:v>2.9883176158513904E-2</c:v>
                </c:pt>
                <c:pt idx="593">
                  <c:v>3.1286435616955321E-2</c:v>
                </c:pt>
                <c:pt idx="594">
                  <c:v>3.275533993169942E-2</c:v>
                </c:pt>
                <c:pt idx="595">
                  <c:v>3.4292936061964291E-2</c:v>
                </c:pt>
                <c:pt idx="596">
                  <c:v>3.5902410105214021E-2</c:v>
                </c:pt>
                <c:pt idx="597">
                  <c:v>3.7587093432013163E-2</c:v>
                </c:pt>
                <c:pt idx="598">
                  <c:v>3.9350469070420918E-2</c:v>
                </c:pt>
                <c:pt idx="599">
                  <c:v>4.1196178347967086E-2</c:v>
                </c:pt>
                <c:pt idx="600">
                  <c:v>4.3128027799412966E-2</c:v>
                </c:pt>
                <c:pt idx="601">
                  <c:v>4.5149996348443619E-2</c:v>
                </c:pt>
                <c:pt idx="602">
                  <c:v>4.7266242771491621E-2</c:v>
                </c:pt>
                <c:pt idx="603">
                  <c:v>4.9481113451858162E-2</c:v>
                </c:pt>
                <c:pt idx="604">
                  <c:v>5.1799150432121209E-2</c:v>
                </c:pt>
                <c:pt idx="605">
                  <c:v>5.4225099772903761E-2</c:v>
                </c:pt>
                <c:pt idx="606">
                  <c:v>5.6763920225707608E-2</c:v>
                </c:pt>
                <c:pt idx="607">
                  <c:v>5.9420792227445778E-2</c:v>
                </c:pt>
                <c:pt idx="608">
                  <c:v>6.2201127223954621E-2</c:v>
                </c:pt>
                <c:pt idx="609">
                  <c:v>6.5110577329509964E-2</c:v>
                </c:pt>
                <c:pt idx="610">
                  <c:v>6.815504532886929E-2</c:v>
                </c:pt>
                <c:pt idx="611">
                  <c:v>7.1340695027986137E-2</c:v>
                </c:pt>
                <c:pt idx="612">
                  <c:v>7.4673961958889049E-2</c:v>
                </c:pt>
                <c:pt idx="613">
                  <c:v>7.8161564443598147E-2</c:v>
                </c:pt>
                <c:pt idx="614">
                  <c:v>8.1810515021226438E-2</c:v>
                </c:pt>
                <c:pt idx="615">
                  <c:v>8.5628132241418214E-2</c:v>
                </c:pt>
                <c:pt idx="616">
                  <c:v>8.962205282647126E-2</c:v>
                </c:pt>
                <c:pt idx="617">
                  <c:v>9.3800244203170083E-2</c:v>
                </c:pt>
                <c:pt idx="618">
                  <c:v>9.8171017404247038E-2</c:v>
                </c:pt>
                <c:pt idx="619">
                  <c:v>0.10274304033786592</c:v>
                </c:pt>
                <c:pt idx="620">
                  <c:v>0.10752535142201031</c:v>
                </c:pt>
                <c:pt idx="621">
                  <c:v>0.11252737357884721</c:v>
                </c:pt>
                <c:pt idx="622">
                  <c:v>0.11775892858223581</c:v>
                </c:pt>
                <c:pt idx="623">
                  <c:v>0.12323025174931611</c:v>
                </c:pt>
                <c:pt idx="624">
                  <c:v>0.12895200696488027</c:v>
                </c:pt>
                <c:pt idx="625">
                  <c:v>0.13493530202447504</c:v>
                </c:pt>
                <c:pt idx="626">
                  <c:v>0.14119170427943137</c:v>
                </c:pt>
                <c:pt idx="627">
                  <c:v>0.14773325656394007</c:v>
                </c:pt>
                <c:pt idx="628">
                  <c:v>0.15457249338079976</c:v>
                </c:pt>
                <c:pt idx="629">
                  <c:v>0.16172245731899457</c:v>
                </c:pt>
                <c:pt idx="630">
                  <c:v>0.16919671567208761</c:v>
                </c:pt>
                <c:pt idx="631">
                  <c:v>0.17700937722235738</c:v>
                </c:pt>
                <c:pt idx="632">
                  <c:v>0.18517510915091595</c:v>
                </c:pt>
                <c:pt idx="633">
                  <c:v>0.19370915402916719</c:v>
                </c:pt>
                <c:pt idx="634">
                  <c:v>0.20262734684171771</c:v>
                </c:pt>
                <c:pt idx="635">
                  <c:v>0.21194613198531417</c:v>
                </c:pt>
                <c:pt idx="636">
                  <c:v>0.2216825801824224</c:v>
                </c:pt>
                <c:pt idx="637">
                  <c:v>0.2318544052418155</c:v>
                </c:pt>
                <c:pt idx="638">
                  <c:v>0.2424799805919183</c:v>
                </c:pt>
                <c:pt idx="639">
                  <c:v>0.25357835550584584</c:v>
                </c:pt>
                <c:pt idx="640">
                  <c:v>0.26516927092970488</c:v>
                </c:pt>
                <c:pt idx="641">
                  <c:v>0.27727317481812269</c:v>
                </c:pt>
                <c:pt idx="642">
                  <c:v>0.28991123687363829</c:v>
                </c:pt>
                <c:pt idx="643">
                  <c:v>0.30310536257786302</c:v>
                </c:pt>
                <c:pt idx="644">
                  <c:v>0.31687820639470687</c:v>
                </c:pt>
                <c:pt idx="645">
                  <c:v>0.33125318401727111</c:v>
                </c:pt>
                <c:pt idx="646">
                  <c:v>0.34625448352167176</c:v>
                </c:pt>
                <c:pt idx="647">
                  <c:v>0.36190707528256777</c:v>
                </c:pt>
                <c:pt idx="648">
                  <c:v>0.37823672049682611</c:v>
                </c:pt>
                <c:pt idx="649">
                  <c:v>0.39526997815342529</c:v>
                </c:pt>
                <c:pt idx="650">
                  <c:v>0.41303421027978848</c:v>
                </c:pt>
                <c:pt idx="651">
                  <c:v>0.43155758528712396</c:v>
                </c:pt>
                <c:pt idx="652">
                  <c:v>0.45086907923027703</c:v>
                </c:pt>
                <c:pt idx="653">
                  <c:v>0.47099847479107598</c:v>
                </c:pt>
                <c:pt idx="654">
                  <c:v>0.49197635778862031</c:v>
                </c:pt>
                <c:pt idx="655">
                  <c:v>0.51383411101520404</c:v>
                </c:pt>
                <c:pt idx="656">
                  <c:v>0.53660390519314627</c:v>
                </c:pt>
                <c:pt idx="657">
                  <c:v>0.56031868684552466</c:v>
                </c:pt>
                <c:pt idx="658">
                  <c:v>0.58501216287327373</c:v>
                </c:pt>
                <c:pt idx="659">
                  <c:v>0.61071878163216575</c:v>
                </c:pt>
                <c:pt idx="660">
                  <c:v>0.6374737103063548</c:v>
                </c:pt>
                <c:pt idx="661">
                  <c:v>0.66531280838035267</c:v>
                </c:pt>
                <c:pt idx="662">
                  <c:v>0.69427259701898336</c:v>
                </c:pt>
                <c:pt idx="663">
                  <c:v>0.72439022417516907</c:v>
                </c:pt>
                <c:pt idx="664">
                  <c:v>0.75570342525831335</c:v>
                </c:pt>
                <c:pt idx="665">
                  <c:v>0.788250479212243</c:v>
                </c:pt>
                <c:pt idx="666">
                  <c:v>0.82207015987063115</c:v>
                </c:pt>
                <c:pt idx="667">
                  <c:v>0.8572016824803641</c:v>
                </c:pt>
                <c:pt idx="668">
                  <c:v>0.8936846453090288</c:v>
                </c:pt>
                <c:pt idx="669">
                  <c:v>0.9315589662819127</c:v>
                </c:pt>
                <c:pt idx="670">
                  <c:v>0.97086481462650531</c:v>
                </c:pt>
                <c:pt idx="671">
                  <c:v>1.0116425375384923</c:v>
                </c:pt>
                <c:pt idx="672">
                  <c:v>1.0539325819225176</c:v>
                </c:pt>
                <c:pt idx="673">
                  <c:v>1.0977754113033384</c:v>
                </c:pt>
                <c:pt idx="674">
                  <c:v>1.1432114180481785</c:v>
                </c:pt>
                <c:pt idx="675">
                  <c:v>1.1902808310889472</c:v>
                </c:pt>
                <c:pt idx="676">
                  <c:v>1.2390236193826583</c:v>
                </c:pt>
                <c:pt idx="677">
                  <c:v>1.2894793914000724</c:v>
                </c:pt>
                <c:pt idx="678">
                  <c:v>1.3416872909850115</c:v>
                </c:pt>
                <c:pt idx="679">
                  <c:v>1.395685889979881</c:v>
                </c:pt>
                <c:pt idx="680">
                  <c:v>1.4515130780655323</c:v>
                </c:pt>
                <c:pt idx="681">
                  <c:v>1.5092059503154505</c:v>
                </c:pt>
                <c:pt idx="682">
                  <c:v>1.5688006930133556</c:v>
                </c:pt>
                <c:pt idx="683">
                  <c:v>1.6303324683317773</c:v>
                </c:pt>
                <c:pt idx="684">
                  <c:v>1.6938352985100755</c:v>
                </c:pt>
                <c:pt idx="685">
                  <c:v>1.7593419502114469</c:v>
                </c:pt>
                <c:pt idx="686">
                  <c:v>1.8268838197701538</c:v>
                </c:pt>
                <c:pt idx="687">
                  <c:v>1.8964908200677508</c:v>
                </c:pt>
                <c:pt idx="688">
                  <c:v>1.9681912697965862</c:v>
                </c:pt>
                <c:pt idx="689">
                  <c:v>2.0420117858807636</c:v>
                </c:pt>
                <c:pt idx="690">
                  <c:v>2.1179771798281348</c:v>
                </c:pt>
                <c:pt idx="691">
                  <c:v>2.1961103587811572</c:v>
                </c:pt>
                <c:pt idx="692">
                  <c:v>2.2764322320195109</c:v>
                </c:pt>
                <c:pt idx="693">
                  <c:v>2.3589616236427289</c:v>
                </c:pt>
                <c:pt idx="694">
                  <c:v>2.4437151921269211</c:v>
                </c:pt>
                <c:pt idx="695">
                  <c:v>2.5307073574060426</c:v>
                </c:pt>
                <c:pt idx="696">
                  <c:v>2.6199502360754825</c:v>
                </c:pt>
                <c:pt idx="697">
                  <c:v>2.7114535852543571</c:v>
                </c:pt>
                <c:pt idx="698">
                  <c:v>2.805224755573922</c:v>
                </c:pt>
                <c:pt idx="699">
                  <c:v>2.9012686536832359</c:v>
                </c:pt>
                <c:pt idx="700">
                  <c:v>2.9995877145813243</c:v>
                </c:pt>
                <c:pt idx="701">
                  <c:v>3.1001818839982516</c:v>
                </c:pt>
                <c:pt idx="702">
                  <c:v>3.2030486109572496</c:v>
                </c:pt>
                <c:pt idx="703">
                  <c:v>3.3081828505578006</c:v>
                </c:pt>
                <c:pt idx="704">
                  <c:v>3.4155770769264189</c:v>
                </c:pt>
                <c:pt idx="705">
                  <c:v>3.5252213061896907</c:v>
                </c:pt>
                <c:pt idx="706">
                  <c:v>3.6371031292338922</c:v>
                </c:pt>
                <c:pt idx="707">
                  <c:v>3.7512077539291551</c:v>
                </c:pt>
                <c:pt idx="708">
                  <c:v>3.8675180564138563</c:v>
                </c:pt>
                <c:pt idx="709">
                  <c:v>3.9860146409595529</c:v>
                </c:pt>
                <c:pt idx="710">
                  <c:v>4.1066759078676531</c:v>
                </c:pt>
                <c:pt idx="711">
                  <c:v>4.2294781287882124</c:v>
                </c:pt>
                <c:pt idx="712">
                  <c:v>4.3543955287985252</c:v>
                </c:pt>
                <c:pt idx="713">
                  <c:v>4.4814003745365119</c:v>
                </c:pt>
                <c:pt idx="714">
                  <c:v>4.6104630676495182</c:v>
                </c:pt>
                <c:pt idx="715">
                  <c:v>4.7415522427950769</c:v>
                </c:pt>
                <c:pt idx="716">
                  <c:v>4.8746348694158836</c:v>
                </c:pt>
                <c:pt idx="717">
                  <c:v>5.0096763565052269</c:v>
                </c:pt>
                <c:pt idx="718">
                  <c:v>5.1466406595834586</c:v>
                </c:pt>
                <c:pt idx="719">
                  <c:v>5.2854903891178537</c:v>
                </c:pt>
                <c:pt idx="720">
                  <c:v>5.4261869196383348</c:v>
                </c:pt>
                <c:pt idx="721">
                  <c:v>5.5686904988288211</c:v>
                </c:pt>
                <c:pt idx="722">
                  <c:v>5.7129603559068638</c:v>
                </c:pt>
                <c:pt idx="723">
                  <c:v>5.8589548086439098</c:v>
                </c:pt>
                <c:pt idx="724">
                  <c:v>6.006631368421619</c:v>
                </c:pt>
                <c:pt idx="725">
                  <c:v>6.1559468427656894</c:v>
                </c:pt>
                <c:pt idx="726">
                  <c:v>6.3068574348517137</c:v>
                </c:pt>
                <c:pt idx="727">
                  <c:v>6.4593188395246406</c:v>
                </c:pt>
                <c:pt idx="728">
                  <c:v>6.6132863354303266</c:v>
                </c:pt>
                <c:pt idx="729">
                  <c:v>6.7687148729086921</c:v>
                </c:pt>
                <c:pt idx="730">
                  <c:v>6.9255591573510218</c:v>
                </c:pt>
                <c:pt idx="731">
                  <c:v>7.0837737277758626</c:v>
                </c:pt>
                <c:pt idx="732">
                  <c:v>7.2433130304273021</c:v>
                </c:pt>
                <c:pt idx="733">
                  <c:v>7.4041314872482706</c:v>
                </c:pt>
                <c:pt idx="734">
                  <c:v>7.5661835591258182</c:v>
                </c:pt>
                <c:pt idx="735">
                  <c:v>7.7294238038489924</c:v>
                </c:pt>
                <c:pt idx="736">
                  <c:v>7.8938069287584707</c:v>
                </c:pt>
                <c:pt idx="737">
                  <c:v>8.0592878381042947</c:v>
                </c:pt>
                <c:pt idx="738">
                  <c:v>8.2258216751606135</c:v>
                </c:pt>
                <c:pt idx="739">
                  <c:v>8.3933638591762918</c:v>
                </c:pt>
                <c:pt idx="740">
                  <c:v>8.5618701172664267</c:v>
                </c:pt>
                <c:pt idx="741">
                  <c:v>8.7312965113733156</c:v>
                </c:pt>
                <c:pt idx="742">
                  <c:v>8.9015994604447624</c:v>
                </c:pt>
                <c:pt idx="743">
                  <c:v>9.07273575799538</c:v>
                </c:pt>
                <c:pt idx="744">
                  <c:v>9.2446625852304081</c:v>
                </c:pt>
                <c:pt idx="745">
                  <c:v>9.4173375199225724</c:v>
                </c:pt>
                <c:pt idx="746">
                  <c:v>9.5907185412425715</c:v>
                </c:pt>
                <c:pt idx="747">
                  <c:v>9.7647640307499</c:v>
                </c:pt>
                <c:pt idx="748">
                  <c:v>9.9394327697560367</c:v>
                </c:pt>
                <c:pt idx="749">
                  <c:v>10.114683933274973</c:v>
                </c:pt>
                <c:pt idx="750">
                  <c:v>10.290477080777857</c:v>
                </c:pt>
                <c:pt idx="751">
                  <c:v>10.466772143968512</c:v>
                </c:pt>
                <c:pt idx="752">
                  <c:v>10.643529411796443</c:v>
                </c:pt>
                <c:pt idx="753">
                  <c:v>10.820709512921526</c:v>
                </c:pt>
                <c:pt idx="754">
                  <c:v>10.998273395842432</c:v>
                </c:pt>
                <c:pt idx="755">
                  <c:v>11.17618230689849</c:v>
                </c:pt>
                <c:pt idx="756">
                  <c:v>11.354397766350601</c:v>
                </c:pt>
                <c:pt idx="757">
                  <c:v>11.532881542743889</c:v>
                </c:pt>
                <c:pt idx="758">
                  <c:v>11.711595625751146</c:v>
                </c:pt>
                <c:pt idx="759">
                  <c:v>11.890502197692539</c:v>
                </c:pt>
                <c:pt idx="760">
                  <c:v>12.069563603924291</c:v>
                </c:pt>
                <c:pt idx="761">
                  <c:v>12.24874232228515</c:v>
                </c:pt>
                <c:pt idx="762">
                  <c:v>12.4280009317878</c:v>
                </c:pt>
                <c:pt idx="763">
                  <c:v>12.607302080739668</c:v>
                </c:pt>
                <c:pt idx="764">
                  <c:v>12.786608454475594</c:v>
                </c:pt>
                <c:pt idx="765">
                  <c:v>12.965882742884482</c:v>
                </c:pt>
                <c:pt idx="766">
                  <c:v>13.14508760791051</c:v>
                </c:pt>
                <c:pt idx="767">
                  <c:v>13.324185651209927</c:v>
                </c:pt>
                <c:pt idx="768">
                  <c:v>13.503139382144818</c:v>
                </c:pt>
                <c:pt idx="769">
                  <c:v>13.681911186295604</c:v>
                </c:pt>
                <c:pt idx="770">
                  <c:v>13.860463294678322</c:v>
                </c:pt>
                <c:pt idx="771">
                  <c:v>14.038757753849577</c:v>
                </c:pt>
                <c:pt idx="772">
                  <c:v>14.216756397090537</c:v>
                </c:pt>
                <c:pt idx="773">
                  <c:v>14.394420816860009</c:v>
                </c:pt>
                <c:pt idx="774">
                  <c:v>14.571712338711533</c:v>
                </c:pt>
                <c:pt idx="775">
                  <c:v>14.748591996872864</c:v>
                </c:pt>
                <c:pt idx="776">
                  <c:v>14.925020511689025</c:v>
                </c:pt>
                <c:pt idx="777">
                  <c:v>15.100958269134244</c:v>
                </c:pt>
                <c:pt idx="778">
                  <c:v>15.276365302601011</c:v>
                </c:pt>
                <c:pt idx="779">
                  <c:v>15.451201277177569</c:v>
                </c:pt>
                <c:pt idx="780">
                  <c:v>15.625425476628125</c:v>
                </c:pt>
                <c:pt idx="781">
                  <c:v>15.798996793291092</c:v>
                </c:pt>
                <c:pt idx="782">
                  <c:v>15.971873721112544</c:v>
                </c:pt>
                <c:pt idx="783">
                  <c:v>16.144014352031881</c:v>
                </c:pt>
                <c:pt idx="784">
                  <c:v>16.315376375934825</c:v>
                </c:pt>
                <c:pt idx="785">
                  <c:v>16.485917084387452</c:v>
                </c:pt>
                <c:pt idx="786">
                  <c:v>16.655593378359164</c:v>
                </c:pt>
                <c:pt idx="787">
                  <c:v>16.824361780137128</c:v>
                </c:pt>
                <c:pt idx="788">
                  <c:v>16.99217844962611</c:v>
                </c:pt>
                <c:pt idx="789">
                  <c:v>17.158999205216226</c:v>
                </c:pt>
                <c:pt idx="790">
                  <c:v>17.324779549388548</c:v>
                </c:pt>
                <c:pt idx="791">
                  <c:v>17.489474699211723</c:v>
                </c:pt>
                <c:pt idx="792">
                  <c:v>17.653039621863876</c:v>
                </c:pt>
                <c:pt idx="793">
                  <c:v>17.815429075291721</c:v>
                </c:pt>
                <c:pt idx="794">
                  <c:v>17.976597654093556</c:v>
                </c:pt>
                <c:pt idx="795">
                  <c:v>18.136499840683481</c:v>
                </c:pt>
                <c:pt idx="796">
                  <c:v>18.295090061762757</c:v>
                </c:pt>
                <c:pt idx="797">
                  <c:v>18.452322750088594</c:v>
                </c:pt>
                <c:pt idx="798">
                  <c:v>18.608152411491343</c:v>
                </c:pt>
                <c:pt idx="799">
                  <c:v>18.762533697050316</c:v>
                </c:pt>
                <c:pt idx="800">
                  <c:v>18.915421480293027</c:v>
                </c:pt>
                <c:pt idx="801">
                  <c:v>19.066770939235866</c:v>
                </c:pt>
                <c:pt idx="802">
                  <c:v>19.21653764303446</c:v>
                </c:pt>
                <c:pt idx="803">
                  <c:v>19.364677642961052</c:v>
                </c:pt>
                <c:pt idx="804">
                  <c:v>19.511147567373548</c:v>
                </c:pt>
                <c:pt idx="805">
                  <c:v>19.655904720288184</c:v>
                </c:pt>
                <c:pt idx="806">
                  <c:v>19.798907183114473</c:v>
                </c:pt>
                <c:pt idx="807">
                  <c:v>19.940113919058977</c:v>
                </c:pt>
                <c:pt idx="808">
                  <c:v>20.079484879654441</c:v>
                </c:pt>
                <c:pt idx="809">
                  <c:v>20.216981112822442</c:v>
                </c:pt>
                <c:pt idx="810">
                  <c:v>20.352564871832321</c:v>
                </c:pt>
                <c:pt idx="811">
                  <c:v>20.486199724482841</c:v>
                </c:pt>
                <c:pt idx="812">
                  <c:v>20.617850661789841</c:v>
                </c:pt>
                <c:pt idx="813">
                  <c:v>20.747484205444042</c:v>
                </c:pt>
                <c:pt idx="814">
                  <c:v>20.875068513274645</c:v>
                </c:pt>
                <c:pt idx="815">
                  <c:v>21.00057348194024</c:v>
                </c:pt>
                <c:pt idx="816">
                  <c:v>21.123970846065781</c:v>
                </c:pt>
                <c:pt idx="817">
                  <c:v>21.245234273044208</c:v>
                </c:pt>
                <c:pt idx="818">
                  <c:v>21.364339452734342</c:v>
                </c:pt>
              </c:numCache>
            </c:numRef>
          </c:yVal>
          <c:smooth val="1"/>
          <c:extLst>
            <c:ext xmlns:c16="http://schemas.microsoft.com/office/drawing/2014/chart" uri="{C3380CC4-5D6E-409C-BE32-E72D297353CC}">
              <c16:uniqueId val="{00000000-51E9-4915-A6E6-27E125B077F4}"/>
            </c:ext>
          </c:extLst>
        </c:ser>
        <c:dLbls>
          <c:showLegendKey val="0"/>
          <c:showVal val="0"/>
          <c:showCatName val="0"/>
          <c:showSerName val="0"/>
          <c:showPercent val="0"/>
          <c:showBubbleSize val="0"/>
        </c:dLbls>
        <c:axId val="529360000"/>
        <c:axId val="529361920"/>
      </c:scatterChart>
      <c:scatterChart>
        <c:scatterStyle val="smoothMarker"/>
        <c:varyColors val="0"/>
        <c:ser>
          <c:idx val="1"/>
          <c:order val="1"/>
          <c:tx>
            <c:v>phase</c:v>
          </c:tx>
          <c:spPr>
            <a:ln w="38100" cap="rnd" cmpd="sng" algn="ctr">
              <a:solidFill>
                <a:schemeClr val="accent2">
                  <a:shade val="76667"/>
                  <a:shade val="95000"/>
                  <a:satMod val="105000"/>
                </a:schemeClr>
              </a:solidFill>
              <a:prstDash val="solid"/>
              <a:round/>
            </a:ln>
          </c:spPr>
          <c:marker>
            <c:symbol val="none"/>
          </c:marker>
          <c:xVal>
            <c:numRef>
              <c:f>Sheet2!$W$4:$W$822</c:f>
              <c:numCache>
                <c:formatCode>0</c:formatCode>
                <c:ptCount val="819"/>
                <c:pt idx="0">
                  <c:v>100</c:v>
                </c:pt>
                <c:pt idx="1">
                  <c:v>102.32929922807543</c:v>
                </c:pt>
                <c:pt idx="2">
                  <c:v>104.71285480508999</c:v>
                </c:pt>
                <c:pt idx="3">
                  <c:v>107.15193052376068</c:v>
                </c:pt>
                <c:pt idx="4">
                  <c:v>109.64781961431854</c:v>
                </c:pt>
                <c:pt idx="5">
                  <c:v>112.20184543019636</c:v>
                </c:pt>
                <c:pt idx="6">
                  <c:v>114.81536214968834</c:v>
                </c:pt>
                <c:pt idx="7">
                  <c:v>117.489755493953</c:v>
                </c:pt>
                <c:pt idx="8">
                  <c:v>120.22644346174133</c:v>
                </c:pt>
                <c:pt idx="9">
                  <c:v>123.02687708123818</c:v>
                </c:pt>
                <c:pt idx="10">
                  <c:v>125.8925411794168</c:v>
                </c:pt>
                <c:pt idx="11">
                  <c:v>128.82495516931345</c:v>
                </c:pt>
                <c:pt idx="12">
                  <c:v>131.82567385564076</c:v>
                </c:pt>
                <c:pt idx="13">
                  <c:v>134.89628825916535</c:v>
                </c:pt>
                <c:pt idx="14">
                  <c:v>138.03842646028852</c:v>
                </c:pt>
                <c:pt idx="15">
                  <c:v>141.25375446227542</c:v>
                </c:pt>
                <c:pt idx="16">
                  <c:v>144.54397707459276</c:v>
                </c:pt>
                <c:pt idx="17">
                  <c:v>147.91083881682073</c:v>
                </c:pt>
                <c:pt idx="18">
                  <c:v>151.35612484362088</c:v>
                </c:pt>
                <c:pt idx="19">
                  <c:v>154.88166189124817</c:v>
                </c:pt>
                <c:pt idx="20">
                  <c:v>158.48931924611136</c:v>
                </c:pt>
                <c:pt idx="21">
                  <c:v>162.18100973589299</c:v>
                </c:pt>
                <c:pt idx="22">
                  <c:v>165.95869074375614</c:v>
                </c:pt>
                <c:pt idx="23">
                  <c:v>169.82436524617447</c:v>
                </c:pt>
                <c:pt idx="24">
                  <c:v>173.78008287493756</c:v>
                </c:pt>
                <c:pt idx="25">
                  <c:v>177.82794100389236</c:v>
                </c:pt>
                <c:pt idx="26">
                  <c:v>181.97008586099841</c:v>
                </c:pt>
                <c:pt idx="27">
                  <c:v>186.2087136662868</c:v>
                </c:pt>
                <c:pt idx="28">
                  <c:v>190.54607179632478</c:v>
                </c:pt>
                <c:pt idx="29">
                  <c:v>194.98445997580464</c:v>
                </c:pt>
                <c:pt idx="30">
                  <c:v>199.52623149688804</c:v>
                </c:pt>
                <c:pt idx="31">
                  <c:v>204.17379446695298</c:v>
                </c:pt>
                <c:pt idx="32">
                  <c:v>208.92961308540401</c:v>
                </c:pt>
                <c:pt idx="33">
                  <c:v>213.79620895022333</c:v>
                </c:pt>
                <c:pt idx="34">
                  <c:v>218.77616239495538</c:v>
                </c:pt>
                <c:pt idx="35">
                  <c:v>223.87211385683403</c:v>
                </c:pt>
                <c:pt idx="36">
                  <c:v>229.08676527677738</c:v>
                </c:pt>
                <c:pt idx="37">
                  <c:v>234.42288153199235</c:v>
                </c:pt>
                <c:pt idx="38">
                  <c:v>239.88329190194906</c:v>
                </c:pt>
                <c:pt idx="39">
                  <c:v>245.47089156850305</c:v>
                </c:pt>
                <c:pt idx="40">
                  <c:v>251.188643150958</c:v>
                </c:pt>
                <c:pt idx="41">
                  <c:v>257.03957827688646</c:v>
                </c:pt>
                <c:pt idx="42">
                  <c:v>263.02679918953822</c:v>
                </c:pt>
                <c:pt idx="43">
                  <c:v>269.15348039269156</c:v>
                </c:pt>
                <c:pt idx="44">
                  <c:v>275.42287033381666</c:v>
                </c:pt>
                <c:pt idx="45">
                  <c:v>281.83829312644548</c:v>
                </c:pt>
                <c:pt idx="46">
                  <c:v>288.40315031266067</c:v>
                </c:pt>
                <c:pt idx="47">
                  <c:v>295.12092266663865</c:v>
                </c:pt>
                <c:pt idx="48">
                  <c:v>301.99517204020162</c:v>
                </c:pt>
                <c:pt idx="49">
                  <c:v>309.0295432513592</c:v>
                </c:pt>
                <c:pt idx="50">
                  <c:v>316.22776601683802</c:v>
                </c:pt>
                <c:pt idx="51">
                  <c:v>323.59365692962831</c:v>
                </c:pt>
                <c:pt idx="52">
                  <c:v>331.13112148259125</c:v>
                </c:pt>
                <c:pt idx="53">
                  <c:v>338.84415613920271</c:v>
                </c:pt>
                <c:pt idx="54">
                  <c:v>346.73685045253183</c:v>
                </c:pt>
                <c:pt idx="55">
                  <c:v>354.81338923357555</c:v>
                </c:pt>
                <c:pt idx="56">
                  <c:v>363.07805477010157</c:v>
                </c:pt>
                <c:pt idx="57">
                  <c:v>371.53522909717276</c:v>
                </c:pt>
                <c:pt idx="58">
                  <c:v>380.1893963205614</c:v>
                </c:pt>
                <c:pt idx="59">
                  <c:v>389.04514499428075</c:v>
                </c:pt>
                <c:pt idx="60">
                  <c:v>398.10717055349755</c:v>
                </c:pt>
                <c:pt idx="61">
                  <c:v>407.38027780411301</c:v>
                </c:pt>
                <c:pt idx="62">
                  <c:v>416.86938347033561</c:v>
                </c:pt>
                <c:pt idx="63">
                  <c:v>426.57951880159266</c:v>
                </c:pt>
                <c:pt idx="64">
                  <c:v>436.51583224016611</c:v>
                </c:pt>
                <c:pt idx="65">
                  <c:v>446.68359215096325</c:v>
                </c:pt>
                <c:pt idx="66">
                  <c:v>457.08818961487509</c:v>
                </c:pt>
                <c:pt idx="67">
                  <c:v>467.73514128719819</c:v>
                </c:pt>
                <c:pt idx="68">
                  <c:v>478.63009232263857</c:v>
                </c:pt>
                <c:pt idx="69">
                  <c:v>489.77881936844631</c:v>
                </c:pt>
                <c:pt idx="70">
                  <c:v>501.18723362727235</c:v>
                </c:pt>
                <c:pt idx="71">
                  <c:v>512.86138399136485</c:v>
                </c:pt>
                <c:pt idx="72">
                  <c:v>524.80746024977282</c:v>
                </c:pt>
                <c:pt idx="73">
                  <c:v>537.03179637025289</c:v>
                </c:pt>
                <c:pt idx="74">
                  <c:v>549.54087385762466</c:v>
                </c:pt>
                <c:pt idx="75">
                  <c:v>562.34132519034915</c:v>
                </c:pt>
                <c:pt idx="76">
                  <c:v>575.43993733715695</c:v>
                </c:pt>
                <c:pt idx="77">
                  <c:v>588.84365535558948</c:v>
                </c:pt>
                <c:pt idx="78">
                  <c:v>602.55958607435821</c:v>
                </c:pt>
                <c:pt idx="79">
                  <c:v>616.59500186148261</c:v>
                </c:pt>
                <c:pt idx="80">
                  <c:v>630.95734448019368</c:v>
                </c:pt>
                <c:pt idx="81">
                  <c:v>645.65422903465583</c:v>
                </c:pt>
                <c:pt idx="82">
                  <c:v>660.6934480075962</c:v>
                </c:pt>
                <c:pt idx="83">
                  <c:v>676.0829753919819</c:v>
                </c:pt>
                <c:pt idx="84">
                  <c:v>691.8309709189366</c:v>
                </c:pt>
                <c:pt idx="85">
                  <c:v>707.94578438413862</c:v>
                </c:pt>
                <c:pt idx="86">
                  <c:v>724.4359600749907</c:v>
                </c:pt>
                <c:pt idx="87">
                  <c:v>741.31024130091816</c:v>
                </c:pt>
                <c:pt idx="88">
                  <c:v>758.57757502918366</c:v>
                </c:pt>
                <c:pt idx="89">
                  <c:v>776.2471166286922</c:v>
                </c:pt>
                <c:pt idx="90">
                  <c:v>794.32823472428197</c:v>
                </c:pt>
                <c:pt idx="91">
                  <c:v>812.83051616409966</c:v>
                </c:pt>
                <c:pt idx="92">
                  <c:v>831.76377110267129</c:v>
                </c:pt>
                <c:pt idx="93">
                  <c:v>851.13803820237661</c:v>
                </c:pt>
                <c:pt idx="94">
                  <c:v>870.96358995608068</c:v>
                </c:pt>
                <c:pt idx="95">
                  <c:v>891.25093813374565</c:v>
                </c:pt>
                <c:pt idx="96">
                  <c:v>912.01083935590975</c:v>
                </c:pt>
                <c:pt idx="97">
                  <c:v>933.25430079699174</c:v>
                </c:pt>
                <c:pt idx="98">
                  <c:v>954.99258602143652</c:v>
                </c:pt>
                <c:pt idx="99">
                  <c:v>977.23722095581127</c:v>
                </c:pt>
                <c:pt idx="100">
                  <c:v>1000</c:v>
                </c:pt>
                <c:pt idx="101">
                  <c:v>1023.2929922807544</c:v>
                </c:pt>
                <c:pt idx="102">
                  <c:v>1047.1285480508998</c:v>
                </c:pt>
                <c:pt idx="103">
                  <c:v>1071.5193052376067</c:v>
                </c:pt>
                <c:pt idx="104">
                  <c:v>1096.4781961431861</c:v>
                </c:pt>
                <c:pt idx="105">
                  <c:v>1122.0184543019634</c:v>
                </c:pt>
                <c:pt idx="106">
                  <c:v>1148.1536214968835</c:v>
                </c:pt>
                <c:pt idx="107">
                  <c:v>1174.8975549395293</c:v>
                </c:pt>
                <c:pt idx="108">
                  <c:v>1202.2644346174136</c:v>
                </c:pt>
                <c:pt idx="109">
                  <c:v>1230.2687708123822</c:v>
                </c:pt>
                <c:pt idx="110">
                  <c:v>1258.9254117941678</c:v>
                </c:pt>
                <c:pt idx="111">
                  <c:v>1288.2495516931342</c:v>
                </c:pt>
                <c:pt idx="112">
                  <c:v>1318.2567385564084</c:v>
                </c:pt>
                <c:pt idx="113">
                  <c:v>1348.9628825916539</c:v>
                </c:pt>
                <c:pt idx="114">
                  <c:v>1380.3842646028861</c:v>
                </c:pt>
                <c:pt idx="115">
                  <c:v>1412.5375446227542</c:v>
                </c:pt>
                <c:pt idx="116">
                  <c:v>1445.4397707459284</c:v>
                </c:pt>
                <c:pt idx="117">
                  <c:v>1479.1083881682084</c:v>
                </c:pt>
                <c:pt idx="118">
                  <c:v>1513.5612484362091</c:v>
                </c:pt>
                <c:pt idx="119">
                  <c:v>1548.816618912482</c:v>
                </c:pt>
                <c:pt idx="120">
                  <c:v>1584.8931924611154</c:v>
                </c:pt>
                <c:pt idx="121">
                  <c:v>1621.8100973589303</c:v>
                </c:pt>
                <c:pt idx="122">
                  <c:v>1659.5869074375623</c:v>
                </c:pt>
                <c:pt idx="123">
                  <c:v>1698.2436524617444</c:v>
                </c:pt>
                <c:pt idx="124">
                  <c:v>1737.8008287493767</c:v>
                </c:pt>
                <c:pt idx="125">
                  <c:v>1778.2794100389242</c:v>
                </c:pt>
                <c:pt idx="126">
                  <c:v>1819.700858609983</c:v>
                </c:pt>
                <c:pt idx="127">
                  <c:v>1862.0871366628685</c:v>
                </c:pt>
                <c:pt idx="128">
                  <c:v>1905.460717963248</c:v>
                </c:pt>
                <c:pt idx="129">
                  <c:v>1949.8445997580459</c:v>
                </c:pt>
                <c:pt idx="130">
                  <c:v>1995.2623149688802</c:v>
                </c:pt>
                <c:pt idx="131">
                  <c:v>2041.7379446695315</c:v>
                </c:pt>
                <c:pt idx="132">
                  <c:v>2089.2961308540398</c:v>
                </c:pt>
                <c:pt idx="133">
                  <c:v>2137.962089502234</c:v>
                </c:pt>
                <c:pt idx="134">
                  <c:v>2187.7616239495524</c:v>
                </c:pt>
                <c:pt idx="135">
                  <c:v>2238.7211385683413</c:v>
                </c:pt>
                <c:pt idx="136">
                  <c:v>2290.8676527677744</c:v>
                </c:pt>
                <c:pt idx="137">
                  <c:v>2344.2288153199233</c:v>
                </c:pt>
                <c:pt idx="138">
                  <c:v>2398.8329190194913</c:v>
                </c:pt>
                <c:pt idx="139">
                  <c:v>2454.7089156850329</c:v>
                </c:pt>
                <c:pt idx="140">
                  <c:v>2511.8864315095807</c:v>
                </c:pt>
                <c:pt idx="141">
                  <c:v>2570.3957827688664</c:v>
                </c:pt>
                <c:pt idx="142">
                  <c:v>2630.2679918953818</c:v>
                </c:pt>
                <c:pt idx="143">
                  <c:v>2691.5348039269179</c:v>
                </c:pt>
                <c:pt idx="144">
                  <c:v>2754.2287033381681</c:v>
                </c:pt>
                <c:pt idx="145">
                  <c:v>2818.3829312644552</c:v>
                </c:pt>
                <c:pt idx="146">
                  <c:v>2884.0315031266073</c:v>
                </c:pt>
                <c:pt idx="147">
                  <c:v>2951.2092266663894</c:v>
                </c:pt>
                <c:pt idx="148">
                  <c:v>3019.9517204020167</c:v>
                </c:pt>
                <c:pt idx="149">
                  <c:v>3090.2954325135938</c:v>
                </c:pt>
                <c:pt idx="150">
                  <c:v>3162.2776601683827</c:v>
                </c:pt>
                <c:pt idx="151">
                  <c:v>3235.9365692962824</c:v>
                </c:pt>
                <c:pt idx="152">
                  <c:v>3311.3112148259138</c:v>
                </c:pt>
                <c:pt idx="153">
                  <c:v>3388.4415613920246</c:v>
                </c:pt>
                <c:pt idx="154">
                  <c:v>3467.3685045253183</c:v>
                </c:pt>
                <c:pt idx="155">
                  <c:v>3548.1338923357566</c:v>
                </c:pt>
                <c:pt idx="156">
                  <c:v>3630.7805477010152</c:v>
                </c:pt>
                <c:pt idx="157">
                  <c:v>3715.3522909717267</c:v>
                </c:pt>
                <c:pt idx="158">
                  <c:v>3801.8939632056163</c:v>
                </c:pt>
                <c:pt idx="159">
                  <c:v>3890.4514499428064</c:v>
                </c:pt>
                <c:pt idx="160">
                  <c:v>3981.071705534976</c:v>
                </c:pt>
                <c:pt idx="161">
                  <c:v>4073.8027780411271</c:v>
                </c:pt>
                <c:pt idx="162">
                  <c:v>4168.6938347033574</c:v>
                </c:pt>
                <c:pt idx="163">
                  <c:v>4265.7951880159289</c:v>
                </c:pt>
                <c:pt idx="164">
                  <c:v>4365.1583224016622</c:v>
                </c:pt>
                <c:pt idx="165">
                  <c:v>4466.8359215096334</c:v>
                </c:pt>
                <c:pt idx="166">
                  <c:v>4570.8818961487559</c:v>
                </c:pt>
                <c:pt idx="167">
                  <c:v>4677.3514128719835</c:v>
                </c:pt>
                <c:pt idx="168">
                  <c:v>4786.3009232263885</c:v>
                </c:pt>
                <c:pt idx="169">
                  <c:v>4897.7881936844624</c:v>
                </c:pt>
                <c:pt idx="170">
                  <c:v>5011.8723362727269</c:v>
                </c:pt>
                <c:pt idx="171">
                  <c:v>5128.6138399136516</c:v>
                </c:pt>
                <c:pt idx="172">
                  <c:v>5248.0746024977288</c:v>
                </c:pt>
                <c:pt idx="173">
                  <c:v>5370.3179637025296</c:v>
                </c:pt>
                <c:pt idx="174">
                  <c:v>5495.4087385762532</c:v>
                </c:pt>
                <c:pt idx="175">
                  <c:v>5623.4132519034929</c:v>
                </c:pt>
                <c:pt idx="176">
                  <c:v>5754.3993733715706</c:v>
                </c:pt>
                <c:pt idx="177">
                  <c:v>5888.4365535558954</c:v>
                </c:pt>
                <c:pt idx="178">
                  <c:v>6025.5958607435778</c:v>
                </c:pt>
                <c:pt idx="179">
                  <c:v>6165.9500186148271</c:v>
                </c:pt>
                <c:pt idx="180">
                  <c:v>6309.5734448019321</c:v>
                </c:pt>
                <c:pt idx="181">
                  <c:v>6456.5422903465596</c:v>
                </c:pt>
                <c:pt idx="182">
                  <c:v>6606.9344800759645</c:v>
                </c:pt>
                <c:pt idx="183">
                  <c:v>6760.8297539198211</c:v>
                </c:pt>
                <c:pt idx="184">
                  <c:v>6918.3097091893669</c:v>
                </c:pt>
                <c:pt idx="185">
                  <c:v>7079.4578438413873</c:v>
                </c:pt>
                <c:pt idx="186">
                  <c:v>7244.3596007499027</c:v>
                </c:pt>
                <c:pt idx="187">
                  <c:v>7413.1024130091828</c:v>
                </c:pt>
                <c:pt idx="188">
                  <c:v>7585.7757502918375</c:v>
                </c:pt>
                <c:pt idx="189">
                  <c:v>7762.4711662869231</c:v>
                </c:pt>
                <c:pt idx="190">
                  <c:v>7943.2823472428208</c:v>
                </c:pt>
                <c:pt idx="191">
                  <c:v>8128.3051616409975</c:v>
                </c:pt>
                <c:pt idx="192">
                  <c:v>8317.6377110267131</c:v>
                </c:pt>
                <c:pt idx="193">
                  <c:v>8511.3803820237772</c:v>
                </c:pt>
                <c:pt idx="194">
                  <c:v>8709.6358995608098</c:v>
                </c:pt>
                <c:pt idx="195">
                  <c:v>8912.509381337466</c:v>
                </c:pt>
                <c:pt idx="196">
                  <c:v>9120.1083935590977</c:v>
                </c:pt>
                <c:pt idx="197">
                  <c:v>9332.5430079699199</c:v>
                </c:pt>
                <c:pt idx="198">
                  <c:v>9549.9258602143673</c:v>
                </c:pt>
                <c:pt idx="199">
                  <c:v>9772.3722095581143</c:v>
                </c:pt>
                <c:pt idx="200">
                  <c:v>10000</c:v>
                </c:pt>
                <c:pt idx="201">
                  <c:v>10232.929922807547</c:v>
                </c:pt>
                <c:pt idx="202">
                  <c:v>10471.285480508999</c:v>
                </c:pt>
                <c:pt idx="203">
                  <c:v>10715.193052376069</c:v>
                </c:pt>
                <c:pt idx="204">
                  <c:v>10964.781961431863</c:v>
                </c:pt>
                <c:pt idx="205">
                  <c:v>11220.184543019637</c:v>
                </c:pt>
                <c:pt idx="206">
                  <c:v>11481.536214968839</c:v>
                </c:pt>
                <c:pt idx="207">
                  <c:v>11748.975549395294</c:v>
                </c:pt>
                <c:pt idx="208">
                  <c:v>12022.644346174138</c:v>
                </c:pt>
                <c:pt idx="209">
                  <c:v>12302.687708123824</c:v>
                </c:pt>
                <c:pt idx="210">
                  <c:v>12589.25411794168</c:v>
                </c:pt>
                <c:pt idx="211">
                  <c:v>12882.495516931347</c:v>
                </c:pt>
                <c:pt idx="212">
                  <c:v>13182.567385564089</c:v>
                </c:pt>
                <c:pt idx="213">
                  <c:v>13489.628825916541</c:v>
                </c:pt>
                <c:pt idx="214">
                  <c:v>13803.842646028863</c:v>
                </c:pt>
                <c:pt idx="215">
                  <c:v>14125.375446227545</c:v>
                </c:pt>
                <c:pt idx="216">
                  <c:v>14454.397707459288</c:v>
                </c:pt>
                <c:pt idx="217">
                  <c:v>14791.083881682087</c:v>
                </c:pt>
                <c:pt idx="218">
                  <c:v>15135.612484362093</c:v>
                </c:pt>
                <c:pt idx="219">
                  <c:v>15488.166189124822</c:v>
                </c:pt>
                <c:pt idx="220">
                  <c:v>15848.931924611155</c:v>
                </c:pt>
                <c:pt idx="221">
                  <c:v>16218.100973589308</c:v>
                </c:pt>
                <c:pt idx="222">
                  <c:v>16595.869074375627</c:v>
                </c:pt>
                <c:pt idx="223">
                  <c:v>16982.436524617446</c:v>
                </c:pt>
                <c:pt idx="224">
                  <c:v>17378.008287493773</c:v>
                </c:pt>
                <c:pt idx="225">
                  <c:v>17782.794100389245</c:v>
                </c:pt>
                <c:pt idx="226">
                  <c:v>18197.008586099833</c:v>
                </c:pt>
                <c:pt idx="227">
                  <c:v>18620.871366628686</c:v>
                </c:pt>
                <c:pt idx="228">
                  <c:v>19054.607179632483</c:v>
                </c:pt>
                <c:pt idx="229">
                  <c:v>19498.445997580464</c:v>
                </c:pt>
                <c:pt idx="230">
                  <c:v>19952.623149688803</c:v>
                </c:pt>
                <c:pt idx="231">
                  <c:v>20417.379446695319</c:v>
                </c:pt>
                <c:pt idx="232">
                  <c:v>20892.961308540398</c:v>
                </c:pt>
                <c:pt idx="233">
                  <c:v>21379.620895022344</c:v>
                </c:pt>
                <c:pt idx="234">
                  <c:v>21877.616239495528</c:v>
                </c:pt>
                <c:pt idx="235">
                  <c:v>22387.211385683418</c:v>
                </c:pt>
                <c:pt idx="236">
                  <c:v>22908.676527677748</c:v>
                </c:pt>
                <c:pt idx="237">
                  <c:v>23442.288153199239</c:v>
                </c:pt>
                <c:pt idx="238">
                  <c:v>23988.32919019492</c:v>
                </c:pt>
                <c:pt idx="239">
                  <c:v>24547.089156850339</c:v>
                </c:pt>
                <c:pt idx="240">
                  <c:v>25118.864315095812</c:v>
                </c:pt>
                <c:pt idx="241">
                  <c:v>25703.957827688668</c:v>
                </c:pt>
                <c:pt idx="242">
                  <c:v>26302.679918953821</c:v>
                </c:pt>
                <c:pt idx="243">
                  <c:v>26915.348039269185</c:v>
                </c:pt>
                <c:pt idx="244">
                  <c:v>27542.28703338169</c:v>
                </c:pt>
                <c:pt idx="245">
                  <c:v>28183.829312644561</c:v>
                </c:pt>
                <c:pt idx="246">
                  <c:v>28840.315031266076</c:v>
                </c:pt>
                <c:pt idx="247">
                  <c:v>29512.092266663898</c:v>
                </c:pt>
                <c:pt idx="248">
                  <c:v>30199.517204020176</c:v>
                </c:pt>
                <c:pt idx="249">
                  <c:v>30902.954325135921</c:v>
                </c:pt>
                <c:pt idx="250">
                  <c:v>31622.776601684531</c:v>
                </c:pt>
                <c:pt idx="251">
                  <c:v>32359.36569296358</c:v>
                </c:pt>
                <c:pt idx="252">
                  <c:v>33113.112148259883</c:v>
                </c:pt>
                <c:pt idx="253">
                  <c:v>33884.415613921039</c:v>
                </c:pt>
                <c:pt idx="254">
                  <c:v>34673.685045253958</c:v>
                </c:pt>
                <c:pt idx="255">
                  <c:v>35481.338923358424</c:v>
                </c:pt>
                <c:pt idx="256">
                  <c:v>36307.805477010959</c:v>
                </c:pt>
                <c:pt idx="257">
                  <c:v>37153.522909718165</c:v>
                </c:pt>
                <c:pt idx="258">
                  <c:v>38018.939632056979</c:v>
                </c:pt>
                <c:pt idx="259">
                  <c:v>38904.514499429002</c:v>
                </c:pt>
                <c:pt idx="260">
                  <c:v>39810.717055350688</c:v>
                </c:pt>
                <c:pt idx="261">
                  <c:v>40738.02778041226</c:v>
                </c:pt>
                <c:pt idx="262">
                  <c:v>41686.938347034535</c:v>
                </c:pt>
                <c:pt idx="263">
                  <c:v>42657.95188016029</c:v>
                </c:pt>
                <c:pt idx="264">
                  <c:v>43651.583224017639</c:v>
                </c:pt>
                <c:pt idx="265">
                  <c:v>44668.359215097371</c:v>
                </c:pt>
                <c:pt idx="266">
                  <c:v>45708.818961488585</c:v>
                </c:pt>
                <c:pt idx="267">
                  <c:v>46773.514128720919</c:v>
                </c:pt>
                <c:pt idx="268">
                  <c:v>47863.009232264958</c:v>
                </c:pt>
                <c:pt idx="269">
                  <c:v>48977.881936845763</c:v>
                </c:pt>
                <c:pt idx="270">
                  <c:v>50118.7233627284</c:v>
                </c:pt>
                <c:pt idx="271">
                  <c:v>51286.138399137766</c:v>
                </c:pt>
                <c:pt idx="272">
                  <c:v>52480.746024978471</c:v>
                </c:pt>
                <c:pt idx="273">
                  <c:v>53703.179637026609</c:v>
                </c:pt>
                <c:pt idx="274">
                  <c:v>54954.087385763814</c:v>
                </c:pt>
                <c:pt idx="275">
                  <c:v>56234.132519036291</c:v>
                </c:pt>
                <c:pt idx="276">
                  <c:v>57543.9937337171</c:v>
                </c:pt>
                <c:pt idx="277">
                  <c:v>58884.365535560224</c:v>
                </c:pt>
                <c:pt idx="278">
                  <c:v>60255.958607437242</c:v>
                </c:pt>
                <c:pt idx="279">
                  <c:v>61659.500186149708</c:v>
                </c:pt>
                <c:pt idx="280">
                  <c:v>63095.734448020849</c:v>
                </c:pt>
                <c:pt idx="281">
                  <c:v>64565.422903467101</c:v>
                </c:pt>
                <c:pt idx="282">
                  <c:v>66069.344800761188</c:v>
                </c:pt>
                <c:pt idx="283">
                  <c:v>67608.29753919979</c:v>
                </c:pt>
                <c:pt idx="284">
                  <c:v>69183.097091895295</c:v>
                </c:pt>
                <c:pt idx="285">
                  <c:v>70794.578438415469</c:v>
                </c:pt>
                <c:pt idx="286">
                  <c:v>72443.596007500717</c:v>
                </c:pt>
                <c:pt idx="287">
                  <c:v>74131.024130093487</c:v>
                </c:pt>
                <c:pt idx="288">
                  <c:v>75857.757502920154</c:v>
                </c:pt>
                <c:pt idx="289">
                  <c:v>77624.711662870977</c:v>
                </c:pt>
                <c:pt idx="290">
                  <c:v>79432.823472430129</c:v>
                </c:pt>
                <c:pt idx="291">
                  <c:v>81283.051616411802</c:v>
                </c:pt>
                <c:pt idx="292">
                  <c:v>83176.377110270929</c:v>
                </c:pt>
                <c:pt idx="293">
                  <c:v>85113.803820239584</c:v>
                </c:pt>
                <c:pt idx="294">
                  <c:v>87096.358995612216</c:v>
                </c:pt>
                <c:pt idx="295">
                  <c:v>89125.093813378786</c:v>
                </c:pt>
                <c:pt idx="296">
                  <c:v>91201.083935595307</c:v>
                </c:pt>
                <c:pt idx="297">
                  <c:v>93325.430079703525</c:v>
                </c:pt>
                <c:pt idx="298">
                  <c:v>95499.258602148111</c:v>
                </c:pt>
                <c:pt idx="299">
                  <c:v>97723.722095585676</c:v>
                </c:pt>
                <c:pt idx="300">
                  <c:v>100000.00000000471</c:v>
                </c:pt>
                <c:pt idx="301">
                  <c:v>102329.29922808021</c:v>
                </c:pt>
                <c:pt idx="302">
                  <c:v>104712.85480509486</c:v>
                </c:pt>
                <c:pt idx="303">
                  <c:v>107151.93052376565</c:v>
                </c:pt>
                <c:pt idx="304">
                  <c:v>109647.81961432361</c:v>
                </c:pt>
                <c:pt idx="305">
                  <c:v>112201.84543020178</c:v>
                </c:pt>
                <c:pt idx="306">
                  <c:v>114815.36214969361</c:v>
                </c:pt>
                <c:pt idx="307">
                  <c:v>117489.75549395839</c:v>
                </c:pt>
                <c:pt idx="308">
                  <c:v>120226.44346174685</c:v>
                </c:pt>
                <c:pt idx="309">
                  <c:v>123026.87708124405</c:v>
                </c:pt>
                <c:pt idx="310">
                  <c:v>125892.54117942275</c:v>
                </c:pt>
                <c:pt idx="311">
                  <c:v>128824.95516931932</c:v>
                </c:pt>
                <c:pt idx="312">
                  <c:v>131825.67385564678</c:v>
                </c:pt>
                <c:pt idx="313">
                  <c:v>134896.28825917176</c:v>
                </c:pt>
                <c:pt idx="314">
                  <c:v>138038.42646029504</c:v>
                </c:pt>
                <c:pt idx="315">
                  <c:v>141253.75446228212</c:v>
                </c:pt>
                <c:pt idx="316">
                  <c:v>144543.97707459933</c:v>
                </c:pt>
                <c:pt idx="317">
                  <c:v>147910.83881682772</c:v>
                </c:pt>
                <c:pt idx="318">
                  <c:v>151356.12484362794</c:v>
                </c:pt>
                <c:pt idx="319">
                  <c:v>154881.66189125541</c:v>
                </c:pt>
                <c:pt idx="320">
                  <c:v>158489.3192461188</c:v>
                </c:pt>
                <c:pt idx="321">
                  <c:v>162181.00973590088</c:v>
                </c:pt>
                <c:pt idx="322">
                  <c:v>165958.69074376384</c:v>
                </c:pt>
                <c:pt idx="323">
                  <c:v>169824.36524618237</c:v>
                </c:pt>
                <c:pt idx="324">
                  <c:v>173780.08287494563</c:v>
                </c:pt>
                <c:pt idx="325">
                  <c:v>177827.94100390084</c:v>
                </c:pt>
                <c:pt idx="326">
                  <c:v>181970.0858610071</c:v>
                </c:pt>
                <c:pt idx="327">
                  <c:v>186208.71366629537</c:v>
                </c:pt>
                <c:pt idx="328">
                  <c:v>190546.07179633353</c:v>
                </c:pt>
                <c:pt idx="329">
                  <c:v>194984.45997581352</c:v>
                </c:pt>
                <c:pt idx="330">
                  <c:v>199526.2314968975</c:v>
                </c:pt>
                <c:pt idx="331">
                  <c:v>204173.79446696263</c:v>
                </c:pt>
                <c:pt idx="332">
                  <c:v>208929.61308541353</c:v>
                </c:pt>
                <c:pt idx="333">
                  <c:v>213796.20895023298</c:v>
                </c:pt>
                <c:pt idx="334">
                  <c:v>218776.16239496562</c:v>
                </c:pt>
                <c:pt idx="335">
                  <c:v>223872.11385684973</c:v>
                </c:pt>
                <c:pt idx="336">
                  <c:v>229086.76527679298</c:v>
                </c:pt>
                <c:pt idx="337">
                  <c:v>234422.88153200864</c:v>
                </c:pt>
                <c:pt idx="338">
                  <c:v>239883.29190196586</c:v>
                </c:pt>
                <c:pt idx="339">
                  <c:v>245470.89156852019</c:v>
                </c:pt>
                <c:pt idx="340">
                  <c:v>251188.64315097555</c:v>
                </c:pt>
                <c:pt idx="341">
                  <c:v>257039.57827690477</c:v>
                </c:pt>
                <c:pt idx="342">
                  <c:v>263026.79918955651</c:v>
                </c:pt>
                <c:pt idx="343">
                  <c:v>269153.48039271031</c:v>
                </c:pt>
                <c:pt idx="344">
                  <c:v>275422.87033383577</c:v>
                </c:pt>
                <c:pt idx="345">
                  <c:v>281838.2931264654</c:v>
                </c:pt>
                <c:pt idx="346">
                  <c:v>288403.1503126811</c:v>
                </c:pt>
                <c:pt idx="347">
                  <c:v>295120.922666659</c:v>
                </c:pt>
                <c:pt idx="348">
                  <c:v>301995.1720402225</c:v>
                </c:pt>
                <c:pt idx="349">
                  <c:v>309029.54325138091</c:v>
                </c:pt>
                <c:pt idx="350">
                  <c:v>316227.76601686032</c:v>
                </c:pt>
                <c:pt idx="351">
                  <c:v>323593.6569296511</c:v>
                </c:pt>
                <c:pt idx="352">
                  <c:v>331131.1214826139</c:v>
                </c:pt>
                <c:pt idx="353">
                  <c:v>338844.15613922582</c:v>
                </c:pt>
                <c:pt idx="354">
                  <c:v>346736.85045255604</c:v>
                </c:pt>
                <c:pt idx="355">
                  <c:v>354813.38923360041</c:v>
                </c:pt>
                <c:pt idx="356">
                  <c:v>363078.05477012682</c:v>
                </c:pt>
                <c:pt idx="357">
                  <c:v>371535.22909719788</c:v>
                </c:pt>
                <c:pt idx="358">
                  <c:v>380189.39632058778</c:v>
                </c:pt>
                <c:pt idx="359">
                  <c:v>389045.14499430778</c:v>
                </c:pt>
                <c:pt idx="360">
                  <c:v>398107.17055352498</c:v>
                </c:pt>
                <c:pt idx="361">
                  <c:v>407380.27780414105</c:v>
                </c:pt>
                <c:pt idx="362">
                  <c:v>416869.38347036514</c:v>
                </c:pt>
                <c:pt idx="363">
                  <c:v>426579.51880162227</c:v>
                </c:pt>
                <c:pt idx="364">
                  <c:v>436515.83224019624</c:v>
                </c:pt>
                <c:pt idx="365">
                  <c:v>446683.59215099411</c:v>
                </c:pt>
                <c:pt idx="366">
                  <c:v>457088.18961490749</c:v>
                </c:pt>
                <c:pt idx="367">
                  <c:v>467735.14128723129</c:v>
                </c:pt>
                <c:pt idx="368">
                  <c:v>478630.09232267219</c:v>
                </c:pt>
                <c:pt idx="369">
                  <c:v>489778.81936847995</c:v>
                </c:pt>
                <c:pt idx="370">
                  <c:v>501187.23362730764</c:v>
                </c:pt>
                <c:pt idx="371">
                  <c:v>512861.383991401</c:v>
                </c:pt>
                <c:pt idx="372">
                  <c:v>524807.46024980955</c:v>
                </c:pt>
                <c:pt idx="373">
                  <c:v>537031.79637029045</c:v>
                </c:pt>
                <c:pt idx="374">
                  <c:v>549540.87385766313</c:v>
                </c:pt>
                <c:pt idx="375">
                  <c:v>562341.32519038848</c:v>
                </c:pt>
                <c:pt idx="376">
                  <c:v>575439.93733719713</c:v>
                </c:pt>
                <c:pt idx="377">
                  <c:v>588843.65535563009</c:v>
                </c:pt>
                <c:pt idx="378">
                  <c:v>602559.58607441373</c:v>
                </c:pt>
                <c:pt idx="379">
                  <c:v>616595.00186153932</c:v>
                </c:pt>
                <c:pt idx="380">
                  <c:v>630957.34448025166</c:v>
                </c:pt>
                <c:pt idx="381">
                  <c:v>645654.22903471533</c:v>
                </c:pt>
                <c:pt idx="382">
                  <c:v>660693.44800765836</c:v>
                </c:pt>
                <c:pt idx="383">
                  <c:v>676082.97539204429</c:v>
                </c:pt>
                <c:pt idx="384">
                  <c:v>691830.97091900045</c:v>
                </c:pt>
                <c:pt idx="385">
                  <c:v>707945.78438420314</c:v>
                </c:pt>
                <c:pt idx="386">
                  <c:v>724435.96007505804</c:v>
                </c:pt>
                <c:pt idx="387">
                  <c:v>741310.24130098708</c:v>
                </c:pt>
                <c:pt idx="388">
                  <c:v>758577.57502925477</c:v>
                </c:pt>
                <c:pt idx="389">
                  <c:v>776247.11662876303</c:v>
                </c:pt>
                <c:pt idx="390">
                  <c:v>794328.23472435586</c:v>
                </c:pt>
                <c:pt idx="391">
                  <c:v>812830.51616417523</c:v>
                </c:pt>
                <c:pt idx="392">
                  <c:v>831763.77110274858</c:v>
                </c:pt>
                <c:pt idx="393">
                  <c:v>851138.03820245573</c:v>
                </c:pt>
                <c:pt idx="394">
                  <c:v>870963.5899561618</c:v>
                </c:pt>
                <c:pt idx="395">
                  <c:v>891250.93813382846</c:v>
                </c:pt>
                <c:pt idx="396">
                  <c:v>912010.83935599448</c:v>
                </c:pt>
                <c:pt idx="397">
                  <c:v>933254.30079707771</c:v>
                </c:pt>
                <c:pt idx="398">
                  <c:v>954992.58602152625</c:v>
                </c:pt>
                <c:pt idx="399">
                  <c:v>977237.22095590306</c:v>
                </c:pt>
                <c:pt idx="400">
                  <c:v>1000000.0000000926</c:v>
                </c:pt>
                <c:pt idx="401">
                  <c:v>1023292.9922808487</c:v>
                </c:pt>
                <c:pt idx="402">
                  <c:v>1047128.548050998</c:v>
                </c:pt>
                <c:pt idx="403">
                  <c:v>1071519.3052377072</c:v>
                </c:pt>
                <c:pt idx="404">
                  <c:v>1096478.1961432882</c:v>
                </c:pt>
                <c:pt idx="405">
                  <c:v>1122018.4543020669</c:v>
                </c:pt>
                <c:pt idx="406">
                  <c:v>1148153.6214969885</c:v>
                </c:pt>
                <c:pt idx="407">
                  <c:v>1174897.5549396398</c:v>
                </c:pt>
                <c:pt idx="408">
                  <c:v>1202264.4346175254</c:v>
                </c:pt>
                <c:pt idx="409">
                  <c:v>1230268.7708124965</c:v>
                </c:pt>
                <c:pt idx="410">
                  <c:v>1258925.4117942825</c:v>
                </c:pt>
                <c:pt idx="411">
                  <c:v>1288249.5516932542</c:v>
                </c:pt>
                <c:pt idx="412">
                  <c:v>1318256.7385565301</c:v>
                </c:pt>
                <c:pt idx="413">
                  <c:v>1348962.8825917793</c:v>
                </c:pt>
                <c:pt idx="414">
                  <c:v>1380384.2646030132</c:v>
                </c:pt>
                <c:pt idx="415">
                  <c:v>1412537.5446228881</c:v>
                </c:pt>
                <c:pt idx="416">
                  <c:v>1445439.7707460616</c:v>
                </c:pt>
                <c:pt idx="417">
                  <c:v>1479108.3881683447</c:v>
                </c:pt>
                <c:pt idx="418">
                  <c:v>1513561.2484363485</c:v>
                </c:pt>
                <c:pt idx="419">
                  <c:v>1548816.6189126275</c:v>
                </c:pt>
                <c:pt idx="420">
                  <c:v>1584893.1924612629</c:v>
                </c:pt>
                <c:pt idx="421">
                  <c:v>1621810.0973591171</c:v>
                </c:pt>
                <c:pt idx="422">
                  <c:v>1659586.9074377548</c:v>
                </c:pt>
                <c:pt idx="423">
                  <c:v>1698243.652461943</c:v>
                </c:pt>
                <c:pt idx="424">
                  <c:v>1737800.8287495789</c:v>
                </c:pt>
                <c:pt idx="425">
                  <c:v>1778279.4100391273</c:v>
                </c:pt>
                <c:pt idx="426">
                  <c:v>1819700.8586101958</c:v>
                </c:pt>
                <c:pt idx="427">
                  <c:v>1862087.1366630846</c:v>
                </c:pt>
                <c:pt idx="428">
                  <c:v>1905460.7179634692</c:v>
                </c:pt>
                <c:pt idx="429">
                  <c:v>1949844.5997582723</c:v>
                </c:pt>
                <c:pt idx="430">
                  <c:v>1995262.3149691082</c:v>
                </c:pt>
                <c:pt idx="431">
                  <c:v>2041737.9446697666</c:v>
                </c:pt>
                <c:pt idx="432">
                  <c:v>2089296.1308542823</c:v>
                </c:pt>
                <c:pt idx="433">
                  <c:v>2137962.0895024803</c:v>
                </c:pt>
                <c:pt idx="434">
                  <c:v>2187761.6239498062</c:v>
                </c:pt>
                <c:pt idx="435">
                  <c:v>2238721.138568603</c:v>
                </c:pt>
                <c:pt idx="436">
                  <c:v>2290867.6527680382</c:v>
                </c:pt>
                <c:pt idx="437">
                  <c:v>2344228.8153201933</c:v>
                </c:pt>
                <c:pt idx="438">
                  <c:v>2398832.9190197675</c:v>
                </c:pt>
                <c:pt idx="439">
                  <c:v>2454708.9156853179</c:v>
                </c:pt>
                <c:pt idx="440">
                  <c:v>2511886.4315098748</c:v>
                </c:pt>
                <c:pt idx="441">
                  <c:v>2570395.7827691603</c:v>
                </c:pt>
                <c:pt idx="442">
                  <c:v>2630267.991895685</c:v>
                </c:pt>
                <c:pt idx="443">
                  <c:v>2691534.8039272306</c:v>
                </c:pt>
                <c:pt idx="444">
                  <c:v>2754228.703338488</c:v>
                </c:pt>
                <c:pt idx="445">
                  <c:v>2818382.9312647828</c:v>
                </c:pt>
                <c:pt idx="446">
                  <c:v>2884031.5031269374</c:v>
                </c:pt>
                <c:pt idx="447">
                  <c:v>2951209.2266667299</c:v>
                </c:pt>
                <c:pt idx="448">
                  <c:v>3019951.7204023674</c:v>
                </c:pt>
                <c:pt idx="449">
                  <c:v>3090295.4325139499</c:v>
                </c:pt>
                <c:pt idx="450">
                  <c:v>3162277.660168747</c:v>
                </c:pt>
                <c:pt idx="451">
                  <c:v>3235936.5692966641</c:v>
                </c:pt>
                <c:pt idx="452">
                  <c:v>3311311.2148262952</c:v>
                </c:pt>
                <c:pt idx="453">
                  <c:v>3388441.5613924181</c:v>
                </c:pt>
                <c:pt idx="454">
                  <c:v>3467368.5045257183</c:v>
                </c:pt>
                <c:pt idx="455">
                  <c:v>3548133.8923361655</c:v>
                </c:pt>
                <c:pt idx="456">
                  <c:v>3630780.5477014398</c:v>
                </c:pt>
                <c:pt idx="457">
                  <c:v>3715352.2909721546</c:v>
                </c:pt>
                <c:pt idx="458">
                  <c:v>3801893.9632060509</c:v>
                </c:pt>
                <c:pt idx="459">
                  <c:v>3890451.4499432547</c:v>
                </c:pt>
                <c:pt idx="460">
                  <c:v>3981071.7055354384</c:v>
                </c:pt>
                <c:pt idx="461">
                  <c:v>4073802.778041604</c:v>
                </c:pt>
                <c:pt idx="462">
                  <c:v>4168693.8347038412</c:v>
                </c:pt>
                <c:pt idx="463">
                  <c:v>4265795.1880164174</c:v>
                </c:pt>
                <c:pt idx="464">
                  <c:v>4365158.322402169</c:v>
                </c:pt>
                <c:pt idx="465">
                  <c:v>4466835.921510255</c:v>
                </c:pt>
                <c:pt idx="466">
                  <c:v>4570881.8961493801</c:v>
                </c:pt>
                <c:pt idx="467">
                  <c:v>4677351.4128726339</c:v>
                </c:pt>
                <c:pt idx="468">
                  <c:v>4786300.9232270503</c:v>
                </c:pt>
                <c:pt idx="469">
                  <c:v>4897788.1936851442</c:v>
                </c:pt>
                <c:pt idx="470">
                  <c:v>5011872.3362734206</c:v>
                </c:pt>
                <c:pt idx="471">
                  <c:v>5128613.8399143713</c:v>
                </c:pt>
                <c:pt idx="472">
                  <c:v>5248074.602498455</c:v>
                </c:pt>
                <c:pt idx="473">
                  <c:v>5370317.9637032738</c:v>
                </c:pt>
                <c:pt idx="474">
                  <c:v>5495408.7385770082</c:v>
                </c:pt>
                <c:pt idx="475">
                  <c:v>5623413.2519042809</c:v>
                </c:pt>
                <c:pt idx="476">
                  <c:v>5754399.3733723778</c:v>
                </c:pt>
                <c:pt idx="477">
                  <c:v>5888436.5535567049</c:v>
                </c:pt>
                <c:pt idx="478">
                  <c:v>6025595.8607444111</c:v>
                </c:pt>
                <c:pt idx="479">
                  <c:v>6165950.0186156854</c:v>
                </c:pt>
                <c:pt idx="480">
                  <c:v>6309573.444802816</c:v>
                </c:pt>
                <c:pt idx="481">
                  <c:v>6456542.2903474588</c:v>
                </c:pt>
                <c:pt idx="482">
                  <c:v>6606934.4800768839</c:v>
                </c:pt>
                <c:pt idx="483">
                  <c:v>6760829.7539207507</c:v>
                </c:pt>
                <c:pt idx="484">
                  <c:v>6918309.7091903305</c:v>
                </c:pt>
                <c:pt idx="485">
                  <c:v>7079457.8438423667</c:v>
                </c:pt>
                <c:pt idx="486">
                  <c:v>7244359.600750911</c:v>
                </c:pt>
                <c:pt idx="487">
                  <c:v>7413102.4130102079</c:v>
                </c:pt>
                <c:pt idx="488">
                  <c:v>7585775.7502928935</c:v>
                </c:pt>
                <c:pt idx="489">
                  <c:v>7762471.1662879968</c:v>
                </c:pt>
                <c:pt idx="490">
                  <c:v>7943282.34724392</c:v>
                </c:pt>
                <c:pt idx="491">
                  <c:v>8128305.1616421212</c:v>
                </c:pt>
                <c:pt idx="492">
                  <c:v>8317637.7110278793</c:v>
                </c:pt>
                <c:pt idx="493">
                  <c:v>8511380.3820249606</c:v>
                </c:pt>
                <c:pt idx="494">
                  <c:v>8709635.8995620143</c:v>
                </c:pt>
                <c:pt idx="495">
                  <c:v>8912509.3813386895</c:v>
                </c:pt>
                <c:pt idx="496">
                  <c:v>9120108.393560376</c:v>
                </c:pt>
                <c:pt idx="497">
                  <c:v>9332543.0079712179</c:v>
                </c:pt>
                <c:pt idx="498">
                  <c:v>9549925.8602156974</c:v>
                </c:pt>
                <c:pt idx="499">
                  <c:v>9772372.2095594574</c:v>
                </c:pt>
                <c:pt idx="500">
                  <c:v>10000000.000001399</c:v>
                </c:pt>
                <c:pt idx="501">
                  <c:v>10232929.922808971</c:v>
                </c:pt>
                <c:pt idx="502">
                  <c:v>10471285.480510458</c:v>
                </c:pt>
                <c:pt idx="503">
                  <c:v>10715193.052377559</c:v>
                </c:pt>
                <c:pt idx="504">
                  <c:v>10964781.961433399</c:v>
                </c:pt>
                <c:pt idx="505">
                  <c:v>11220184.543021198</c:v>
                </c:pt>
                <c:pt idx="506">
                  <c:v>11481536.214970427</c:v>
                </c:pt>
                <c:pt idx="507">
                  <c:v>11748975.54939693</c:v>
                </c:pt>
                <c:pt idx="508">
                  <c:v>12022644.346176079</c:v>
                </c:pt>
                <c:pt idx="509">
                  <c:v>12302687.708125811</c:v>
                </c:pt>
                <c:pt idx="510">
                  <c:v>12589254.117943712</c:v>
                </c:pt>
                <c:pt idx="511">
                  <c:v>12882495.516933426</c:v>
                </c:pt>
                <c:pt idx="512">
                  <c:v>13182567.385566227</c:v>
                </c:pt>
                <c:pt idx="513">
                  <c:v>13489628.825918742</c:v>
                </c:pt>
                <c:pt idx="514">
                  <c:v>13803842.64603108</c:v>
                </c:pt>
                <c:pt idx="515">
                  <c:v>14125375.446229823</c:v>
                </c:pt>
                <c:pt idx="516">
                  <c:v>14454397.707461633</c:v>
                </c:pt>
                <c:pt idx="517">
                  <c:v>14791083.881684486</c:v>
                </c:pt>
                <c:pt idx="518">
                  <c:v>15135612.484364549</c:v>
                </c:pt>
                <c:pt idx="519">
                  <c:v>15488166.189127307</c:v>
                </c:pt>
                <c:pt idx="520">
                  <c:v>15848931.924613714</c:v>
                </c:pt>
                <c:pt idx="521">
                  <c:v>16218100.973591939</c:v>
                </c:pt>
                <c:pt idx="522">
                  <c:v>16595869.074378304</c:v>
                </c:pt>
                <c:pt idx="523">
                  <c:v>16982436.524620201</c:v>
                </c:pt>
                <c:pt idx="524">
                  <c:v>17378008.287496608</c:v>
                </c:pt>
                <c:pt idx="525">
                  <c:v>17782794.100392114</c:v>
                </c:pt>
                <c:pt idx="526">
                  <c:v>18197008.586102787</c:v>
                </c:pt>
                <c:pt idx="527">
                  <c:v>18620871.366631694</c:v>
                </c:pt>
                <c:pt idx="528">
                  <c:v>19054607.179635592</c:v>
                </c:pt>
                <c:pt idx="529">
                  <c:v>19498445.997583646</c:v>
                </c:pt>
                <c:pt idx="530">
                  <c:v>19952623.149692025</c:v>
                </c:pt>
                <c:pt idx="531">
                  <c:v>20417379.446698599</c:v>
                </c:pt>
                <c:pt idx="532">
                  <c:v>20892961.308543772</c:v>
                </c:pt>
                <c:pt idx="533">
                  <c:v>21379620.895025812</c:v>
                </c:pt>
                <c:pt idx="534">
                  <c:v>21877616.239499096</c:v>
                </c:pt>
                <c:pt idx="535">
                  <c:v>22387211.385687009</c:v>
                </c:pt>
                <c:pt idx="536">
                  <c:v>22908676.527681425</c:v>
                </c:pt>
                <c:pt idx="537">
                  <c:v>23442288.15320304</c:v>
                </c:pt>
                <c:pt idx="538">
                  <c:v>23988329.190198813</c:v>
                </c:pt>
                <c:pt idx="539">
                  <c:v>24547089.156854298</c:v>
                </c:pt>
                <c:pt idx="540">
                  <c:v>25118864.315099843</c:v>
                </c:pt>
                <c:pt idx="541">
                  <c:v>25703957.827692818</c:v>
                </c:pt>
                <c:pt idx="542">
                  <c:v>26302679.918958094</c:v>
                </c:pt>
                <c:pt idx="543">
                  <c:v>26915348.039273527</c:v>
                </c:pt>
                <c:pt idx="544">
                  <c:v>27542287.033386134</c:v>
                </c:pt>
                <c:pt idx="545">
                  <c:v>28183829.312649161</c:v>
                </c:pt>
                <c:pt idx="546">
                  <c:v>28840315.031270735</c:v>
                </c:pt>
                <c:pt idx="547">
                  <c:v>29512092.26666864</c:v>
                </c:pt>
                <c:pt idx="548">
                  <c:v>30199517.204025052</c:v>
                </c:pt>
                <c:pt idx="549">
                  <c:v>30902954.325140961</c:v>
                </c:pt>
                <c:pt idx="550">
                  <c:v>31622776.601688966</c:v>
                </c:pt>
                <c:pt idx="551">
                  <c:v>32359365.692968801</c:v>
                </c:pt>
                <c:pt idx="552">
                  <c:v>33113112.14826528</c:v>
                </c:pt>
                <c:pt idx="553">
                  <c:v>33884415.613926567</c:v>
                </c:pt>
                <c:pt idx="554">
                  <c:v>34673685.045259625</c:v>
                </c:pt>
                <c:pt idx="555">
                  <c:v>35481338.923364088</c:v>
                </c:pt>
                <c:pt idx="556">
                  <c:v>36307805.477016889</c:v>
                </c:pt>
                <c:pt idx="557">
                  <c:v>37153522.909724161</c:v>
                </c:pt>
                <c:pt idx="558">
                  <c:v>38018939.632063188</c:v>
                </c:pt>
                <c:pt idx="559">
                  <c:v>38904514.499435283</c:v>
                </c:pt>
                <c:pt idx="560">
                  <c:v>39810717.055357039</c:v>
                </c:pt>
                <c:pt idx="561">
                  <c:v>40738027.780418836</c:v>
                </c:pt>
                <c:pt idx="562">
                  <c:v>41686938.347041272</c:v>
                </c:pt>
                <c:pt idx="563">
                  <c:v>42657951.880167171</c:v>
                </c:pt>
                <c:pt idx="564">
                  <c:v>43651583.224024683</c:v>
                </c:pt>
                <c:pt idx="565">
                  <c:v>44668359.215104662</c:v>
                </c:pt>
                <c:pt idx="566">
                  <c:v>45708818.961495966</c:v>
                </c:pt>
                <c:pt idx="567">
                  <c:v>46773514.128728472</c:v>
                </c:pt>
                <c:pt idx="568">
                  <c:v>47863009.232272685</c:v>
                </c:pt>
                <c:pt idx="569">
                  <c:v>48977881.936853759</c:v>
                </c:pt>
                <c:pt idx="570">
                  <c:v>50118723.362736568</c:v>
                </c:pt>
                <c:pt idx="571">
                  <c:v>51286138.399145961</c:v>
                </c:pt>
                <c:pt idx="572">
                  <c:v>52480746.024986945</c:v>
                </c:pt>
                <c:pt idx="573">
                  <c:v>53703179.637035273</c:v>
                </c:pt>
                <c:pt idx="574">
                  <c:v>54954087.385772683</c:v>
                </c:pt>
                <c:pt idx="575">
                  <c:v>56234132.519045368</c:v>
                </c:pt>
                <c:pt idx="576">
                  <c:v>57543993.733726382</c:v>
                </c:pt>
                <c:pt idx="577">
                  <c:v>58884365.535569832</c:v>
                </c:pt>
                <c:pt idx="578">
                  <c:v>60255958.607446961</c:v>
                </c:pt>
                <c:pt idx="579">
                  <c:v>61659500.186159655</c:v>
                </c:pt>
                <c:pt idx="580">
                  <c:v>63095734.448031031</c:v>
                </c:pt>
                <c:pt idx="581">
                  <c:v>64565422.903477632</c:v>
                </c:pt>
                <c:pt idx="582">
                  <c:v>66069344.800771847</c:v>
                </c:pt>
                <c:pt idx="583">
                  <c:v>67608297.539210707</c:v>
                </c:pt>
                <c:pt idx="584">
                  <c:v>69183097.091906458</c:v>
                </c:pt>
                <c:pt idx="585">
                  <c:v>70794578.438426882</c:v>
                </c:pt>
                <c:pt idx="586">
                  <c:v>72443596.007512525</c:v>
                </c:pt>
                <c:pt idx="587">
                  <c:v>74131024.130105585</c:v>
                </c:pt>
                <c:pt idx="588">
                  <c:v>75857757.502932385</c:v>
                </c:pt>
                <c:pt idx="589">
                  <c:v>77624711.662883505</c:v>
                </c:pt>
                <c:pt idx="590">
                  <c:v>79432823.472442955</c:v>
                </c:pt>
                <c:pt idx="591">
                  <c:v>81283051.616425052</c:v>
                </c:pt>
                <c:pt idx="592">
                  <c:v>83176377.110282585</c:v>
                </c:pt>
                <c:pt idx="593">
                  <c:v>85113803.820253327</c:v>
                </c:pt>
                <c:pt idx="594">
                  <c:v>87096358.995624259</c:v>
                </c:pt>
                <c:pt idx="595">
                  <c:v>89125093.813393027</c:v>
                </c:pt>
                <c:pt idx="596">
                  <c:v>91201083.935609847</c:v>
                </c:pt>
                <c:pt idx="597">
                  <c:v>93325430.079718754</c:v>
                </c:pt>
                <c:pt idx="598">
                  <c:v>95499258.602163702</c:v>
                </c:pt>
                <c:pt idx="599">
                  <c:v>97723722.095601618</c:v>
                </c:pt>
                <c:pt idx="600">
                  <c:v>100000000.00002068</c:v>
                </c:pt>
                <c:pt idx="601">
                  <c:v>102329299.22809692</c:v>
                </c:pt>
                <c:pt idx="602">
                  <c:v>104712854.80511194</c:v>
                </c:pt>
                <c:pt idx="603">
                  <c:v>107151930.52378313</c:v>
                </c:pt>
                <c:pt idx="604">
                  <c:v>109647819.61434153</c:v>
                </c:pt>
                <c:pt idx="605">
                  <c:v>112201845.43021989</c:v>
                </c:pt>
                <c:pt idx="606">
                  <c:v>114815362.14971235</c:v>
                </c:pt>
                <c:pt idx="607">
                  <c:v>117489755.49397758</c:v>
                </c:pt>
                <c:pt idx="608">
                  <c:v>120226443.46176647</c:v>
                </c:pt>
                <c:pt idx="609">
                  <c:v>123026877.08126393</c:v>
                </c:pt>
                <c:pt idx="610">
                  <c:v>125892541.17944308</c:v>
                </c:pt>
                <c:pt idx="611">
                  <c:v>128824955.16934036</c:v>
                </c:pt>
                <c:pt idx="612">
                  <c:v>131825673.85566828</c:v>
                </c:pt>
                <c:pt idx="613">
                  <c:v>134896288.25919357</c:v>
                </c:pt>
                <c:pt idx="614">
                  <c:v>138038426.46031731</c:v>
                </c:pt>
                <c:pt idx="615">
                  <c:v>141253754.46230492</c:v>
                </c:pt>
                <c:pt idx="616">
                  <c:v>144543977.07462293</c:v>
                </c:pt>
                <c:pt idx="617">
                  <c:v>147910838.81685162</c:v>
                </c:pt>
                <c:pt idx="618">
                  <c:v>151356124.84365237</c:v>
                </c:pt>
                <c:pt idx="619">
                  <c:v>154881661.89128041</c:v>
                </c:pt>
                <c:pt idx="620">
                  <c:v>158489319.24614435</c:v>
                </c:pt>
                <c:pt idx="621">
                  <c:v>162181009.73592675</c:v>
                </c:pt>
                <c:pt idx="622">
                  <c:v>165958690.7437906</c:v>
                </c:pt>
                <c:pt idx="623">
                  <c:v>169824365.24620977</c:v>
                </c:pt>
                <c:pt idx="624">
                  <c:v>173780082.87497368</c:v>
                </c:pt>
                <c:pt idx="625">
                  <c:v>177827941.00392923</c:v>
                </c:pt>
                <c:pt idx="626">
                  <c:v>181970085.86103681</c:v>
                </c:pt>
                <c:pt idx="627">
                  <c:v>186208713.66632539</c:v>
                </c:pt>
                <c:pt idx="628">
                  <c:v>190546071.79636425</c:v>
                </c:pt>
                <c:pt idx="629">
                  <c:v>194984459.97584498</c:v>
                </c:pt>
                <c:pt idx="630">
                  <c:v>199526231.49693006</c:v>
                </c:pt>
                <c:pt idx="631">
                  <c:v>204173794.46699595</c:v>
                </c:pt>
                <c:pt idx="632">
                  <c:v>208929613.08544725</c:v>
                </c:pt>
                <c:pt idx="633">
                  <c:v>213796208.95026746</c:v>
                </c:pt>
                <c:pt idx="634">
                  <c:v>218776162.39500052</c:v>
                </c:pt>
                <c:pt idx="635">
                  <c:v>223872113.85688108</c:v>
                </c:pt>
                <c:pt idx="636">
                  <c:v>229086765.27682549</c:v>
                </c:pt>
                <c:pt idx="637">
                  <c:v>234422881.5320465</c:v>
                </c:pt>
                <c:pt idx="638">
                  <c:v>239883291.9020046</c:v>
                </c:pt>
                <c:pt idx="639">
                  <c:v>245470891.56855461</c:v>
                </c:pt>
                <c:pt idx="640">
                  <c:v>251188643.15101612</c:v>
                </c:pt>
                <c:pt idx="641">
                  <c:v>257039578.2769458</c:v>
                </c:pt>
                <c:pt idx="642">
                  <c:v>263026799.18959898</c:v>
                </c:pt>
                <c:pt idx="643">
                  <c:v>269153480.39275372</c:v>
                </c:pt>
                <c:pt idx="644">
                  <c:v>275422870.33388025</c:v>
                </c:pt>
                <c:pt idx="645">
                  <c:v>281838293.12651044</c:v>
                </c:pt>
                <c:pt idx="646">
                  <c:v>288403150.31272817</c:v>
                </c:pt>
                <c:pt idx="647">
                  <c:v>295120922.66670662</c:v>
                </c:pt>
                <c:pt idx="648">
                  <c:v>301995172.04027122</c:v>
                </c:pt>
                <c:pt idx="649">
                  <c:v>309029543.25143027</c:v>
                </c:pt>
                <c:pt idx="650">
                  <c:v>316227766.01691192</c:v>
                </c:pt>
                <c:pt idx="651">
                  <c:v>323593656.92970389</c:v>
                </c:pt>
                <c:pt idx="652">
                  <c:v>331131121.48266727</c:v>
                </c:pt>
                <c:pt idx="653">
                  <c:v>338844156.1392805</c:v>
                </c:pt>
                <c:pt idx="654">
                  <c:v>346736850.45261264</c:v>
                </c:pt>
                <c:pt idx="655">
                  <c:v>354813389.23365825</c:v>
                </c:pt>
                <c:pt idx="656">
                  <c:v>363078054.77018601</c:v>
                </c:pt>
                <c:pt idx="657">
                  <c:v>371535229.09725785</c:v>
                </c:pt>
                <c:pt idx="658">
                  <c:v>380189396.32064986</c:v>
                </c:pt>
                <c:pt idx="659">
                  <c:v>389045144.99437124</c:v>
                </c:pt>
                <c:pt idx="660">
                  <c:v>398107170.55359</c:v>
                </c:pt>
                <c:pt idx="661">
                  <c:v>407380277.80420756</c:v>
                </c:pt>
                <c:pt idx="662">
                  <c:v>416869383.47043097</c:v>
                </c:pt>
                <c:pt idx="663">
                  <c:v>426579518.80169189</c:v>
                </c:pt>
                <c:pt idx="664">
                  <c:v>436515832.24026746</c:v>
                </c:pt>
                <c:pt idx="665">
                  <c:v>446683592.15106696</c:v>
                </c:pt>
                <c:pt idx="666">
                  <c:v>457088189.61498129</c:v>
                </c:pt>
                <c:pt idx="667">
                  <c:v>467735141.28730685</c:v>
                </c:pt>
                <c:pt idx="668">
                  <c:v>478630092.3227495</c:v>
                </c:pt>
                <c:pt idx="669">
                  <c:v>489778819.36855984</c:v>
                </c:pt>
                <c:pt idx="670">
                  <c:v>501187233.62738854</c:v>
                </c:pt>
                <c:pt idx="671">
                  <c:v>512861383.99148375</c:v>
                </c:pt>
                <c:pt idx="672">
                  <c:v>524807460.24989426</c:v>
                </c:pt>
                <c:pt idx="673">
                  <c:v>537031796.37037718</c:v>
                </c:pt>
                <c:pt idx="674">
                  <c:v>549540873.85775185</c:v>
                </c:pt>
                <c:pt idx="675">
                  <c:v>562341325.19047928</c:v>
                </c:pt>
                <c:pt idx="676">
                  <c:v>575439937.33729017</c:v>
                </c:pt>
                <c:pt idx="677">
                  <c:v>588843655.35572517</c:v>
                </c:pt>
                <c:pt idx="678">
                  <c:v>602559586.0744971</c:v>
                </c:pt>
                <c:pt idx="679">
                  <c:v>616595001.8616246</c:v>
                </c:pt>
                <c:pt idx="680">
                  <c:v>630957344.48033905</c:v>
                </c:pt>
                <c:pt idx="681">
                  <c:v>645654229.03482068</c:v>
                </c:pt>
                <c:pt idx="682">
                  <c:v>660693448.00776494</c:v>
                </c:pt>
                <c:pt idx="683">
                  <c:v>676082975.39215457</c:v>
                </c:pt>
                <c:pt idx="684">
                  <c:v>691830970.91911328</c:v>
                </c:pt>
                <c:pt idx="685">
                  <c:v>707945784.38431871</c:v>
                </c:pt>
                <c:pt idx="686">
                  <c:v>724435960.07517505</c:v>
                </c:pt>
                <c:pt idx="687">
                  <c:v>741310241.30110669</c:v>
                </c:pt>
                <c:pt idx="688">
                  <c:v>758577575.02937734</c:v>
                </c:pt>
                <c:pt idx="689">
                  <c:v>776247116.6288898</c:v>
                </c:pt>
                <c:pt idx="690">
                  <c:v>794328234.72448397</c:v>
                </c:pt>
                <c:pt idx="691">
                  <c:v>812830516.1643064</c:v>
                </c:pt>
                <c:pt idx="692">
                  <c:v>831763771.10288286</c:v>
                </c:pt>
                <c:pt idx="693">
                  <c:v>851138038.20259321</c:v>
                </c:pt>
                <c:pt idx="694">
                  <c:v>870963589.9563024</c:v>
                </c:pt>
                <c:pt idx="695">
                  <c:v>891250938.13397229</c:v>
                </c:pt>
                <c:pt idx="696">
                  <c:v>912010839.35614169</c:v>
                </c:pt>
                <c:pt idx="697">
                  <c:v>933254300.79722834</c:v>
                </c:pt>
                <c:pt idx="698">
                  <c:v>954992586.02167869</c:v>
                </c:pt>
                <c:pt idx="699">
                  <c:v>977237220.95605898</c:v>
                </c:pt>
                <c:pt idx="700">
                  <c:v>1000000000.0002539</c:v>
                </c:pt>
                <c:pt idx="701">
                  <c:v>1023292992.2810138</c:v>
                </c:pt>
                <c:pt idx="702">
                  <c:v>1047128548.0511653</c:v>
                </c:pt>
                <c:pt idx="703">
                  <c:v>1071519305.2378783</c:v>
                </c:pt>
                <c:pt idx="704">
                  <c:v>1096478196.1434631</c:v>
                </c:pt>
                <c:pt idx="705">
                  <c:v>1122018454.3022518</c:v>
                </c:pt>
                <c:pt idx="706">
                  <c:v>1148153621.4971778</c:v>
                </c:pt>
                <c:pt idx="707">
                  <c:v>1174897554.9398313</c:v>
                </c:pt>
                <c:pt idx="708">
                  <c:v>1202264434.6177216</c:v>
                </c:pt>
                <c:pt idx="709">
                  <c:v>1230268770.8126972</c:v>
                </c:pt>
                <c:pt idx="710">
                  <c:v>1258925411.7944858</c:v>
                </c:pt>
                <c:pt idx="711">
                  <c:v>1288249551.6934597</c:v>
                </c:pt>
                <c:pt idx="712">
                  <c:v>1318256738.5567405</c:v>
                </c:pt>
                <c:pt idx="713">
                  <c:v>1348962882.5919943</c:v>
                </c:pt>
                <c:pt idx="714">
                  <c:v>1380384264.6032383</c:v>
                </c:pt>
                <c:pt idx="715">
                  <c:v>1412537544.623116</c:v>
                </c:pt>
                <c:pt idx="716">
                  <c:v>1445439770.7462976</c:v>
                </c:pt>
                <c:pt idx="717">
                  <c:v>1479108388.1685858</c:v>
                </c:pt>
                <c:pt idx="718">
                  <c:v>1513561248.4365952</c:v>
                </c:pt>
                <c:pt idx="719">
                  <c:v>1548816618.9128776</c:v>
                </c:pt>
                <c:pt idx="720">
                  <c:v>1584893192.461513</c:v>
                </c:pt>
                <c:pt idx="721">
                  <c:v>1621810097.3593388</c:v>
                </c:pt>
                <c:pt idx="722">
                  <c:v>1659586907.4379847</c:v>
                </c:pt>
                <c:pt idx="723">
                  <c:v>1698243652.4621778</c:v>
                </c:pt>
                <c:pt idx="724">
                  <c:v>1737800828.749856</c:v>
                </c:pt>
                <c:pt idx="725">
                  <c:v>1778279410.0394206</c:v>
                </c:pt>
                <c:pt idx="726">
                  <c:v>1819700858.6104929</c:v>
                </c:pt>
                <c:pt idx="727">
                  <c:v>1862087136.6633887</c:v>
                </c:pt>
                <c:pt idx="728">
                  <c:v>1905460717.9637802</c:v>
                </c:pt>
                <c:pt idx="729">
                  <c:v>1949844599.7585905</c:v>
                </c:pt>
                <c:pt idx="730">
                  <c:v>1995262314.9694302</c:v>
                </c:pt>
                <c:pt idx="731">
                  <c:v>2041737944.6700928</c:v>
                </c:pt>
                <c:pt idx="732">
                  <c:v>2089296130.8546157</c:v>
                </c:pt>
                <c:pt idx="733">
                  <c:v>2137962089.5028291</c:v>
                </c:pt>
                <c:pt idx="734">
                  <c:v>2187761623.9501634</c:v>
                </c:pt>
                <c:pt idx="735">
                  <c:v>2238721138.5689645</c:v>
                </c:pt>
                <c:pt idx="736">
                  <c:v>2290867652.7684121</c:v>
                </c:pt>
                <c:pt idx="737">
                  <c:v>2344228815.3205757</c:v>
                </c:pt>
                <c:pt idx="738">
                  <c:v>2398832919.0201592</c:v>
                </c:pt>
                <c:pt idx="739">
                  <c:v>2454708915.6857147</c:v>
                </c:pt>
                <c:pt idx="740">
                  <c:v>2511886431.5102711</c:v>
                </c:pt>
                <c:pt idx="741">
                  <c:v>2570395782.7695704</c:v>
                </c:pt>
                <c:pt idx="742">
                  <c:v>2630267991.8961139</c:v>
                </c:pt>
                <c:pt idx="743">
                  <c:v>2691534803.9276648</c:v>
                </c:pt>
                <c:pt idx="744">
                  <c:v>2754228703.3389325</c:v>
                </c:pt>
                <c:pt idx="745">
                  <c:v>2818382931.2652373</c:v>
                </c:pt>
                <c:pt idx="746">
                  <c:v>2884031503.1274076</c:v>
                </c:pt>
                <c:pt idx="747">
                  <c:v>2951209226.6672058</c:v>
                </c:pt>
                <c:pt idx="748">
                  <c:v>3019951720.4028554</c:v>
                </c:pt>
                <c:pt idx="749">
                  <c:v>3090295432.5144486</c:v>
                </c:pt>
                <c:pt idx="750">
                  <c:v>3162277660.1692681</c:v>
                </c:pt>
                <c:pt idx="751">
                  <c:v>3235936569.2971921</c:v>
                </c:pt>
                <c:pt idx="752">
                  <c:v>3311311214.8268294</c:v>
                </c:pt>
                <c:pt idx="753">
                  <c:v>3388441561.3929653</c:v>
                </c:pt>
                <c:pt idx="754">
                  <c:v>3467368504.5262775</c:v>
                </c:pt>
                <c:pt idx="755">
                  <c:v>3548133892.3367381</c:v>
                </c:pt>
                <c:pt idx="756">
                  <c:v>3630780547.7020192</c:v>
                </c:pt>
                <c:pt idx="757">
                  <c:v>3715352290.9727545</c:v>
                </c:pt>
                <c:pt idx="758">
                  <c:v>3801893963.2066779</c:v>
                </c:pt>
                <c:pt idx="759">
                  <c:v>3890451449.9438963</c:v>
                </c:pt>
                <c:pt idx="760">
                  <c:v>3981071705.5360885</c:v>
                </c:pt>
                <c:pt idx="761">
                  <c:v>4073802778.0422688</c:v>
                </c:pt>
                <c:pt idx="762">
                  <c:v>4168693834.7045064</c:v>
                </c:pt>
                <c:pt idx="763">
                  <c:v>4265795188.0171056</c:v>
                </c:pt>
                <c:pt idx="764">
                  <c:v>4365158322.4028664</c:v>
                </c:pt>
                <c:pt idx="765">
                  <c:v>4466835921.5108652</c:v>
                </c:pt>
                <c:pt idx="766">
                  <c:v>4570881896.150012</c:v>
                </c:pt>
                <c:pt idx="767">
                  <c:v>4677351412.8732891</c:v>
                </c:pt>
                <c:pt idx="768">
                  <c:v>4786300923.2278233</c:v>
                </c:pt>
                <c:pt idx="769">
                  <c:v>4897788193.6859341</c:v>
                </c:pt>
                <c:pt idx="770">
                  <c:v>5011872336.2742472</c:v>
                </c:pt>
                <c:pt idx="771">
                  <c:v>5128613839.9152079</c:v>
                </c:pt>
                <c:pt idx="772">
                  <c:v>5248074602.4993029</c:v>
                </c:pt>
                <c:pt idx="773">
                  <c:v>5370317963.7041397</c:v>
                </c:pt>
                <c:pt idx="774">
                  <c:v>5495408738.5778952</c:v>
                </c:pt>
                <c:pt idx="775">
                  <c:v>5623413251.9051781</c:v>
                </c:pt>
                <c:pt idx="776">
                  <c:v>5754399373.3732967</c:v>
                </c:pt>
                <c:pt idx="777">
                  <c:v>5888436553.5576553</c:v>
                </c:pt>
                <c:pt idx="778">
                  <c:v>6025595860.7454052</c:v>
                </c:pt>
                <c:pt idx="779">
                  <c:v>6165950018.6166916</c:v>
                </c:pt>
                <c:pt idx="780">
                  <c:v>6309573444.8038464</c:v>
                </c:pt>
                <c:pt idx="781">
                  <c:v>6456542290.3485117</c:v>
                </c:pt>
                <c:pt idx="782">
                  <c:v>6606934480.0779381</c:v>
                </c:pt>
                <c:pt idx="783">
                  <c:v>6760829753.9218416</c:v>
                </c:pt>
                <c:pt idx="784">
                  <c:v>6918309709.1914358</c:v>
                </c:pt>
                <c:pt idx="785">
                  <c:v>7079457843.8434973</c:v>
                </c:pt>
                <c:pt idx="786">
                  <c:v>7244359600.7520924</c:v>
                </c:pt>
                <c:pt idx="787">
                  <c:v>7413102413.0114174</c:v>
                </c:pt>
                <c:pt idx="788">
                  <c:v>7585775750.2941322</c:v>
                </c:pt>
                <c:pt idx="789">
                  <c:v>7762471166.2892637</c:v>
                </c:pt>
                <c:pt idx="790">
                  <c:v>7943282347.2452154</c:v>
                </c:pt>
                <c:pt idx="791">
                  <c:v>8128305161.6434479</c:v>
                </c:pt>
                <c:pt idx="792">
                  <c:v>8317637711.0292225</c:v>
                </c:pt>
                <c:pt idx="793">
                  <c:v>8511380382.0263042</c:v>
                </c:pt>
                <c:pt idx="794">
                  <c:v>8709635899.5634041</c:v>
                </c:pt>
                <c:pt idx="795">
                  <c:v>8912509381.3401451</c:v>
                </c:pt>
                <c:pt idx="796">
                  <c:v>9120108393.5618477</c:v>
                </c:pt>
                <c:pt idx="797">
                  <c:v>9332543007.9727249</c:v>
                </c:pt>
                <c:pt idx="798">
                  <c:v>9549925860.2172394</c:v>
                </c:pt>
                <c:pt idx="799">
                  <c:v>9772372209.5610523</c:v>
                </c:pt>
                <c:pt idx="800">
                  <c:v>10000000000.003012</c:v>
                </c:pt>
                <c:pt idx="801">
                  <c:v>10232929922.810623</c:v>
                </c:pt>
                <c:pt idx="802">
                  <c:v>10471285480.512148</c:v>
                </c:pt>
                <c:pt idx="803">
                  <c:v>10715193052.379326</c:v>
                </c:pt>
                <c:pt idx="804">
                  <c:v>10964781961.435188</c:v>
                </c:pt>
                <c:pt idx="805">
                  <c:v>11220184543.02301</c:v>
                </c:pt>
                <c:pt idx="806">
                  <c:v>11481536214.972279</c:v>
                </c:pt>
                <c:pt idx="807">
                  <c:v>11748975549.398827</c:v>
                </c:pt>
                <c:pt idx="808">
                  <c:v>12022644346.177742</c:v>
                </c:pt>
                <c:pt idx="809">
                  <c:v>12302687708.127819</c:v>
                </c:pt>
                <c:pt idx="810">
                  <c:v>12589254117.945452</c:v>
                </c:pt>
                <c:pt idx="811">
                  <c:v>12882495516.935253</c:v>
                </c:pt>
                <c:pt idx="812">
                  <c:v>13182567385.568354</c:v>
                </c:pt>
                <c:pt idx="813">
                  <c:v>13489628825.92087</c:v>
                </c:pt>
                <c:pt idx="814">
                  <c:v>13803842646.033283</c:v>
                </c:pt>
                <c:pt idx="815">
                  <c:v>14125375446.23213</c:v>
                </c:pt>
                <c:pt idx="816">
                  <c:v>14454397707.463968</c:v>
                </c:pt>
                <c:pt idx="817">
                  <c:v>14791083881.686874</c:v>
                </c:pt>
                <c:pt idx="818">
                  <c:v>15135612484.366991</c:v>
                </c:pt>
              </c:numCache>
            </c:numRef>
          </c:xVal>
          <c:yVal>
            <c:numRef>
              <c:f>Sheet2!$AY$4:$AY$822</c:f>
              <c:numCache>
                <c:formatCode>0.0000</c:formatCode>
                <c:ptCount val="819"/>
                <c:pt idx="0">
                  <c:v>5.4198031268094762E-6</c:v>
                </c:pt>
                <c:pt idx="1">
                  <c:v>5.5460465592054554E-6</c:v>
                </c:pt>
                <c:pt idx="2">
                  <c:v>5.6752305788977322E-6</c:v>
                </c:pt>
                <c:pt idx="3">
                  <c:v>5.8074236809634949E-6</c:v>
                </c:pt>
                <c:pt idx="4">
                  <c:v>5.9426959559352452E-6</c:v>
                </c:pt>
                <c:pt idx="5">
                  <c:v>6.0811191269637111E-6</c:v>
                </c:pt>
                <c:pt idx="6">
                  <c:v>6.2227665878464248E-6</c:v>
                </c:pt>
                <c:pt idx="7">
                  <c:v>6.3677134419420649E-6</c:v>
                </c:pt>
                <c:pt idx="8">
                  <c:v>6.5160365419912719E-6</c:v>
                </c:pt>
                <c:pt idx="9">
                  <c:v>6.6678145308649866E-6</c:v>
                </c:pt>
                <c:pt idx="10">
                  <c:v>6.823127883261925E-6</c:v>
                </c:pt>
                <c:pt idx="11">
                  <c:v>6.9820589483773398E-6</c:v>
                </c:pt>
                <c:pt idx="12">
                  <c:v>7.1446919935656609E-6</c:v>
                </c:pt>
                <c:pt idx="13">
                  <c:v>7.3111132490201461E-6</c:v>
                </c:pt>
                <c:pt idx="14">
                  <c:v>7.4814109534932928E-6</c:v>
                </c:pt>
                <c:pt idx="15">
                  <c:v>7.6556754010821557E-6</c:v>
                </c:pt>
                <c:pt idx="16">
                  <c:v>7.8339989891035213E-6</c:v>
                </c:pt>
                <c:pt idx="17">
                  <c:v>8.0164762670841398E-6</c:v>
                </c:pt>
                <c:pt idx="18">
                  <c:v>8.203203986892181E-6</c:v>
                </c:pt>
                <c:pt idx="19">
                  <c:v>8.3942811540363058E-6</c:v>
                </c:pt>
                <c:pt idx="20">
                  <c:v>8.5898090801597506E-6</c:v>
                </c:pt>
                <c:pt idx="21">
                  <c:v>8.7898914367570579E-6</c:v>
                </c:pt>
                <c:pt idx="22">
                  <c:v>8.994634310142108E-6</c:v>
                </c:pt>
                <c:pt idx="23">
                  <c:v>9.2041462576964467E-6</c:v>
                </c:pt>
                <c:pt idx="24">
                  <c:v>9.418538365427898E-6</c:v>
                </c:pt>
                <c:pt idx="25">
                  <c:v>9.6379243068697948E-6</c:v>
                </c:pt>
                <c:pt idx="26">
                  <c:v>9.8624204033521991E-6</c:v>
                </c:pt>
                <c:pt idx="27">
                  <c:v>1.0092145685677029E-5</c:v>
                </c:pt>
                <c:pt idx="28">
                  <c:v>1.0327221957229744E-5</c:v>
                </c:pt>
                <c:pt idx="29">
                  <c:v>1.0567773858561127E-5</c:v>
                </c:pt>
                <c:pt idx="30">
                  <c:v>1.0813928933473339E-5</c:v>
                </c:pt>
                <c:pt idx="31">
                  <c:v>1.1065817696645347E-5</c:v>
                </c:pt>
                <c:pt idx="32">
                  <c:v>1.1323573702833534E-5</c:v>
                </c:pt>
                <c:pt idx="33">
                  <c:v>1.1587333617684179E-5</c:v>
                </c:pt>
                <c:pt idx="34">
                  <c:v>1.1857237290195411E-5</c:v>
                </c:pt>
                <c:pt idx="35">
                  <c:v>1.2133427826866989E-5</c:v>
                </c:pt>
                <c:pt idx="36">
                  <c:v>1.241605166757728E-5</c:v>
                </c:pt>
                <c:pt idx="37">
                  <c:v>1.2705258663227594E-5</c:v>
                </c:pt>
                <c:pt idx="38">
                  <c:v>1.3001202155195119E-5</c:v>
                </c:pt>
                <c:pt idx="39">
                  <c:v>1.3304039056636592E-5</c:v>
                </c:pt>
                <c:pt idx="40">
                  <c:v>1.3613929935685661E-5</c:v>
                </c:pt>
                <c:pt idx="41">
                  <c:v>1.3931039100588306E-5</c:v>
                </c:pt>
                <c:pt idx="42">
                  <c:v>1.4255534686821176E-5</c:v>
                </c:pt>
                <c:pt idx="43">
                  <c:v>1.4587588746239304E-5</c:v>
                </c:pt>
                <c:pt idx="44">
                  <c:v>1.4927377338300256E-5</c:v>
                </c:pt>
                <c:pt idx="45">
                  <c:v>1.5275080623413177E-5</c:v>
                </c:pt>
                <c:pt idx="46">
                  <c:v>1.5630882958462216E-5</c:v>
                </c:pt>
                <c:pt idx="47">
                  <c:v>1.5994972994555019E-5</c:v>
                </c:pt>
                <c:pt idx="48">
                  <c:v>1.6367543777048036E-5</c:v>
                </c:pt>
                <c:pt idx="49">
                  <c:v>1.6748792847901704E-5</c:v>
                </c:pt>
                <c:pt idx="50">
                  <c:v>1.7138922350419797E-5</c:v>
                </c:pt>
                <c:pt idx="51">
                  <c:v>1.7538139136428535E-5</c:v>
                </c:pt>
                <c:pt idx="52">
                  <c:v>1.7946654875952136E-5</c:v>
                </c:pt>
                <c:pt idx="53">
                  <c:v>1.8364686169443014E-5</c:v>
                </c:pt>
                <c:pt idx="54">
                  <c:v>1.8792454662626283E-5</c:v>
                </c:pt>
                <c:pt idx="55">
                  <c:v>1.9230187164019218E-5</c:v>
                </c:pt>
                <c:pt idx="56">
                  <c:v>1.967811576518814E-5</c:v>
                </c:pt>
                <c:pt idx="57">
                  <c:v>2.013647796380641E-5</c:v>
                </c:pt>
                <c:pt idx="58">
                  <c:v>2.060551678957888E-5</c:v>
                </c:pt>
                <c:pt idx="59">
                  <c:v>2.1085480933099438E-5</c:v>
                </c:pt>
                <c:pt idx="60">
                  <c:v>2.1576624877710063E-5</c:v>
                </c:pt>
                <c:pt idx="61">
                  <c:v>2.207920903443123E-5</c:v>
                </c:pt>
                <c:pt idx="62">
                  <c:v>2.2593499880035327E-5</c:v>
                </c:pt>
                <c:pt idx="63">
                  <c:v>2.3119770098336127E-5</c:v>
                </c:pt>
                <c:pt idx="64">
                  <c:v>2.3658298724769421E-5</c:v>
                </c:pt>
                <c:pt idx="65">
                  <c:v>2.4209371294341174E-5</c:v>
                </c:pt>
                <c:pt idx="66">
                  <c:v>2.4773279993022086E-5</c:v>
                </c:pt>
                <c:pt idx="67">
                  <c:v>2.5350323812668421E-5</c:v>
                </c:pt>
                <c:pt idx="68">
                  <c:v>2.5940808709551439E-5</c:v>
                </c:pt>
                <c:pt idx="69">
                  <c:v>2.6545047766579436E-5</c:v>
                </c:pt>
                <c:pt idx="70">
                  <c:v>2.7163361359298506E-5</c:v>
                </c:pt>
                <c:pt idx="71">
                  <c:v>2.7796077325759866E-5</c:v>
                </c:pt>
                <c:pt idx="72">
                  <c:v>2.8443531140343921E-5</c:v>
                </c:pt>
                <c:pt idx="73">
                  <c:v>2.9106066091633203E-5</c:v>
                </c:pt>
                <c:pt idx="74">
                  <c:v>2.9784033464428587E-5</c:v>
                </c:pt>
                <c:pt idx="75">
                  <c:v>3.0477792726005088E-5</c:v>
                </c:pt>
                <c:pt idx="76">
                  <c:v>3.1187711716706184E-5</c:v>
                </c:pt>
                <c:pt idx="77">
                  <c:v>3.191416684497766E-5</c:v>
                </c:pt>
                <c:pt idx="78">
                  <c:v>3.2657543286944237E-5</c:v>
                </c:pt>
                <c:pt idx="79">
                  <c:v>3.3418235190635221E-5</c:v>
                </c:pt>
                <c:pt idx="80">
                  <c:v>3.4196645884966891E-5</c:v>
                </c:pt>
                <c:pt idx="81">
                  <c:v>3.4993188093592861E-5</c:v>
                </c:pt>
                <c:pt idx="82">
                  <c:v>3.5808284153735643E-5</c:v>
                </c:pt>
                <c:pt idx="83">
                  <c:v>3.6642366240115396E-5</c:v>
                </c:pt>
                <c:pt idx="84">
                  <c:v>3.7495876594094681E-5</c:v>
                </c:pt>
                <c:pt idx="85">
                  <c:v>3.8369267758160768E-5</c:v>
                </c:pt>
                <c:pt idx="86">
                  <c:v>3.9263002815869465E-5</c:v>
                </c:pt>
                <c:pt idx="87">
                  <c:v>4.0177555637378391E-5</c:v>
                </c:pt>
                <c:pt idx="88">
                  <c:v>4.1113411130698995E-5</c:v>
                </c:pt>
                <c:pt idx="89">
                  <c:v>4.2071065498801462E-5</c:v>
                </c:pt>
                <c:pt idx="90">
                  <c:v>4.3051026502707714E-5</c:v>
                </c:pt>
                <c:pt idx="91">
                  <c:v>4.4053813730713366E-5</c:v>
                </c:pt>
                <c:pt idx="92">
                  <c:v>4.5079958873880152E-5</c:v>
                </c:pt>
                <c:pt idx="93">
                  <c:v>4.6130006007945613E-5</c:v>
                </c:pt>
                <c:pt idx="94">
                  <c:v>4.7204511881799261E-5</c:v>
                </c:pt>
                <c:pt idx="95">
                  <c:v>4.8304046212678165E-5</c:v>
                </c:pt>
                <c:pt idx="96">
                  <c:v>4.9429191988238611E-5</c:v>
                </c:pt>
                <c:pt idx="97">
                  <c:v>5.0580545775663907E-5</c:v>
                </c:pt>
                <c:pt idx="98">
                  <c:v>5.1758718037972018E-5</c:v>
                </c:pt>
                <c:pt idx="99">
                  <c:v>5.2964333457691421E-5</c:v>
                </c:pt>
                <c:pt idx="100">
                  <c:v>5.4198031268075828E-5</c:v>
                </c:pt>
                <c:pt idx="101">
                  <c:v>5.5460465592034288E-5</c:v>
                </c:pt>
                <c:pt idx="102">
                  <c:v>5.6752305788955566E-5</c:v>
                </c:pt>
                <c:pt idx="103">
                  <c:v>5.8074236809611654E-5</c:v>
                </c:pt>
                <c:pt idx="104">
                  <c:v>5.9426959559327541E-5</c:v>
                </c:pt>
                <c:pt idx="105">
                  <c:v>6.0811191269610364E-5</c:v>
                </c:pt>
                <c:pt idx="106">
                  <c:v>6.2227665878435601E-5</c:v>
                </c:pt>
                <c:pt idx="107">
                  <c:v>6.3677134419389892E-5</c:v>
                </c:pt>
                <c:pt idx="108">
                  <c:v>6.5160365419879841E-5</c:v>
                </c:pt>
                <c:pt idx="109">
                  <c:v>6.6678145308614615E-5</c:v>
                </c:pt>
                <c:pt idx="110">
                  <c:v>6.8231278832581459E-5</c:v>
                </c:pt>
                <c:pt idx="111">
                  <c:v>6.9820589483732896E-5</c:v>
                </c:pt>
                <c:pt idx="112">
                  <c:v>7.1446919935613275E-5</c:v>
                </c:pt>
                <c:pt idx="113">
                  <c:v>7.3111132490154995E-5</c:v>
                </c:pt>
                <c:pt idx="114">
                  <c:v>7.4814109534883163E-5</c:v>
                </c:pt>
                <c:pt idx="115">
                  <c:v>7.6556754010768201E-5</c:v>
                </c:pt>
                <c:pt idx="116">
                  <c:v>7.8339989890978062E-5</c:v>
                </c:pt>
                <c:pt idx="117">
                  <c:v>8.0164762670780209E-5</c:v>
                </c:pt>
                <c:pt idx="118">
                  <c:v>8.2032039868856185E-5</c:v>
                </c:pt>
                <c:pt idx="119">
                  <c:v>8.3942811540292748E-5</c:v>
                </c:pt>
                <c:pt idx="120">
                  <c:v>8.5898090801522236E-5</c:v>
                </c:pt>
                <c:pt idx="121">
                  <c:v>8.7898914367489836E-5</c:v>
                </c:pt>
                <c:pt idx="122">
                  <c:v>8.9946343101334584E-5</c:v>
                </c:pt>
                <c:pt idx="123">
                  <c:v>9.204146257687174E-5</c:v>
                </c:pt>
                <c:pt idx="124">
                  <c:v>9.4185383654179681E-5</c:v>
                </c:pt>
                <c:pt idx="125">
                  <c:v>9.637924306859152E-5</c:v>
                </c:pt>
                <c:pt idx="126">
                  <c:v>9.8624204033407855E-5</c:v>
                </c:pt>
                <c:pt idx="127">
                  <c:v>1.0092145685664806E-4</c:v>
                </c:pt>
                <c:pt idx="128">
                  <c:v>1.0327221957216646E-4</c:v>
                </c:pt>
                <c:pt idx="129">
                  <c:v>1.056777385854709E-4</c:v>
                </c:pt>
                <c:pt idx="130">
                  <c:v>1.0813928933458299E-4</c:v>
                </c:pt>
                <c:pt idx="131">
                  <c:v>1.1065817696629242E-4</c:v>
                </c:pt>
                <c:pt idx="132">
                  <c:v>1.1323573702816262E-4</c:v>
                </c:pt>
                <c:pt idx="133">
                  <c:v>1.1587333617665679E-4</c:v>
                </c:pt>
                <c:pt idx="134">
                  <c:v>1.1857237290175577E-4</c:v>
                </c:pt>
                <c:pt idx="135">
                  <c:v>1.213342782684575E-4</c:v>
                </c:pt>
                <c:pt idx="136">
                  <c:v>1.2416051667554518E-4</c:v>
                </c:pt>
                <c:pt idx="137">
                  <c:v>1.2705258663203202E-4</c:v>
                </c:pt>
                <c:pt idx="138">
                  <c:v>1.3001202155168986E-4</c:v>
                </c:pt>
                <c:pt idx="139">
                  <c:v>1.33040390566086E-4</c:v>
                </c:pt>
                <c:pt idx="140">
                  <c:v>1.3613929935655657E-4</c:v>
                </c:pt>
                <c:pt idx="141">
                  <c:v>1.3931039100556163E-4</c:v>
                </c:pt>
                <c:pt idx="142">
                  <c:v>1.4255534686786721E-4</c:v>
                </c:pt>
                <c:pt idx="143">
                  <c:v>1.4587588746202402E-4</c:v>
                </c:pt>
                <c:pt idx="144">
                  <c:v>1.4927377338260707E-4</c:v>
                </c:pt>
                <c:pt idx="145">
                  <c:v>1.5275080623370789E-4</c:v>
                </c:pt>
                <c:pt idx="146">
                  <c:v>1.5630882958416796E-4</c:v>
                </c:pt>
                <c:pt idx="147">
                  <c:v>1.599497299450637E-4</c:v>
                </c:pt>
                <c:pt idx="148">
                  <c:v>1.6367543776995891E-4</c:v>
                </c:pt>
                <c:pt idx="149">
                  <c:v>1.6748792847845836E-4</c:v>
                </c:pt>
                <c:pt idx="150">
                  <c:v>1.7138922350359937E-4</c:v>
                </c:pt>
                <c:pt idx="151">
                  <c:v>1.7538139136364378E-4</c:v>
                </c:pt>
                <c:pt idx="152">
                  <c:v>1.7946654875883398E-4</c:v>
                </c:pt>
                <c:pt idx="153">
                  <c:v>1.8364686169369338E-4</c:v>
                </c:pt>
                <c:pt idx="154">
                  <c:v>1.8792454662547358E-4</c:v>
                </c:pt>
                <c:pt idx="155">
                  <c:v>1.9230187163934653E-4</c:v>
                </c:pt>
                <c:pt idx="156">
                  <c:v>1.9678115765097519E-4</c:v>
                </c:pt>
                <c:pt idx="157">
                  <c:v>2.0136477963709302E-4</c:v>
                </c:pt>
                <c:pt idx="158">
                  <c:v>2.0605516789474844E-4</c:v>
                </c:pt>
                <c:pt idx="159">
                  <c:v>2.1085480932987941E-4</c:v>
                </c:pt>
                <c:pt idx="160">
                  <c:v>2.1576624877590606E-4</c:v>
                </c:pt>
                <c:pt idx="161">
                  <c:v>2.2079209034303208E-4</c:v>
                </c:pt>
                <c:pt idx="162">
                  <c:v>2.2593499879898179E-4</c:v>
                </c:pt>
                <c:pt idx="163">
                  <c:v>2.3119770098189177E-4</c:v>
                </c:pt>
                <c:pt idx="164">
                  <c:v>2.3658298724611948E-4</c:v>
                </c:pt>
                <c:pt idx="165">
                  <c:v>2.4209371294172435E-4</c:v>
                </c:pt>
                <c:pt idx="166">
                  <c:v>2.4773279992841302E-4</c:v>
                </c:pt>
                <c:pt idx="167">
                  <c:v>2.5350323812474689E-4</c:v>
                </c:pt>
                <c:pt idx="168">
                  <c:v>2.5940808709343862E-4</c:v>
                </c:pt>
                <c:pt idx="169">
                  <c:v>2.654504776635698E-4</c:v>
                </c:pt>
                <c:pt idx="170">
                  <c:v>2.7163361359060169E-4</c:v>
                </c:pt>
                <c:pt idx="171">
                  <c:v>2.7796077325504474E-4</c:v>
                </c:pt>
                <c:pt idx="172">
                  <c:v>2.8443531140070257E-4</c:v>
                </c:pt>
                <c:pt idx="173">
                  <c:v>2.9106066091339963E-4</c:v>
                </c:pt>
                <c:pt idx="174">
                  <c:v>2.9784033464114412E-4</c:v>
                </c:pt>
                <c:pt idx="175">
                  <c:v>3.047779272566842E-4</c:v>
                </c:pt>
                <c:pt idx="176">
                  <c:v>3.1187711716345424E-4</c:v>
                </c:pt>
                <c:pt idx="177">
                  <c:v>3.1914166844591093E-4</c:v>
                </c:pt>
                <c:pt idx="178">
                  <c:v>3.2657543286529993E-4</c:v>
                </c:pt>
                <c:pt idx="179">
                  <c:v>3.3418235190191378E-4</c:v>
                </c:pt>
                <c:pt idx="180">
                  <c:v>3.4196645884491277E-4</c:v>
                </c:pt>
                <c:pt idx="181">
                  <c:v>3.4993188093083278E-4</c:v>
                </c:pt>
                <c:pt idx="182">
                  <c:v>3.5808284153189616E-4</c:v>
                </c:pt>
                <c:pt idx="183">
                  <c:v>3.6642366239530305E-4</c:v>
                </c:pt>
                <c:pt idx="184">
                  <c:v>3.7495876593467744E-4</c:v>
                </c:pt>
                <c:pt idx="185">
                  <c:v>3.8369267757488995E-4</c:v>
                </c:pt>
                <c:pt idx="186">
                  <c:v>3.9263002815149615E-4</c:v>
                </c:pt>
                <c:pt idx="187">
                  <c:v>4.0177555636607078E-4</c:v>
                </c:pt>
                <c:pt idx="188">
                  <c:v>4.1113411129872524E-4</c:v>
                </c:pt>
                <c:pt idx="189">
                  <c:v>4.2071065497915894E-4</c:v>
                </c:pt>
                <c:pt idx="190">
                  <c:v>4.3051026501758817E-4</c:v>
                </c:pt>
                <c:pt idx="191">
                  <c:v>4.4053813729696587E-4</c:v>
                </c:pt>
                <c:pt idx="192">
                  <c:v>4.5079958872790648E-4</c:v>
                </c:pt>
                <c:pt idx="193">
                  <c:v>4.613000600677825E-4</c:v>
                </c:pt>
                <c:pt idx="194">
                  <c:v>4.7204511880548361E-4</c:v>
                </c:pt>
                <c:pt idx="195">
                  <c:v>4.8304046211337839E-4</c:v>
                </c:pt>
                <c:pt idx="196">
                  <c:v>4.9429191986802366E-4</c:v>
                </c:pt>
                <c:pt idx="197">
                  <c:v>5.0580545774124965E-4</c:v>
                </c:pt>
                <c:pt idx="198">
                  <c:v>5.1758718036323012E-4</c:v>
                </c:pt>
                <c:pt idx="199">
                  <c:v>5.2964333455924467E-4</c:v>
                </c:pt>
                <c:pt idx="200">
                  <c:v>5.4198031266182488E-4</c:v>
                </c:pt>
                <c:pt idx="201">
                  <c:v>5.5460465590005561E-4</c:v>
                </c:pt>
                <c:pt idx="202">
                  <c:v>5.6752305786781742E-4</c:v>
                </c:pt>
                <c:pt idx="203">
                  <c:v>5.8074236807282361E-4</c:v>
                </c:pt>
                <c:pt idx="204">
                  <c:v>5.9426959556831648E-4</c:v>
                </c:pt>
                <c:pt idx="205">
                  <c:v>6.0811191266935995E-4</c:v>
                </c:pt>
                <c:pt idx="206">
                  <c:v>6.2227665875569946E-4</c:v>
                </c:pt>
                <c:pt idx="207">
                  <c:v>6.367713441631928E-4</c:v>
                </c:pt>
                <c:pt idx="208">
                  <c:v>6.5160365416589631E-4</c:v>
                </c:pt>
                <c:pt idx="209">
                  <c:v>6.6678145305089083E-4</c:v>
                </c:pt>
                <c:pt idx="210">
                  <c:v>6.8231278828803773E-4</c:v>
                </c:pt>
                <c:pt idx="211">
                  <c:v>6.9820589479685047E-4</c:v>
                </c:pt>
                <c:pt idx="212">
                  <c:v>7.1446919931275935E-4</c:v>
                </c:pt>
                <c:pt idx="213">
                  <c:v>7.3111132485507448E-4</c:v>
                </c:pt>
                <c:pt idx="214">
                  <c:v>7.4814109529903214E-4</c:v>
                </c:pt>
                <c:pt idx="215">
                  <c:v>7.655675400543208E-4</c:v>
                </c:pt>
                <c:pt idx="216">
                  <c:v>7.8339989885260319E-4</c:v>
                </c:pt>
                <c:pt idx="217">
                  <c:v>8.0164762664653518E-4</c:v>
                </c:pt>
                <c:pt idx="218">
                  <c:v>8.2032039862291303E-4</c:v>
                </c:pt>
                <c:pt idx="219">
                  <c:v>8.3942811533258368E-4</c:v>
                </c:pt>
                <c:pt idx="220">
                  <c:v>8.589809079398474E-4</c:v>
                </c:pt>
                <c:pt idx="221">
                  <c:v>8.7898914359413295E-4</c:v>
                </c:pt>
                <c:pt idx="222">
                  <c:v>8.994634309268042E-4</c:v>
                </c:pt>
                <c:pt idx="223">
                  <c:v>9.2041462567598589E-4</c:v>
                </c:pt>
                <c:pt idx="224">
                  <c:v>9.4185383644243353E-4</c:v>
                </c:pt>
                <c:pt idx="225">
                  <c:v>9.6379243057944557E-4</c:v>
                </c:pt>
                <c:pt idx="226">
                  <c:v>9.8624204021999424E-4</c:v>
                </c:pt>
                <c:pt idx="227">
                  <c:v>1.0092145684442368E-3</c:v>
                </c:pt>
                <c:pt idx="228">
                  <c:v>1.0327221955906782E-3</c:v>
                </c:pt>
                <c:pt idx="229">
                  <c:v>1.0567773857143546E-3</c:v>
                </c:pt>
                <c:pt idx="230">
                  <c:v>1.0813928931954369E-3</c:v>
                </c:pt>
                <c:pt idx="231">
                  <c:v>1.1065817695017756E-3</c:v>
                </c:pt>
                <c:pt idx="232">
                  <c:v>1.1323573701089525E-3</c:v>
                </c:pt>
                <c:pt idx="233">
                  <c:v>1.1587333615815448E-3</c:v>
                </c:pt>
                <c:pt idx="234">
                  <c:v>1.1857237288193016E-3</c:v>
                </c:pt>
                <c:pt idx="235">
                  <c:v>1.2133427824721401E-3</c:v>
                </c:pt>
                <c:pt idx="236">
                  <c:v>1.2416051665278237E-3</c:v>
                </c:pt>
                <c:pt idx="237">
                  <c:v>1.2705258660764122E-3</c:v>
                </c:pt>
                <c:pt idx="238">
                  <c:v>1.3001202152555466E-3</c:v>
                </c:pt>
                <c:pt idx="239">
                  <c:v>1.3304039053808161E-3</c:v>
                </c:pt>
                <c:pt idx="240">
                  <c:v>1.3613929932654932E-3</c:v>
                </c:pt>
                <c:pt idx="241">
                  <c:v>1.3931039097340827E-3</c:v>
                </c:pt>
                <c:pt idx="242">
                  <c:v>1.4255534683341425E-3</c:v>
                </c:pt>
                <c:pt idx="243">
                  <c:v>1.4587588742510703E-3</c:v>
                </c:pt>
                <c:pt idx="244">
                  <c:v>1.492737733430498E-3</c:v>
                </c:pt>
                <c:pt idx="245">
                  <c:v>1.5275080619132151E-3</c:v>
                </c:pt>
                <c:pt idx="246">
                  <c:v>1.5630882953875012E-3</c:v>
                </c:pt>
                <c:pt idx="247">
                  <c:v>1.599497298963976E-3</c:v>
                </c:pt>
                <c:pt idx="248">
                  <c:v>1.6367543771781225E-3</c:v>
                </c:pt>
                <c:pt idx="249">
                  <c:v>1.6748792842258208E-3</c:v>
                </c:pt>
                <c:pt idx="250">
                  <c:v>1.713892234437308E-3</c:v>
                </c:pt>
                <c:pt idx="251">
                  <c:v>1.7538139129949343E-3</c:v>
                </c:pt>
                <c:pt idx="252">
                  <c:v>1.7946654869009531E-3</c:v>
                </c:pt>
                <c:pt idx="253">
                  <c:v>1.8364686162003854E-3</c:v>
                </c:pt>
                <c:pt idx="254">
                  <c:v>1.8792454654655059E-3</c:v>
                </c:pt>
                <c:pt idx="255">
                  <c:v>1.923018715547791E-3</c:v>
                </c:pt>
                <c:pt idx="256">
                  <c:v>1.9678115756035898E-3</c:v>
                </c:pt>
                <c:pt idx="257">
                  <c:v>2.0136477953999615E-3</c:v>
                </c:pt>
                <c:pt idx="258">
                  <c:v>2.0605516779070654E-3</c:v>
                </c:pt>
                <c:pt idx="259">
                  <c:v>2.1085480921839684E-3</c:v>
                </c:pt>
                <c:pt idx="260">
                  <c:v>2.1576624865644986E-3</c:v>
                </c:pt>
                <c:pt idx="261">
                  <c:v>2.2079209021503253E-3</c:v>
                </c:pt>
                <c:pt idx="262">
                  <c:v>2.2593499866182722E-3</c:v>
                </c:pt>
                <c:pt idx="263">
                  <c:v>2.3119770083492785E-3</c:v>
                </c:pt>
                <c:pt idx="264">
                  <c:v>2.3658298708864448E-3</c:v>
                </c:pt>
                <c:pt idx="265">
                  <c:v>2.4209371277298664E-3</c:v>
                </c:pt>
                <c:pt idx="266">
                  <c:v>2.477327997476068E-3</c:v>
                </c:pt>
                <c:pt idx="267">
                  <c:v>2.5350323793100942E-3</c:v>
                </c:pt>
                <c:pt idx="268">
                  <c:v>2.5940808688584465E-3</c:v>
                </c:pt>
                <c:pt idx="269">
                  <c:v>2.6545047744112888E-3</c:v>
                </c:pt>
                <c:pt idx="270">
                  <c:v>2.7163361335225148E-3</c:v>
                </c:pt>
                <c:pt idx="271">
                  <c:v>2.7796077299964811E-3</c:v>
                </c:pt>
                <c:pt idx="272">
                  <c:v>2.8443531112703922E-3</c:v>
                </c:pt>
                <c:pt idx="273">
                  <c:v>2.9106066062016436E-3</c:v>
                </c:pt>
                <c:pt idx="274">
                  <c:v>2.9784033432693618E-3</c:v>
                </c:pt>
                <c:pt idx="275">
                  <c:v>3.0477792692000421E-3</c:v>
                </c:pt>
                <c:pt idx="276">
                  <c:v>3.1187711680269485E-3</c:v>
                </c:pt>
                <c:pt idx="277">
                  <c:v>3.1914166805934907E-3</c:v>
                </c:pt>
                <c:pt idx="278">
                  <c:v>3.2657543245109195E-3</c:v>
                </c:pt>
                <c:pt idx="279">
                  <c:v>3.3418235145808127E-3</c:v>
                </c:pt>
                <c:pt idx="280">
                  <c:v>3.419664583693376E-3</c:v>
                </c:pt>
                <c:pt idx="281">
                  <c:v>3.4993188042124401E-3</c:v>
                </c:pt>
                <c:pt idx="282">
                  <c:v>3.5808284098586161E-3</c:v>
                </c:pt>
                <c:pt idx="283">
                  <c:v>3.664236618102161E-3</c:v>
                </c:pt>
                <c:pt idx="284">
                  <c:v>3.7495876530774515E-3</c:v>
                </c:pt>
                <c:pt idx="285">
                  <c:v>3.8369267690311903E-3</c:v>
                </c:pt>
                <c:pt idx="286">
                  <c:v>3.9263002743168051E-3</c:v>
                </c:pt>
                <c:pt idx="287">
                  <c:v>4.0177555559477371E-3</c:v>
                </c:pt>
                <c:pt idx="288">
                  <c:v>4.1113411047226552E-3</c:v>
                </c:pt>
                <c:pt idx="289">
                  <c:v>4.207106540935905E-3</c:v>
                </c:pt>
                <c:pt idx="290">
                  <c:v>4.3051026406868472E-3</c:v>
                </c:pt>
                <c:pt idx="291">
                  <c:v>4.4053813628019628E-3</c:v>
                </c:pt>
                <c:pt idx="292">
                  <c:v>4.5079958763842819E-3</c:v>
                </c:pt>
                <c:pt idx="293">
                  <c:v>4.6130005890037337E-3</c:v>
                </c:pt>
                <c:pt idx="294">
                  <c:v>4.7204511755459394E-3</c:v>
                </c:pt>
                <c:pt idx="295">
                  <c:v>4.8304046077302437E-3</c:v>
                </c:pt>
                <c:pt idx="296">
                  <c:v>4.9429191843180804E-3</c:v>
                </c:pt>
                <c:pt idx="297">
                  <c:v>5.0580545620231504E-3</c:v>
                </c:pt>
                <c:pt idx="298">
                  <c:v>5.1758717871423091E-3</c:v>
                </c:pt>
                <c:pt idx="299">
                  <c:v>5.2964333279230912E-3</c:v>
                </c:pt>
                <c:pt idx="300">
                  <c:v>5.4198031076851862E-3</c:v>
                </c:pt>
                <c:pt idx="301">
                  <c:v>5.5460465387133949E-3</c:v>
                </c:pt>
                <c:pt idx="302">
                  <c:v>5.675230556940079E-3</c:v>
                </c:pt>
                <c:pt idx="303">
                  <c:v>5.8074236574354333E-3</c:v>
                </c:pt>
                <c:pt idx="304">
                  <c:v>5.9426959307244589E-3</c:v>
                </c:pt>
                <c:pt idx="305">
                  <c:v>6.0811190999498664E-3</c:v>
                </c:pt>
                <c:pt idx="306">
                  <c:v>6.2227665589005389E-3</c:v>
                </c:pt>
                <c:pt idx="307">
                  <c:v>6.3677134109259752E-3</c:v>
                </c:pt>
                <c:pt idx="308">
                  <c:v>6.5160365087569214E-3</c:v>
                </c:pt>
                <c:pt idx="309">
                  <c:v>6.6678144952537332E-3</c:v>
                </c:pt>
                <c:pt idx="310">
                  <c:v>6.8231278451037622E-3</c:v>
                </c:pt>
                <c:pt idx="311">
                  <c:v>6.9820589074901032E-3</c:v>
                </c:pt>
                <c:pt idx="312">
                  <c:v>7.1446919497541832E-3</c:v>
                </c:pt>
                <c:pt idx="313">
                  <c:v>7.3111132020753011E-3</c:v>
                </c:pt>
                <c:pt idx="314">
                  <c:v>7.4814109031909664E-3</c:v>
                </c:pt>
                <c:pt idx="315">
                  <c:v>7.6556753471822246E-3</c:v>
                </c:pt>
                <c:pt idx="316">
                  <c:v>7.8339989313486718E-3</c:v>
                </c:pt>
                <c:pt idx="317">
                  <c:v>8.0164762051987033E-3</c:v>
                </c:pt>
                <c:pt idx="318">
                  <c:v>8.2032039205807167E-3</c:v>
                </c:pt>
                <c:pt idx="319">
                  <c:v>8.3942810829822773E-3</c:v>
                </c:pt>
                <c:pt idx="320">
                  <c:v>8.5898090040239655E-3</c:v>
                </c:pt>
                <c:pt idx="321">
                  <c:v>8.7898913551760893E-3</c:v>
                </c:pt>
                <c:pt idx="322">
                  <c:v>8.9946342227264862E-3</c:v>
                </c:pt>
                <c:pt idx="323">
                  <c:v>9.2041461640289032E-3</c:v>
                </c:pt>
                <c:pt idx="324">
                  <c:v>9.418538265061293E-3</c:v>
                </c:pt>
                <c:pt idx="325">
                  <c:v>9.6379241993250313E-3</c:v>
                </c:pt>
                <c:pt idx="326">
                  <c:v>9.862420288115889E-3</c:v>
                </c:pt>
                <c:pt idx="327">
                  <c:v>1.0092145562199055E-2</c:v>
                </c:pt>
                <c:pt idx="328">
                  <c:v>1.0327221824920688E-2</c:v>
                </c:pt>
                <c:pt idx="329">
                  <c:v>1.0567773716789393E-2</c:v>
                </c:pt>
                <c:pt idx="330">
                  <c:v>1.0813928781562187E-2</c:v>
                </c:pt>
                <c:pt idx="331">
                  <c:v>1.1065817533869588E-2</c:v>
                </c:pt>
                <c:pt idx="332">
                  <c:v>1.1323573528416122E-2</c:v>
                </c:pt>
                <c:pt idx="333">
                  <c:v>1.1587333430792527E-2</c:v>
                </c:pt>
                <c:pt idx="334">
                  <c:v>1.1857237089937392E-2</c:v>
                </c:pt>
                <c:pt idx="335">
                  <c:v>1.2133427612286913E-2</c:v>
                </c:pt>
                <c:pt idx="336">
                  <c:v>1.2416051437650517E-2</c:v>
                </c:pt>
                <c:pt idx="337">
                  <c:v>1.2705258416856607E-2</c:v>
                </c:pt>
                <c:pt idx="338">
                  <c:v>1.3001201891203816E-2</c:v>
                </c:pt>
                <c:pt idx="339">
                  <c:v>1.3304038773764768E-2</c:v>
                </c:pt>
                <c:pt idx="340">
                  <c:v>1.3613929632583E-2</c:v>
                </c:pt>
                <c:pt idx="341">
                  <c:v>1.3931038775807925E-2</c:v>
                </c:pt>
                <c:pt idx="342">
                  <c:v>1.4255534338812654E-2</c:v>
                </c:pt>
                <c:pt idx="343">
                  <c:v>1.4587588373341412E-2</c:v>
                </c:pt>
                <c:pt idx="344">
                  <c:v>1.4927376938732913E-2</c:v>
                </c:pt>
                <c:pt idx="345">
                  <c:v>1.5275080195269018E-2</c:v>
                </c:pt>
                <c:pt idx="346">
                  <c:v>1.5630882499697442E-2</c:v>
                </c:pt>
                <c:pt idx="347">
                  <c:v>1.5994972502979626E-2</c:v>
                </c:pt>
                <c:pt idx="348">
                  <c:v>1.6367543250315461E-2</c:v>
                </c:pt>
                <c:pt idx="349">
                  <c:v>1.674879228349755E-2</c:v>
                </c:pt>
                <c:pt idx="350">
                  <c:v>1.7138921745649797E-2</c:v>
                </c:pt>
                <c:pt idx="351">
                  <c:v>1.7538138488405752E-2</c:v>
                </c:pt>
                <c:pt idx="352">
                  <c:v>1.7946654181583113E-2</c:v>
                </c:pt>
                <c:pt idx="353">
                  <c:v>1.8364685425413141E-2</c:v>
                </c:pt>
                <c:pt idx="354">
                  <c:v>1.8792453865383887E-2</c:v>
                </c:pt>
                <c:pt idx="355">
                  <c:v>1.9230186309758542E-2</c:v>
                </c:pt>
                <c:pt idx="356">
                  <c:v>1.9678114849831264E-2</c:v>
                </c:pt>
                <c:pt idx="357">
                  <c:v>2.0136476982983743E-2</c:v>
                </c:pt>
                <c:pt idx="358">
                  <c:v>2.0605515738608433E-2</c:v>
                </c:pt>
                <c:pt idx="359">
                  <c:v>2.108547980696425E-2</c:v>
                </c:pt>
                <c:pt idx="360">
                  <c:v>2.1576623671034391E-2</c:v>
                </c:pt>
                <c:pt idx="361">
                  <c:v>2.2079207741454891E-2</c:v>
                </c:pt>
                <c:pt idx="362">
                  <c:v>2.2593498494586195E-2</c:v>
                </c:pt>
                <c:pt idx="363">
                  <c:v>2.3119768613800537E-2</c:v>
                </c:pt>
                <c:pt idx="364">
                  <c:v>2.3658297134060792E-2</c:v>
                </c:pt>
                <c:pt idx="365">
                  <c:v>2.4209369589866098E-2</c:v>
                </c:pt>
                <c:pt idx="366">
                  <c:v>2.4773278166644114E-2</c:v>
                </c:pt>
                <c:pt idx="367">
                  <c:v>2.535032185566909E-2</c:v>
                </c:pt>
                <c:pt idx="368">
                  <c:v>2.5940806612588789E-2</c:v>
                </c:pt>
                <c:pt idx="369">
                  <c:v>2.6545045519643359E-2</c:v>
                </c:pt>
                <c:pt idx="370">
                  <c:v>2.7163358951663101E-2</c:v>
                </c:pt>
                <c:pt idx="371">
                  <c:v>2.7796074745931976E-2</c:v>
                </c:pt>
                <c:pt idx="372">
                  <c:v>2.8443528376008442E-2</c:v>
                </c:pt>
                <c:pt idx="373">
                  <c:v>2.9106063129594299E-2</c:v>
                </c:pt>
                <c:pt idx="374">
                  <c:v>2.9784030290546649E-2</c:v>
                </c:pt>
                <c:pt idx="375">
                  <c:v>3.0477789325129252E-2</c:v>
                </c:pt>
                <c:pt idx="376">
                  <c:v>3.1187708072601985E-2</c:v>
                </c:pt>
                <c:pt idx="377">
                  <c:v>3.1914162940249569E-2</c:v>
                </c:pt>
                <c:pt idx="378">
                  <c:v>3.2657539102953388E-2</c:v>
                </c:pt>
                <c:pt idx="379">
                  <c:v>3.3418230707408153E-2</c:v>
                </c:pt>
                <c:pt idx="380">
                  <c:v>3.4196641081102437E-2</c:v>
                </c:pt>
                <c:pt idx="381">
                  <c:v>3.4993182946159281E-2</c:v>
                </c:pt>
                <c:pt idx="382">
                  <c:v>3.5808278638161176E-2</c:v>
                </c:pt>
                <c:pt idx="383">
                  <c:v>3.6642360330070706E-2</c:v>
                </c:pt>
                <c:pt idx="384">
                  <c:v>3.7495870261367623E-2</c:v>
                </c:pt>
                <c:pt idx="385">
                  <c:v>3.8369260972521343E-2</c:v>
                </c:pt>
                <c:pt idx="386">
                  <c:v>3.9262995544925829E-2</c:v>
                </c:pt>
                <c:pt idx="387">
                  <c:v>4.0177547846421864E-2</c:v>
                </c:pt>
                <c:pt idx="388">
                  <c:v>4.1113402782538645E-2</c:v>
                </c:pt>
                <c:pt idx="389">
                  <c:v>4.2071056553586346E-2</c:v>
                </c:pt>
                <c:pt idx="390">
                  <c:v>4.3051016917737092E-2</c:v>
                </c:pt>
                <c:pt idx="391">
                  <c:v>4.4053803460232278E-2</c:v>
                </c:pt>
                <c:pt idx="392">
                  <c:v>4.5079947868861395E-2</c:v>
                </c:pt>
                <c:pt idx="393">
                  <c:v>4.6129994215855598E-2</c:v>
                </c:pt>
                <c:pt idx="394">
                  <c:v>4.7204499246347217E-2</c:v>
                </c:pt>
                <c:pt idx="395">
                  <c:v>4.8304032673547451E-2</c:v>
                </c:pt>
                <c:pt idx="396">
                  <c:v>4.942917748079878E-2</c:v>
                </c:pt>
                <c:pt idx="397">
                  <c:v>5.0580530230662155E-2</c:v>
                </c:pt>
                <c:pt idx="398">
                  <c:v>5.1758701381202823E-2</c:v>
                </c:pt>
                <c:pt idx="399">
                  <c:v>5.2964315609641904E-2</c:v>
                </c:pt>
                <c:pt idx="400">
                  <c:v>5.4198012143546408E-2</c:v>
                </c:pt>
                <c:pt idx="401">
                  <c:v>5.5460445099732129E-2</c:v>
                </c:pt>
                <c:pt idx="402">
                  <c:v>5.6752283831058695E-2</c:v>
                </c:pt>
                <c:pt idx="403">
                  <c:v>5.8074213281301718E-2</c:v>
                </c:pt>
                <c:pt idx="404">
                  <c:v>5.9426934348289745E-2</c:v>
                </c:pt>
                <c:pt idx="405">
                  <c:v>6.0811164255497263E-2</c:v>
                </c:pt>
                <c:pt idx="406">
                  <c:v>6.22276369322926E-2</c:v>
                </c:pt>
                <c:pt idx="407">
                  <c:v>6.367710340303992E-2</c:v>
                </c:pt>
                <c:pt idx="408">
                  <c:v>6.5160332185263015E-2</c:v>
                </c:pt>
                <c:pt idx="409">
                  <c:v>6.6678109697082225E-2</c:v>
                </c:pt>
                <c:pt idx="410">
                  <c:v>6.823124067413823E-2</c:v>
                </c:pt>
                <c:pt idx="411">
                  <c:v>6.9820548596225995E-2</c:v>
                </c:pt>
                <c:pt idx="412">
                  <c:v>7.1446876123861983E-2</c:v>
                </c:pt>
                <c:pt idx="413">
                  <c:v>7.3111085545019744E-2</c:v>
                </c:pt>
                <c:pt idx="414">
                  <c:v>7.4814059232266639E-2</c:v>
                </c:pt>
                <c:pt idx="415">
                  <c:v>7.6556700110546244E-2</c:v>
                </c:pt>
                <c:pt idx="416">
                  <c:v>7.83399321358524E-2</c:v>
                </c:pt>
                <c:pt idx="417">
                  <c:v>8.0164700785051377E-2</c:v>
                </c:pt>
                <c:pt idx="418">
                  <c:v>8.2031973557106799E-2</c:v>
                </c:pt>
                <c:pt idx="419">
                  <c:v>8.394274048597751E-2</c:v>
                </c:pt>
                <c:pt idx="420">
                  <c:v>8.5898014665456435E-2</c:v>
                </c:pt>
                <c:pt idx="421">
                  <c:v>8.7898832786232881E-2</c:v>
                </c:pt>
                <c:pt idx="422">
                  <c:v>8.9946255685448909E-2</c:v>
                </c:pt>
                <c:pt idx="423">
                  <c:v>9.2041368909069526E-2</c:v>
                </c:pt>
                <c:pt idx="424">
                  <c:v>9.4185283287328947E-2</c:v>
                </c:pt>
                <c:pt idx="425">
                  <c:v>9.6379135523581821E-2</c:v>
                </c:pt>
                <c:pt idx="426">
                  <c:v>9.8624088796863837E-2</c:v>
                </c:pt>
                <c:pt idx="427">
                  <c:v>0.1009213333784774</c:v>
                </c:pt>
                <c:pt idx="428">
                  <c:v>0.10327208726293526</c:v>
                </c:pt>
                <c:pt idx="429">
                  <c:v>0.10567759681358939</c:v>
                </c:pt>
                <c:pt idx="430">
                  <c:v>0.10813913742329054</c:v>
                </c:pt>
                <c:pt idx="431">
                  <c:v>0.11065801419042776</c:v>
                </c:pt>
                <c:pt idx="432">
                  <c:v>0.11323556261070131</c:v>
                </c:pt>
                <c:pt idx="433">
                  <c:v>0.11587314928500217</c:v>
                </c:pt>
                <c:pt idx="434">
                  <c:v>0.11857217264376524</c:v>
                </c:pt>
                <c:pt idx="435">
                  <c:v>0.12133406368818311</c:v>
                </c:pt>
                <c:pt idx="436">
                  <c:v>0.12416028674867041</c:v>
                </c:pt>
                <c:pt idx="437">
                  <c:v>0.1270523402609828</c:v>
                </c:pt>
                <c:pt idx="438">
                  <c:v>0.13001175756039476</c:v>
                </c:pt>
                <c:pt idx="439">
                  <c:v>0.13304010769436231</c:v>
                </c:pt>
                <c:pt idx="440">
                  <c:v>0.13613899625409487</c:v>
                </c:pt>
                <c:pt idx="441">
                  <c:v>0.13931006622547931</c:v>
                </c:pt>
                <c:pt idx="442">
                  <c:v>0.14255499885980349</c:v>
                </c:pt>
                <c:pt idx="443">
                  <c:v>0.14587551456473774</c:v>
                </c:pt>
                <c:pt idx="444">
                  <c:v>0.14927337381604708</c:v>
                </c:pt>
                <c:pt idx="445">
                  <c:v>0.15275037809051628</c:v>
                </c:pt>
                <c:pt idx="446">
                  <c:v>0.15630837082057478</c:v>
                </c:pt>
                <c:pt idx="447">
                  <c:v>0.15994923837113209</c:v>
                </c:pt>
                <c:pt idx="448">
                  <c:v>0.16367491103913032</c:v>
                </c:pt>
                <c:pt idx="449">
                  <c:v>0.16748736407635154</c:v>
                </c:pt>
                <c:pt idx="450">
                  <c:v>0.17138861873600858</c:v>
                </c:pt>
                <c:pt idx="451">
                  <c:v>0.17538074334367804</c:v>
                </c:pt>
                <c:pt idx="452">
                  <c:v>0.17946585439313484</c:v>
                </c:pt>
                <c:pt idx="453">
                  <c:v>0.18364611766767203</c:v>
                </c:pt>
                <c:pt idx="454">
                  <c:v>0.18792374938748604</c:v>
                </c:pt>
                <c:pt idx="455">
                  <c:v>0.1923010173837417</c:v>
                </c:pt>
                <c:pt idx="456">
                  <c:v>0.19678024229992849</c:v>
                </c:pt>
                <c:pt idx="457">
                  <c:v>0.20136379882114003</c:v>
                </c:pt>
                <c:pt idx="458">
                  <c:v>0.20605411693192932</c:v>
                </c:pt>
                <c:pt idx="459">
                  <c:v>0.21085368320338951</c:v>
                </c:pt>
                <c:pt idx="460">
                  <c:v>0.21576504211014802</c:v>
                </c:pt>
                <c:pt idx="461">
                  <c:v>0.22079079737795659</c:v>
                </c:pt>
                <c:pt idx="462">
                  <c:v>0.22593361336259174</c:v>
                </c:pt>
                <c:pt idx="463">
                  <c:v>0.23119621646078237</c:v>
                </c:pt>
                <c:pt idx="464">
                  <c:v>0.23658139655391033</c:v>
                </c:pt>
                <c:pt idx="465">
                  <c:v>0.24209200848523721</c:v>
                </c:pt>
                <c:pt idx="466">
                  <c:v>0.24773097357141158</c:v>
                </c:pt>
                <c:pt idx="467">
                  <c:v>0.25350128114911802</c:v>
                </c:pt>
                <c:pt idx="468">
                  <c:v>0.25940599015756927</c:v>
                </c:pt>
                <c:pt idx="469">
                  <c:v>0.2654482307577597</c:v>
                </c:pt>
                <c:pt idx="470">
                  <c:v>0.27163120598928214</c:v>
                </c:pt>
                <c:pt idx="471">
                  <c:v>0.27795819346558481</c:v>
                </c:pt>
                <c:pt idx="472">
                  <c:v>0.28443254710854865</c:v>
                </c:pt>
                <c:pt idx="473">
                  <c:v>0.29105769892329914</c:v>
                </c:pt>
                <c:pt idx="474">
                  <c:v>0.29783716081415851</c:v>
                </c:pt>
                <c:pt idx="475">
                  <c:v>0.30477452644270386</c:v>
                </c:pt>
                <c:pt idx="476">
                  <c:v>0.31187347312888108</c:v>
                </c:pt>
                <c:pt idx="477">
                  <c:v>0.3191377637961742</c:v>
                </c:pt>
                <c:pt idx="478">
                  <c:v>0.32657124896183182</c:v>
                </c:pt>
                <c:pt idx="479">
                  <c:v>0.33417786877318267</c:v>
                </c:pt>
                <c:pt idx="480">
                  <c:v>0.34196165509109783</c:v>
                </c:pt>
                <c:pt idx="481">
                  <c:v>0.34992673362168092</c:v>
                </c:pt>
                <c:pt idx="482">
                  <c:v>0.35807732609727655</c:v>
                </c:pt>
                <c:pt idx="483">
                  <c:v>0.36641775250793152</c:v>
                </c:pt>
                <c:pt idx="484">
                  <c:v>0.37495243338445949</c:v>
                </c:pt>
                <c:pt idx="485">
                  <c:v>0.38368589213427118</c:v>
                </c:pt>
                <c:pt idx="486">
                  <c:v>0.39262275743119218</c:v>
                </c:pt>
                <c:pt idx="487">
                  <c:v>0.40176776566047384</c:v>
                </c:pt>
                <c:pt idx="488">
                  <c:v>0.41112576342026114</c:v>
                </c:pt>
                <c:pt idx="489">
                  <c:v>0.4207017100807951</c:v>
                </c:pt>
                <c:pt idx="490">
                  <c:v>0.43050068040265432</c:v>
                </c:pt>
                <c:pt idx="491">
                  <c:v>0.44052786721537224</c:v>
                </c:pt>
                <c:pt idx="492">
                  <c:v>0.45078858415779294</c:v>
                </c:pt>
                <c:pt idx="493">
                  <c:v>0.46128826848155025</c:v>
                </c:pt>
                <c:pt idx="494">
                  <c:v>0.47203248391910424</c:v>
                </c:pt>
                <c:pt idx="495">
                  <c:v>0.48302692361777283</c:v>
                </c:pt>
                <c:pt idx="496">
                  <c:v>0.49427741314123685</c:v>
                </c:pt>
                <c:pt idx="497">
                  <c:v>0.50578991354003799</c:v>
                </c:pt>
                <c:pt idx="498">
                  <c:v>0.51757052449261021</c:v>
                </c:pt>
                <c:pt idx="499">
                  <c:v>0.5296254875184021</c:v>
                </c:pt>
                <c:pt idx="500">
                  <c:v>0.54196118926471692</c:v>
                </c:pt>
                <c:pt idx="501">
                  <c:v>0.55458416486887452</c:v>
                </c:pt>
                <c:pt idx="502">
                  <c:v>0.56750110139740273</c:v>
                </c:pt>
                <c:pt idx="503">
                  <c:v>0.58071884136391971</c:v>
                </c:pt>
                <c:pt idx="504">
                  <c:v>0.59424438632746823</c:v>
                </c:pt>
                <c:pt idx="505">
                  <c:v>0.60808490057304654</c:v>
                </c:pt>
                <c:pt idx="506">
                  <c:v>0.62224771487616748</c:v>
                </c:pt>
                <c:pt idx="507">
                  <c:v>0.63674033035323452</c:v>
                </c:pt>
                <c:pt idx="508">
                  <c:v>0.65157042239965934</c:v>
                </c:pt>
                <c:pt idx="509">
                  <c:v>0.6667458447175113</c:v>
                </c:pt>
                <c:pt idx="510">
                  <c:v>0.68227463343486028</c:v>
                </c:pt>
                <c:pt idx="511">
                  <c:v>0.69816501131849285</c:v>
                </c:pt>
                <c:pt idx="512">
                  <c:v>0.71442539208222267</c:v>
                </c:pt>
                <c:pt idx="513">
                  <c:v>0.73106438479274216</c:v>
                </c:pt>
                <c:pt idx="514">
                  <c:v>0.74809079837511927</c:v>
                </c:pt>
                <c:pt idx="515">
                  <c:v>0.76551364622002971</c:v>
                </c:pt>
                <c:pt idx="516">
                  <c:v>0.78334215089486681</c:v>
                </c:pt>
                <c:pt idx="517">
                  <c:v>0.80158574896091228</c:v>
                </c:pt>
                <c:pt idx="518">
                  <c:v>0.82025409589877929</c:v>
                </c:pt>
                <c:pt idx="519">
                  <c:v>0.83935707114434854</c:v>
                </c:pt>
                <c:pt idx="520">
                  <c:v>0.85890478323749742</c:v>
                </c:pt>
                <c:pt idx="521">
                  <c:v>0.87890757508588679</c:v>
                </c:pt>
                <c:pt idx="522">
                  <c:v>0.89937602934619543</c:v>
                </c:pt>
                <c:pt idx="523">
                  <c:v>0.92032097392511625</c:v>
                </c:pt>
                <c:pt idx="524">
                  <c:v>0.94175348760253375</c:v>
                </c:pt>
                <c:pt idx="525">
                  <c:v>0.96368490577928922</c:v>
                </c:pt>
                <c:pt idx="526">
                  <c:v>0.98612682635201343</c:v>
                </c:pt>
                <c:pt idx="527">
                  <c:v>1.0090911157174396</c:v>
                </c:pt>
                <c:pt idx="528">
                  <c:v>1.0325899149087514</c:v>
                </c:pt>
                <c:pt idx="529">
                  <c:v>1.0566356458664394</c:v>
                </c:pt>
                <c:pt idx="530">
                  <c:v>1.0812410178462299</c:v>
                </c:pt>
                <c:pt idx="531">
                  <c:v>1.1064190339666164</c:v>
                </c:pt>
                <c:pt idx="532">
                  <c:v>1.1321829978985554</c:v>
                </c:pt>
                <c:pt idx="533">
                  <c:v>1.1585465206999288</c:v>
                </c:pt>
                <c:pt idx="534">
                  <c:v>1.1855235277973206</c:v>
                </c:pt>
                <c:pt idx="535">
                  <c:v>1.2131282661177301</c:v>
                </c:pt>
                <c:pt idx="536">
                  <c:v>1.2413753113727859</c:v>
                </c:pt>
                <c:pt idx="537">
                  <c:v>1.2702795754980396</c:v>
                </c:pt>
                <c:pt idx="538">
                  <c:v>1.2998563142499331</c:v>
                </c:pt>
                <c:pt idx="539">
                  <c:v>1.330121134963006</c:v>
                </c:pt>
                <c:pt idx="540">
                  <c:v>1.3610900044698515</c:v>
                </c:pt>
                <c:pt idx="541">
                  <c:v>1.3927792571863826</c:v>
                </c:pt>
                <c:pt idx="542">
                  <c:v>1.4252056033648377</c:v>
                </c:pt>
                <c:pt idx="543">
                  <c:v>1.4583861375170519</c:v>
                </c:pt>
                <c:pt idx="544">
                  <c:v>1.4923383470103186</c:v>
                </c:pt>
                <c:pt idx="545">
                  <c:v>1.5270801208382352</c:v>
                </c:pt>
                <c:pt idx="546">
                  <c:v>1.5626297585687818</c:v>
                </c:pt>
                <c:pt idx="547">
                  <c:v>1.5990059794719065</c:v>
                </c:pt>
                <c:pt idx="548">
                  <c:v>1.636227931828639</c:v>
                </c:pt>
                <c:pt idx="549">
                  <c:v>1.674315202423873</c:v>
                </c:pt>
                <c:pt idx="550">
                  <c:v>1.7132878262246525</c:v>
                </c:pt>
                <c:pt idx="551">
                  <c:v>1.7531662962458745</c:v>
                </c:pt>
                <c:pt idx="552">
                  <c:v>1.7939715736047901</c:v>
                </c:pt>
                <c:pt idx="553">
                  <c:v>1.8357250977663973</c:v>
                </c:pt>
                <c:pt idx="554">
                  <c:v>1.87844879698037</c:v>
                </c:pt>
                <c:pt idx="555">
                  <c:v>1.9221650989111745</c:v>
                </c:pt>
                <c:pt idx="556">
                  <c:v>1.9668969414621786</c:v>
                </c:pt>
                <c:pt idx="557">
                  <c:v>2.0126677837944347</c:v>
                </c:pt>
                <c:pt idx="558">
                  <c:v>2.0595016175407466</c:v>
                </c:pt>
                <c:pt idx="559">
                  <c:v>2.1074229782151099</c:v>
                </c:pt>
                <c:pt idx="560">
                  <c:v>2.1564569568175127</c:v>
                </c:pt>
                <c:pt idx="561">
                  <c:v>2.2066292116336887</c:v>
                </c:pt>
                <c:pt idx="562">
                  <c:v>2.2579659802289735</c:v>
                </c:pt>
                <c:pt idx="563">
                  <c:v>2.3104940916352663</c:v>
                </c:pt>
                <c:pt idx="564">
                  <c:v>2.3642409787293639</c:v>
                </c:pt>
                <c:pt idx="565">
                  <c:v>2.4192346908007445</c:v>
                </c:pt>
                <c:pt idx="566">
                  <c:v>2.4755039063062005</c:v>
                </c:pt>
                <c:pt idx="567">
                  <c:v>2.5330779458083623</c:v>
                </c:pt>
                <c:pt idx="568">
                  <c:v>2.5919867850942984</c:v>
                </c:pt>
                <c:pt idx="569">
                  <c:v>2.6522610684700787</c:v>
                </c:pt>
                <c:pt idx="570">
                  <c:v>2.7139321222262129</c:v>
                </c:pt>
                <c:pt idx="571">
                  <c:v>2.7770319682683535</c:v>
                </c:pt>
                <c:pt idx="572">
                  <c:v>2.8415933379066969</c:v>
                </c:pt>
                <c:pt idx="573">
                  <c:v>2.9076496857967418</c:v>
                </c:pt>
                <c:pt idx="574">
                  <c:v>2.9752352040231287</c:v>
                </c:pt>
                <c:pt idx="575">
                  <c:v>3.0443848363173207</c:v>
                </c:pt>
                <c:pt idx="576">
                  <c:v>3.1151342923986762</c:v>
                </c:pt>
                <c:pt idx="577">
                  <c:v>3.1875200624274895</c:v>
                </c:pt>
                <c:pt idx="578">
                  <c:v>3.261579431557216</c:v>
                </c:pt>
                <c:pt idx="579">
                  <c:v>3.3373504945718104</c:v>
                </c:pt>
                <c:pt idx="580">
                  <c:v>3.4148721705926697</c:v>
                </c:pt>
                <c:pt idx="581">
                  <c:v>3.4941842178381464</c:v>
                </c:pt>
                <c:pt idx="582">
                  <c:v>3.5753272484169147</c:v>
                </c:pt>
                <c:pt idx="583">
                  <c:v>3.6583427431348587</c:v>
                </c:pt>
                <c:pt idx="584">
                  <c:v>3.7432730662929719</c:v>
                </c:pt>
                <c:pt idx="585">
                  <c:v>3.830161480452114</c:v>
                </c:pt>
                <c:pt idx="586">
                  <c:v>3.9190521611380467</c:v>
                </c:pt>
                <c:pt idx="587">
                  <c:v>4.0099902114579189</c:v>
                </c:pt>
                <c:pt idx="588">
                  <c:v>4.1030216765970948</c:v>
                </c:pt>
                <c:pt idx="589">
                  <c:v>4.1981935581623135</c:v>
                </c:pt>
                <c:pt idx="590">
                  <c:v>4.295553828334568</c:v>
                </c:pt>
                <c:pt idx="591">
                  <c:v>4.3951514437920993</c:v>
                </c:pt>
                <c:pt idx="592">
                  <c:v>4.4970363593607336</c:v>
                </c:pt>
                <c:pt idx="593">
                  <c:v>4.6012595413452528</c:v>
                </c:pt>
                <c:pt idx="594">
                  <c:v>4.7078729804922332</c:v>
                </c:pt>
                <c:pt idx="595">
                  <c:v>4.816929704530664</c:v>
                </c:pt>
                <c:pt idx="596">
                  <c:v>4.9284837902323995</c:v>
                </c:pt>
                <c:pt idx="597">
                  <c:v>5.0425903749318728</c:v>
                </c:pt>
                <c:pt idx="598">
                  <c:v>5.1593056674366222</c:v>
                </c:pt>
                <c:pt idx="599">
                  <c:v>5.2786869582591569</c:v>
                </c:pt>
                <c:pt idx="600">
                  <c:v>5.4007926290928712</c:v>
                </c:pt>
                <c:pt idx="601">
                  <c:v>5.5256821614507885</c:v>
                </c:pt>
                <c:pt idx="602">
                  <c:v>5.6534161443793174</c:v>
                </c:pt>
                <c:pt idx="603">
                  <c:v>5.7840562811543208</c:v>
                </c:pt>
                <c:pt idx="604">
                  <c:v>5.9176653948592142</c:v>
                </c:pt>
                <c:pt idx="605">
                  <c:v>6.0543074327392343</c:v>
                </c:pt>
                <c:pt idx="606">
                  <c:v>6.1940474692185319</c:v>
                </c:pt>
                <c:pt idx="607">
                  <c:v>6.33695170745957</c:v>
                </c:pt>
                <c:pt idx="608">
                  <c:v>6.4830874793366764</c:v>
                </c:pt>
                <c:pt idx="609">
                  <c:v>6.6325232436875954</c:v>
                </c:pt>
                <c:pt idx="610">
                  <c:v>6.7853285826984768</c:v>
                </c:pt>
                <c:pt idx="611">
                  <c:v>6.9415741962691619</c:v>
                </c:pt>
                <c:pt idx="612">
                  <c:v>7.1013318941963721</c:v>
                </c:pt>
                <c:pt idx="613">
                  <c:v>7.2646745860032338</c:v>
                </c:pt>
                <c:pt idx="614">
                  <c:v>7.4316762682336313</c:v>
                </c:pt>
                <c:pt idx="615">
                  <c:v>7.6024120090199414</c:v>
                </c:pt>
                <c:pt idx="616">
                  <c:v>7.7769579297222933</c:v>
                </c:pt>
                <c:pt idx="617">
                  <c:v>7.9553911834268298</c:v>
                </c:pt>
                <c:pt idx="618">
                  <c:v>8.1377899300795686</c:v>
                </c:pt>
                <c:pt idx="619">
                  <c:v>8.3242333080213022</c:v>
                </c:pt>
                <c:pt idx="620">
                  <c:v>8.5148014016776603</c:v>
                </c:pt>
                <c:pt idx="621">
                  <c:v>8.7095752051470363</c:v>
                </c:pt>
                <c:pt idx="622">
                  <c:v>8.9086365814175412</c:v>
                </c:pt>
                <c:pt idx="623">
                  <c:v>9.1120682169325971</c:v>
                </c:pt>
                <c:pt idx="624">
                  <c:v>9.3199535712133681</c:v>
                </c:pt>
                <c:pt idx="625">
                  <c:v>9.5323768212348945</c:v>
                </c:pt>
                <c:pt idx="626">
                  <c:v>9.7494228002418026</c:v>
                </c:pt>
                <c:pt idx="627">
                  <c:v>9.9711769306785012</c:v>
                </c:pt>
                <c:pt idx="628">
                  <c:v>10.19772515089962</c:v>
                </c:pt>
                <c:pt idx="629">
                  <c:v>10.429153835314988</c:v>
                </c:pt>
                <c:pt idx="630">
                  <c:v>10.665549707617174</c:v>
                </c:pt>
                <c:pt idx="631">
                  <c:v>10.906999746729797</c:v>
                </c:pt>
                <c:pt idx="632">
                  <c:v>11.15359108510996</c:v>
                </c:pt>
                <c:pt idx="633">
                  <c:v>11.40541089903169</c:v>
                </c:pt>
                <c:pt idx="634">
                  <c:v>11.662546290474536</c:v>
                </c:pt>
                <c:pt idx="635">
                  <c:v>11.925084160240329</c:v>
                </c:pt>
                <c:pt idx="636">
                  <c:v>12.193111071920503</c:v>
                </c:pt>
                <c:pt idx="637">
                  <c:v>12.466713106341381</c:v>
                </c:pt>
                <c:pt idx="638">
                  <c:v>12.745975706117319</c:v>
                </c:pt>
                <c:pt idx="639">
                  <c:v>13.030983509957185</c:v>
                </c:pt>
                <c:pt idx="640">
                  <c:v>13.321820176374841</c:v>
                </c:pt>
                <c:pt idx="641">
                  <c:v>13.618568196472333</c:v>
                </c:pt>
                <c:pt idx="642">
                  <c:v>13.921308695495238</c:v>
                </c:pt>
                <c:pt idx="643">
                  <c:v>14.230121222867975</c:v>
                </c:pt>
                <c:pt idx="644">
                  <c:v>14.545083530462705</c:v>
                </c:pt>
                <c:pt idx="645">
                  <c:v>14.866271338884006</c:v>
                </c:pt>
                <c:pt idx="646">
                  <c:v>15.193758091596287</c:v>
                </c:pt>
                <c:pt idx="647">
                  <c:v>15.527614696769021</c:v>
                </c:pt>
                <c:pt idx="648">
                  <c:v>15.86790925677192</c:v>
                </c:pt>
                <c:pt idx="649">
                  <c:v>16.214706785312433</c:v>
                </c:pt>
                <c:pt idx="650">
                  <c:v>16.568068912282111</c:v>
                </c:pt>
                <c:pt idx="651">
                  <c:v>16.928053576453834</c:v>
                </c:pt>
                <c:pt idx="652">
                  <c:v>17.2947147062612</c:v>
                </c:pt>
                <c:pt idx="653">
                  <c:v>17.668101888984669</c:v>
                </c:pt>
                <c:pt idx="654">
                  <c:v>18.048260028774106</c:v>
                </c:pt>
                <c:pt idx="655">
                  <c:v>18.435228994050014</c:v>
                </c:pt>
                <c:pt idx="656">
                  <c:v>18.829043254946612</c:v>
                </c:pt>
                <c:pt idx="657">
                  <c:v>19.229731511588433</c:v>
                </c:pt>
                <c:pt idx="658">
                  <c:v>19.637316314131617</c:v>
                </c:pt>
                <c:pt idx="659">
                  <c:v>20.051813675643277</c:v>
                </c:pt>
                <c:pt idx="660">
                  <c:v>20.473232679047761</c:v>
                </c:pt>
                <c:pt idx="661">
                  <c:v>20.901575079522051</c:v>
                </c:pt>
                <c:pt idx="662">
                  <c:v>21.336834903888342</c:v>
                </c:pt>
                <c:pt idx="663">
                  <c:v>21.778998048716563</c:v>
                </c:pt>
                <c:pt idx="664">
                  <c:v>22.228041879016153</c:v>
                </c:pt>
                <c:pt idx="665">
                  <c:v>22.683934829567804</c:v>
                </c:pt>
                <c:pt idx="666">
                  <c:v>23.146636011107482</c:v>
                </c:pt>
                <c:pt idx="667">
                  <c:v>23.616094823740138</c:v>
                </c:pt>
                <c:pt idx="668">
                  <c:v>24.092250580113834</c:v>
                </c:pt>
                <c:pt idx="669">
                  <c:v>24.575032141030594</c:v>
                </c:pt>
                <c:pt idx="670">
                  <c:v>25.06435756630334</c:v>
                </c:pt>
                <c:pt idx="671">
                  <c:v>25.560133783785204</c:v>
                </c:pt>
                <c:pt idx="672">
                  <c:v>26.062256279596106</c:v>
                </c:pt>
                <c:pt idx="673">
                  <c:v>26.570608812647386</c:v>
                </c:pt>
                <c:pt idx="674">
                  <c:v>27.085063156616187</c:v>
                </c:pt>
                <c:pt idx="675">
                  <c:v>27.605478872542974</c:v>
                </c:pt>
                <c:pt idx="676">
                  <c:v>28.13170311521564</c:v>
                </c:pt>
                <c:pt idx="677">
                  <c:v>28.663570476458567</c:v>
                </c:pt>
                <c:pt idx="678">
                  <c:v>29.200902868362693</c:v>
                </c:pt>
                <c:pt idx="679">
                  <c:v>29.743509449370016</c:v>
                </c:pt>
                <c:pt idx="680">
                  <c:v>30.291186595962522</c:v>
                </c:pt>
                <c:pt idx="681">
                  <c:v>30.843717922498833</c:v>
                </c:pt>
                <c:pt idx="682">
                  <c:v>31.400874351488195</c:v>
                </c:pt>
                <c:pt idx="683">
                  <c:v>31.962414236310071</c:v>
                </c:pt>
                <c:pt idx="684">
                  <c:v>32.528083538031723</c:v>
                </c:pt>
                <c:pt idx="685">
                  <c:v>33.097616057620662</c:v>
                </c:pt>
                <c:pt idx="686">
                  <c:v>33.670733724423144</c:v>
                </c:pt>
                <c:pt idx="687">
                  <c:v>34.247146941336268</c:v>
                </c:pt>
                <c:pt idx="688">
                  <c:v>34.826554986623634</c:v>
                </c:pt>
                <c:pt idx="689">
                  <c:v>35.408646471823516</c:v>
                </c:pt>
                <c:pt idx="690">
                  <c:v>35.993099854679471</c:v>
                </c:pt>
                <c:pt idx="691">
                  <c:v>36.579584005493523</c:v>
                </c:pt>
                <c:pt idx="692">
                  <c:v>37.167758824768967</c:v>
                </c:pt>
                <c:pt idx="693">
                  <c:v>37.757275909480995</c:v>
                </c:pt>
                <c:pt idx="694">
                  <c:v>38.347779264798298</c:v>
                </c:pt>
                <c:pt idx="695">
                  <c:v>38.938906057583857</c:v>
                </c:pt>
                <c:pt idx="696">
                  <c:v>39.53028740753944</c:v>
                </c:pt>
                <c:pt idx="697">
                  <c:v>40.121549211430946</c:v>
                </c:pt>
                <c:pt idx="698">
                  <c:v>40.7123129954512</c:v>
                </c:pt>
                <c:pt idx="699">
                  <c:v>41.30219679044751</c:v>
                </c:pt>
                <c:pt idx="700">
                  <c:v>41.890816024471448</c:v>
                </c:pt>
                <c:pt idx="701">
                  <c:v>42.477784426901408</c:v>
                </c:pt>
                <c:pt idx="702">
                  <c:v>43.062714938249464</c:v>
                </c:pt>
                <c:pt idx="703">
                  <c:v>43.645220619695557</c:v>
                </c:pt>
                <c:pt idx="704">
                  <c:v>44.224915556394244</c:v>
                </c:pt>
                <c:pt idx="705">
                  <c:v>44.801415748674231</c:v>
                </c:pt>
                <c:pt idx="706">
                  <c:v>45.374339985394428</c:v>
                </c:pt>
                <c:pt idx="707">
                  <c:v>45.943310693934365</c:v>
                </c:pt>
                <c:pt idx="708">
                  <c:v>46.507954761568939</c:v>
                </c:pt>
                <c:pt idx="709">
                  <c:v>47.067904323314266</c:v>
                </c:pt>
                <c:pt idx="710">
                  <c:v>47.622797511715866</c:v>
                </c:pt>
                <c:pt idx="711">
                  <c:v>48.172279164481836</c:v>
                </c:pt>
                <c:pt idx="712">
                  <c:v>48.716001486331706</c:v>
                </c:pt>
                <c:pt idx="713">
                  <c:v>49.253624661931497</c:v>
                </c:pt>
                <c:pt idx="714">
                  <c:v>49.784817417303159</c:v>
                </c:pt>
                <c:pt idx="715">
                  <c:v>50.309257527628702</c:v>
                </c:pt>
                <c:pt idx="716">
                  <c:v>50.826632269907606</c:v>
                </c:pt>
                <c:pt idx="717">
                  <c:v>51.336638819455672</c:v>
                </c:pt>
                <c:pt idx="718">
                  <c:v>51.838984589758418</c:v>
                </c:pt>
                <c:pt idx="719">
                  <c:v>52.333387515693985</c:v>
                </c:pt>
                <c:pt idx="720">
                  <c:v>52.819576280620858</c:v>
                </c:pt>
                <c:pt idx="721">
                  <c:v>53.297290488276218</c:v>
                </c:pt>
                <c:pt idx="722">
                  <c:v>53.766280780845442</c:v>
                </c:pt>
                <c:pt idx="723">
                  <c:v>54.226308904944254</c:v>
                </c:pt>
                <c:pt idx="724">
                  <c:v>54.677147727592228</c:v>
                </c:pt>
                <c:pt idx="725">
                  <c:v>55.118581204549209</c:v>
                </c:pt>
                <c:pt idx="726">
                  <c:v>55.550404303649998</c:v>
                </c:pt>
                <c:pt idx="727">
                  <c:v>55.972422885967745</c:v>
                </c:pt>
                <c:pt idx="728">
                  <c:v>56.384453547817486</c:v>
                </c:pt>
                <c:pt idx="729">
                  <c:v>56.78632342673108</c:v>
                </c:pt>
                <c:pt idx="730">
                  <c:v>57.177869974623221</c:v>
                </c:pt>
                <c:pt idx="731">
                  <c:v>57.558940701419068</c:v>
                </c:pt>
                <c:pt idx="732">
                  <c:v>57.929392892427494</c:v>
                </c:pt>
                <c:pt idx="733">
                  <c:v>58.28909330273116</c:v>
                </c:pt>
                <c:pt idx="734">
                  <c:v>58.637917831816679</c:v>
                </c:pt>
                <c:pt idx="735">
                  <c:v>58.975751181602355</c:v>
                </c:pt>
                <c:pt idx="736">
                  <c:v>59.302486500926889</c:v>
                </c:pt>
                <c:pt idx="737">
                  <c:v>59.618025019455615</c:v>
                </c:pt>
                <c:pt idx="738">
                  <c:v>59.922275673834612</c:v>
                </c:pt>
                <c:pt idx="739">
                  <c:v>60.21515472878761</c:v>
                </c:pt>
                <c:pt idx="740">
                  <c:v>60.496585395704187</c:v>
                </c:pt>
                <c:pt idx="741">
                  <c:v>60.766497451116734</c:v>
                </c:pt>
                <c:pt idx="742">
                  <c:v>61.024826857306209</c:v>
                </c:pt>
                <c:pt idx="743">
                  <c:v>61.271515387121248</c:v>
                </c:pt>
                <c:pt idx="744">
                  <c:v>61.506510254937254</c:v>
                </c:pt>
                <c:pt idx="745">
                  <c:v>61.729763755526449</c:v>
                </c:pt>
                <c:pt idx="746">
                  <c:v>61.941232912460464</c:v>
                </c:pt>
                <c:pt idx="747">
                  <c:v>62.140879137520244</c:v>
                </c:pt>
                <c:pt idx="748">
                  <c:v>62.328667902447293</c:v>
                </c:pt>
                <c:pt idx="749">
                  <c:v>62.504568424238727</c:v>
                </c:pt>
                <c:pt idx="750">
                  <c:v>62.668553365061371</c:v>
                </c:pt>
                <c:pt idx="751">
                  <c:v>62.820598547743352</c:v>
                </c:pt>
                <c:pt idx="752">
                  <c:v>62.960682687691559</c:v>
                </c:pt>
                <c:pt idx="753">
                  <c:v>63.088787141982067</c:v>
                </c:pt>
                <c:pt idx="754">
                  <c:v>63.204895676277111</c:v>
                </c:pt>
                <c:pt idx="755">
                  <c:v>63.308994250137459</c:v>
                </c:pt>
                <c:pt idx="756">
                  <c:v>63.401070821220856</c:v>
                </c:pt>
                <c:pt idx="757">
                  <c:v>63.481115168787369</c:v>
                </c:pt>
                <c:pt idx="758">
                  <c:v>63.549118736868841</c:v>
                </c:pt>
                <c:pt idx="759">
                  <c:v>63.605074497402349</c:v>
                </c:pt>
                <c:pt idx="760">
                  <c:v>63.648976833576818</c:v>
                </c:pt>
                <c:pt idx="761">
                  <c:v>63.680821443594368</c:v>
                </c:pt>
                <c:pt idx="762">
                  <c:v>63.700605265006956</c:v>
                </c:pt>
                <c:pt idx="763">
                  <c:v>63.708326419749852</c:v>
                </c:pt>
                <c:pt idx="764">
                  <c:v>63.703984179957864</c:v>
                </c:pt>
                <c:pt idx="765">
                  <c:v>63.687578954617109</c:v>
                </c:pt>
                <c:pt idx="766">
                  <c:v>63.659112297072262</c:v>
                </c:pt>
                <c:pt idx="767">
                  <c:v>63.618586933378289</c:v>
                </c:pt>
                <c:pt idx="768">
                  <c:v>63.56600681145288</c:v>
                </c:pt>
                <c:pt idx="769">
                  <c:v>63.501377170953511</c:v>
                </c:pt>
                <c:pt idx="770">
                  <c:v>63.424704633767114</c:v>
                </c:pt>
                <c:pt idx="771">
                  <c:v>63.335997314964104</c:v>
                </c:pt>
                <c:pt idx="772">
                  <c:v>63.235264954026107</c:v>
                </c:pt>
                <c:pt idx="773">
                  <c:v>63.122519066112552</c:v>
                </c:pt>
                <c:pt idx="774">
                  <c:v>62.997773113080939</c:v>
                </c:pt>
                <c:pt idx="775">
                  <c:v>62.861042693920055</c:v>
                </c:pt>
                <c:pt idx="776">
                  <c:v>62.712345754194118</c:v>
                </c:pt>
                <c:pt idx="777">
                  <c:v>62.551702814026953</c:v>
                </c:pt>
                <c:pt idx="778">
                  <c:v>62.379137214080487</c:v>
                </c:pt>
                <c:pt idx="779">
                  <c:v>62.194675378898538</c:v>
                </c:pt>
                <c:pt idx="780">
                  <c:v>61.998347096895159</c:v>
                </c:pt>
                <c:pt idx="781">
                  <c:v>61.790185816169085</c:v>
                </c:pt>
                <c:pt idx="782">
                  <c:v>61.570228955217303</c:v>
                </c:pt>
                <c:pt idx="783">
                  <c:v>61.33851822750556</c:v>
                </c:pt>
                <c:pt idx="784">
                  <c:v>61.095099978730573</c:v>
                </c:pt>
                <c:pt idx="785">
                  <c:v>60.840025535476883</c:v>
                </c:pt>
                <c:pt idx="786">
                  <c:v>60.573351563833462</c:v>
                </c:pt>
                <c:pt idx="787">
                  <c:v>60.29514043639125</c:v>
                </c:pt>
                <c:pt idx="788">
                  <c:v>60.005460605891606</c:v>
                </c:pt>
                <c:pt idx="789">
                  <c:v>59.704386983643559</c:v>
                </c:pt>
                <c:pt idx="790">
                  <c:v>59.392001320669927</c:v>
                </c:pt>
                <c:pt idx="791">
                  <c:v>59.068392589385212</c:v>
                </c:pt>
                <c:pt idx="792">
                  <c:v>58.733657363451947</c:v>
                </c:pt>
                <c:pt idx="793">
                  <c:v>58.38790019330871</c:v>
                </c:pt>
                <c:pt idx="794">
                  <c:v>58.03123397471478</c:v>
                </c:pt>
                <c:pt idx="795">
                  <c:v>57.663780307518536</c:v>
                </c:pt>
                <c:pt idx="796">
                  <c:v>57.2856698417269</c:v>
                </c:pt>
                <c:pt idx="797">
                  <c:v>56.897042607839609</c:v>
                </c:pt>
                <c:pt idx="798">
                  <c:v>56.498048328316884</c:v>
                </c:pt>
                <c:pt idx="799">
                  <c:v>56.088846706971722</c:v>
                </c:pt>
                <c:pt idx="800">
                  <c:v>55.669607693027245</c:v>
                </c:pt>
                <c:pt idx="801">
                  <c:v>55.240511716555346</c:v>
                </c:pt>
                <c:pt idx="802">
                  <c:v>54.801749892018904</c:v>
                </c:pt>
                <c:pt idx="803">
                  <c:v>54.353524186680211</c:v>
                </c:pt>
                <c:pt idx="804">
                  <c:v>53.896047550714911</c:v>
                </c:pt>
                <c:pt idx="805">
                  <c:v>53.429544005984553</c:v>
                </c:pt>
                <c:pt idx="806">
                  <c:v>52.954248690579199</c:v>
                </c:pt>
                <c:pt idx="807">
                  <c:v>52.470407856438449</c:v>
                </c:pt>
                <c:pt idx="808">
                  <c:v>51.978278817599858</c:v>
                </c:pt>
                <c:pt idx="809">
                  <c:v>51.478129846908921</c:v>
                </c:pt>
                <c:pt idx="810">
                  <c:v>50.970240019355224</c:v>
                </c:pt>
                <c:pt idx="811">
                  <c:v>50.454899000551677</c:v>
                </c:pt>
                <c:pt idx="812">
                  <c:v>49.932406779310028</c:v>
                </c:pt>
                <c:pt idx="813">
                  <c:v>49.403073343671217</c:v>
                </c:pt>
                <c:pt idx="814">
                  <c:v>48.867218300243103</c:v>
                </c:pt>
                <c:pt idx="815">
                  <c:v>48.325170437196334</c:v>
                </c:pt>
                <c:pt idx="816">
                  <c:v>47.777267231773713</c:v>
                </c:pt>
                <c:pt idx="817">
                  <c:v>47.2238543037084</c:v>
                </c:pt>
                <c:pt idx="818">
                  <c:v>46.665284816481176</c:v>
                </c:pt>
              </c:numCache>
            </c:numRef>
          </c:yVal>
          <c:smooth val="1"/>
          <c:extLst>
            <c:ext xmlns:c16="http://schemas.microsoft.com/office/drawing/2014/chart" uri="{C3380CC4-5D6E-409C-BE32-E72D297353CC}">
              <c16:uniqueId val="{00000001-51E9-4915-A6E6-27E125B077F4}"/>
            </c:ext>
          </c:extLst>
        </c:ser>
        <c:dLbls>
          <c:showLegendKey val="0"/>
          <c:showVal val="0"/>
          <c:showCatName val="0"/>
          <c:showSerName val="0"/>
          <c:showPercent val="0"/>
          <c:showBubbleSize val="0"/>
        </c:dLbls>
        <c:axId val="529368192"/>
        <c:axId val="529369728"/>
      </c:scatterChart>
      <c:valAx>
        <c:axId val="529360000"/>
        <c:scaling>
          <c:logBase val="10"/>
          <c:orientation val="minMax"/>
          <c:min val="100"/>
        </c:scaling>
        <c:delete val="0"/>
        <c:axPos val="b"/>
        <c:minorGridlines>
          <c:spPr>
            <a:ln>
              <a:prstDash val="sysDot"/>
            </a:ln>
          </c:spPr>
        </c:minorGridlines>
        <c:title>
          <c:tx>
            <c:rich>
              <a:bodyPr rot="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Frequency</a:t>
                </a:r>
              </a:p>
            </c:rich>
          </c:tx>
          <c:overlay val="0"/>
        </c:title>
        <c:numFmt formatCode="0.E+00" sourceLinked="0"/>
        <c:majorTickMark val="out"/>
        <c:minorTickMark val="out"/>
        <c:tickLblPos val="low"/>
        <c:txPr>
          <a:bodyPr rot="-60000000" spcFirstLastPara="0" vertOverflow="ellipsis" vert="horz" wrap="square" anchor="ctr" anchorCtr="0"/>
          <a:lstStyle/>
          <a:p>
            <a:pPr>
              <a:defRPr lang="zh-CN" sz="1000" b="0" i="0" u="none" strike="noStrike" kern="1200" baseline="0">
                <a:solidFill>
                  <a:schemeClr val="tx1"/>
                </a:solidFill>
                <a:latin typeface="+mn-lt"/>
                <a:ea typeface="+mn-ea"/>
                <a:cs typeface="+mn-cs"/>
              </a:defRPr>
            </a:pPr>
            <a:endParaRPr lang="en-US"/>
          </a:p>
        </c:txPr>
        <c:crossAx val="529361920"/>
        <c:crossesAt val="-30"/>
        <c:crossBetween val="midCat"/>
      </c:valAx>
      <c:valAx>
        <c:axId val="529361920"/>
        <c:scaling>
          <c:orientation val="minMax"/>
        </c:scaling>
        <c:delete val="0"/>
        <c:axPos val="l"/>
        <c:majorGridlines/>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Gain (dB)</a:t>
                </a:r>
              </a:p>
            </c:rich>
          </c:tx>
          <c:layout>
            <c:manualLayout>
              <c:xMode val="edge"/>
              <c:yMode val="edge"/>
              <c:x val="5.8949089740253903E-2"/>
              <c:y val="0.3830965593858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0000"/>
        <c:crossesAt val="100"/>
        <c:crossBetween val="midCat"/>
      </c:valAx>
      <c:valAx>
        <c:axId val="529368192"/>
        <c:scaling>
          <c:logBase val="10"/>
          <c:orientation val="minMax"/>
        </c:scaling>
        <c:delete val="1"/>
        <c:axPos val="b"/>
        <c:numFmt formatCode="0" sourceLinked="1"/>
        <c:majorTickMark val="out"/>
        <c:minorTickMark val="none"/>
        <c:tickLblPos val="nextTo"/>
        <c:crossAx val="529369728"/>
        <c:crosses val="autoZero"/>
        <c:crossBetween val="midCat"/>
      </c:valAx>
      <c:valAx>
        <c:axId val="529369728"/>
        <c:scaling>
          <c:orientation val="minMax"/>
          <c:max val="90"/>
          <c:min val="0"/>
        </c:scaling>
        <c:delete val="0"/>
        <c:axPos val="r"/>
        <c:title>
          <c:tx>
            <c:rich>
              <a:bodyPr rot="-5400000" spcFirstLastPara="0" vertOverflow="ellipsis" vert="horz" wrap="square" anchor="ctr" anchorCtr="1"/>
              <a:lstStyle/>
              <a:p>
                <a:pPr>
                  <a:defRPr lang="zh-CN" sz="1000" b="1" i="0" u="none" strike="noStrike" kern="1200" baseline="0">
                    <a:solidFill>
                      <a:schemeClr val="tx1"/>
                    </a:solidFill>
                    <a:latin typeface="+mn-lt"/>
                    <a:ea typeface="+mn-ea"/>
                    <a:cs typeface="+mn-cs"/>
                  </a:defRPr>
                </a:pPr>
                <a:r>
                  <a:rPr lang="en-US" sz="1600"/>
                  <a:t>Phase Margin (degree)</a:t>
                </a:r>
              </a:p>
            </c:rich>
          </c:tx>
          <c:layout>
            <c:manualLayout>
              <c:xMode val="edge"/>
              <c:yMode val="edge"/>
              <c:x val="0.87389130012000105"/>
              <c:y val="0.27450077806746798"/>
            </c:manualLayout>
          </c:layout>
          <c:overlay val="0"/>
        </c:title>
        <c:numFmt formatCode="0" sourceLinked="0"/>
        <c:majorTickMark val="out"/>
        <c:minorTickMark val="none"/>
        <c:tickLblPos val="nextTo"/>
        <c:txPr>
          <a:bodyPr rot="-6000000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crossAx val="529368192"/>
        <c:crosses val="max"/>
        <c:crossBetween val="midCat"/>
        <c:majorUnit val="9"/>
      </c:valAx>
    </c:plotArea>
    <c:legend>
      <c:legendPos val="r"/>
      <c:layout>
        <c:manualLayout>
          <c:xMode val="edge"/>
          <c:yMode val="edge"/>
          <c:x val="0.1603224777319246"/>
          <c:y val="0.66757874224441272"/>
          <c:w val="8.5750946168695913E-2"/>
          <c:h val="0.11069452253639218"/>
        </c:manualLayout>
      </c:layout>
      <c:overlay val="0"/>
      <c:spPr>
        <a:solidFill>
          <a:schemeClr val="bg1"/>
        </a:solidFill>
      </c:spPr>
      <c:txPr>
        <a:bodyPr rot="0" spcFirstLastPara="0" vertOverflow="ellipsis" vert="horz" wrap="square" anchor="ctr" anchorCtr="1"/>
        <a:lstStyle/>
        <a:p>
          <a:pPr>
            <a:defRPr lang="zh-CN" sz="1000" b="0" i="0" u="none" strike="noStrike" kern="1200" baseline="0">
              <a:solidFill>
                <a:schemeClr val="tx1"/>
              </a:solidFill>
              <a:latin typeface="+mn-lt"/>
              <a:ea typeface="+mn-ea"/>
              <a:cs typeface="+mn-cs"/>
            </a:defRPr>
          </a:pPr>
          <a:endParaRPr lang="en-US"/>
        </a:p>
      </c:txPr>
    </c:legend>
    <c:plotVisOnly val="1"/>
    <c:dispBlanksAs val="gap"/>
    <c:showDLblsOverMax val="0"/>
  </c:chart>
  <c:txPr>
    <a:bodyPr/>
    <a:lstStyle/>
    <a:p>
      <a:pPr>
        <a:defRPr lang="zh-CN"/>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rtl="0">
              <a:defRPr sz="2800" b="1" i="0" u="none" strike="noStrike" kern="1200" baseline="0">
                <a:solidFill>
                  <a:sysClr val="windowText" lastClr="000000"/>
                </a:solidFill>
                <a:latin typeface="+mn-lt"/>
                <a:ea typeface="+mn-ea"/>
                <a:cs typeface="+mn-cs"/>
              </a:defRPr>
            </a:pPr>
            <a:r>
              <a:rPr lang="en-US" sz="2800" b="1" i="0" u="none" strike="noStrike" kern="1200" baseline="0">
                <a:solidFill>
                  <a:sysClr val="windowText" lastClr="000000"/>
                </a:solidFill>
                <a:latin typeface="+mn-lt"/>
                <a:ea typeface="+mn-ea"/>
                <a:cs typeface="+mn-cs"/>
              </a:rPr>
              <a:t>SIMPLIS &amp; TEST &amp; EXCEL</a:t>
            </a:r>
          </a:p>
        </c:rich>
      </c:tx>
      <c:layout>
        <c:manualLayout>
          <c:xMode val="edge"/>
          <c:yMode val="edge"/>
          <c:x val="0.32504674237170278"/>
          <c:y val="5.6737593722016526E-2"/>
        </c:manualLayout>
      </c:layout>
      <c:overlay val="0"/>
    </c:title>
    <c:autoTitleDeleted val="0"/>
    <c:plotArea>
      <c:layout>
        <c:manualLayout>
          <c:layoutTarget val="inner"/>
          <c:xMode val="edge"/>
          <c:yMode val="edge"/>
          <c:x val="0.13920999550897814"/>
          <c:y val="0.19529669472690633"/>
          <c:w val="0.70505935510506323"/>
          <c:h val="0.59000969201892206"/>
        </c:manualLayout>
      </c:layout>
      <c:scatterChart>
        <c:scatterStyle val="smoothMarker"/>
        <c:varyColors val="0"/>
        <c:ser>
          <c:idx val="0"/>
          <c:order val="0"/>
          <c:tx>
            <c:v>gain_SIMPLIS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1A'!$B$5:$B$1505</c:f>
              <c:numCache>
                <c:formatCode>General</c:formatCode>
                <c:ptCount val="1501"/>
                <c:pt idx="0">
                  <c:v>63.3483988975279</c:v>
                </c:pt>
                <c:pt idx="1">
                  <c:v>63.345438553567</c:v>
                </c:pt>
                <c:pt idx="2">
                  <c:v>63.342425237987101</c:v>
                </c:pt>
                <c:pt idx="3">
                  <c:v>63.339358040577302</c:v>
                </c:pt>
                <c:pt idx="4">
                  <c:v>63.336236036858402</c:v>
                </c:pt>
                <c:pt idx="5">
                  <c:v>63.333058287689703</c:v>
                </c:pt>
                <c:pt idx="6">
                  <c:v>63.329823839247901</c:v>
                </c:pt>
                <c:pt idx="7">
                  <c:v>63.326531723319199</c:v>
                </c:pt>
                <c:pt idx="8">
                  <c:v>63.3231809562064</c:v>
                </c:pt>
                <c:pt idx="9">
                  <c:v>63.319770539607603</c:v>
                </c:pt>
                <c:pt idx="10">
                  <c:v>63.316299459273402</c:v>
                </c:pt>
                <c:pt idx="11">
                  <c:v>63.312766685800298</c:v>
                </c:pt>
                <c:pt idx="12">
                  <c:v>63.309171173772697</c:v>
                </c:pt>
                <c:pt idx="13">
                  <c:v>63.305511862363602</c:v>
                </c:pt>
                <c:pt idx="14">
                  <c:v>63.301787674497</c:v>
                </c:pt>
                <c:pt idx="15">
                  <c:v>63.297997516693101</c:v>
                </c:pt>
                <c:pt idx="16">
                  <c:v>63.294140279141502</c:v>
                </c:pt>
                <c:pt idx="17">
                  <c:v>63.290214835787403</c:v>
                </c:pt>
                <c:pt idx="18">
                  <c:v>63.286220043432401</c:v>
                </c:pt>
                <c:pt idx="19">
                  <c:v>63.282154742067704</c:v>
                </c:pt>
                <c:pt idx="20">
                  <c:v>63.278017754779697</c:v>
                </c:pt>
                <c:pt idx="21">
                  <c:v>63.273807887221601</c:v>
                </c:pt>
                <c:pt idx="22">
                  <c:v>63.269523927570901</c:v>
                </c:pt>
                <c:pt idx="23">
                  <c:v>63.265164646745397</c:v>
                </c:pt>
                <c:pt idx="24">
                  <c:v>63.260728797530298</c:v>
                </c:pt>
                <c:pt idx="25">
                  <c:v>63.2562151149939</c:v>
                </c:pt>
                <c:pt idx="26">
                  <c:v>63.251622315995</c:v>
                </c:pt>
                <c:pt idx="27">
                  <c:v>63.246949099446901</c:v>
                </c:pt>
                <c:pt idx="28">
                  <c:v>63.242194145545803</c:v>
                </c:pt>
                <c:pt idx="29">
                  <c:v>63.237356116226302</c:v>
                </c:pt>
                <c:pt idx="30">
                  <c:v>63.232433654407501</c:v>
                </c:pt>
                <c:pt idx="31">
                  <c:v>63.227425384445603</c:v>
                </c:pt>
                <c:pt idx="32">
                  <c:v>63.222329911666598</c:v>
                </c:pt>
                <c:pt idx="33">
                  <c:v>63.217145822076098</c:v>
                </c:pt>
                <c:pt idx="34">
                  <c:v>63.2118716827447</c:v>
                </c:pt>
                <c:pt idx="35">
                  <c:v>63.206506040934798</c:v>
                </c:pt>
                <c:pt idx="36">
                  <c:v>63.201047424730703</c:v>
                </c:pt>
                <c:pt idx="37">
                  <c:v>63.195494342465203</c:v>
                </c:pt>
                <c:pt idx="38">
                  <c:v>63.189845282701803</c:v>
                </c:pt>
                <c:pt idx="39">
                  <c:v>63.184098713891203</c:v>
                </c:pt>
                <c:pt idx="40">
                  <c:v>63.178253084810301</c:v>
                </c:pt>
                <c:pt idx="41">
                  <c:v>63.172306823948098</c:v>
                </c:pt>
                <c:pt idx="42">
                  <c:v>63.166258339566703</c:v>
                </c:pt>
                <c:pt idx="43">
                  <c:v>63.160106019658997</c:v>
                </c:pt>
                <c:pt idx="44">
                  <c:v>63.153848231889597</c:v>
                </c:pt>
                <c:pt idx="45">
                  <c:v>63.147483323345497</c:v>
                </c:pt>
                <c:pt idx="46">
                  <c:v>63.141009620468601</c:v>
                </c:pt>
                <c:pt idx="47">
                  <c:v>63.134425429286402</c:v>
                </c:pt>
                <c:pt idx="48">
                  <c:v>63.127729035068803</c:v>
                </c:pt>
                <c:pt idx="49">
                  <c:v>63.120918702075301</c:v>
                </c:pt>
                <c:pt idx="50">
                  <c:v>63.113992674132099</c:v>
                </c:pt>
                <c:pt idx="51">
                  <c:v>63.106949174078999</c:v>
                </c:pt>
                <c:pt idx="52">
                  <c:v>63.099786403796102</c:v>
                </c:pt>
                <c:pt idx="53">
                  <c:v>63.092502544261897</c:v>
                </c:pt>
                <c:pt idx="54">
                  <c:v>63.085095755643302</c:v>
                </c:pt>
                <c:pt idx="55">
                  <c:v>63.077564177186098</c:v>
                </c:pt>
                <c:pt idx="56">
                  <c:v>63.069905927209398</c:v>
                </c:pt>
                <c:pt idx="57">
                  <c:v>63.062119102925998</c:v>
                </c:pt>
                <c:pt idx="58">
                  <c:v>63.054201780878202</c:v>
                </c:pt>
                <c:pt idx="59">
                  <c:v>63.046152016860702</c:v>
                </c:pt>
                <c:pt idx="60">
                  <c:v>63.037967845395698</c:v>
                </c:pt>
                <c:pt idx="61">
                  <c:v>63.029647280533602</c:v>
                </c:pt>
                <c:pt idx="62">
                  <c:v>63.021188315858403</c:v>
                </c:pt>
                <c:pt idx="63">
                  <c:v>63.012588924089698</c:v>
                </c:pt>
                <c:pt idx="64">
                  <c:v>63.003847057220703</c:v>
                </c:pt>
                <c:pt idx="65">
                  <c:v>62.994960647295699</c:v>
                </c:pt>
                <c:pt idx="66">
                  <c:v>62.985927605582702</c:v>
                </c:pt>
                <c:pt idx="67">
                  <c:v>62.9767458234613</c:v>
                </c:pt>
                <c:pt idx="68">
                  <c:v>62.967413172183797</c:v>
                </c:pt>
                <c:pt idx="69">
                  <c:v>62.957927503036601</c:v>
                </c:pt>
                <c:pt idx="70">
                  <c:v>62.948286647726299</c:v>
                </c:pt>
                <c:pt idx="71">
                  <c:v>62.9384884182831</c:v>
                </c:pt>
                <c:pt idx="72">
                  <c:v>62.9285306075558</c:v>
                </c:pt>
                <c:pt idx="73">
                  <c:v>62.9184109890979</c:v>
                </c:pt>
                <c:pt idx="74">
                  <c:v>62.908127317683501</c:v>
                </c:pt>
                <c:pt idx="75">
                  <c:v>62.897677329317801</c:v>
                </c:pt>
                <c:pt idx="76">
                  <c:v>62.887058741703001</c:v>
                </c:pt>
                <c:pt idx="77">
                  <c:v>62.876269254350099</c:v>
                </c:pt>
                <c:pt idx="78">
                  <c:v>62.865306548971901</c:v>
                </c:pt>
                <c:pt idx="79">
                  <c:v>62.854168289809799</c:v>
                </c:pt>
                <c:pt idx="80">
                  <c:v>62.842852123831896</c:v>
                </c:pt>
                <c:pt idx="81">
                  <c:v>62.831355681176802</c:v>
                </c:pt>
                <c:pt idx="82">
                  <c:v>62.819676575531702</c:v>
                </c:pt>
                <c:pt idx="83">
                  <c:v>62.807812404335898</c:v>
                </c:pt>
                <c:pt idx="84">
                  <c:v>62.7957607495998</c:v>
                </c:pt>
                <c:pt idx="85">
                  <c:v>62.783519177705998</c:v>
                </c:pt>
                <c:pt idx="86">
                  <c:v>62.771085240379001</c:v>
                </c:pt>
                <c:pt idx="87">
                  <c:v>62.758456474967502</c:v>
                </c:pt>
                <c:pt idx="88">
                  <c:v>62.745630404676298</c:v>
                </c:pt>
                <c:pt idx="89">
                  <c:v>62.732604539463502</c:v>
                </c:pt>
                <c:pt idx="90">
                  <c:v>62.719376376445197</c:v>
                </c:pt>
                <c:pt idx="91">
                  <c:v>62.705943400139397</c:v>
                </c:pt>
                <c:pt idx="92">
                  <c:v>62.6923030832046</c:v>
                </c:pt>
                <c:pt idx="93">
                  <c:v>62.678452887124102</c:v>
                </c:pt>
                <c:pt idx="94">
                  <c:v>62.6643902628456</c:v>
                </c:pt>
                <c:pt idx="95">
                  <c:v>62.650112650857103</c:v>
                </c:pt>
                <c:pt idx="96">
                  <c:v>62.635617482827797</c:v>
                </c:pt>
                <c:pt idx="97">
                  <c:v>62.620902180917298</c:v>
                </c:pt>
                <c:pt idx="98">
                  <c:v>62.6059641597545</c:v>
                </c:pt>
                <c:pt idx="99">
                  <c:v>62.590800826279903</c:v>
                </c:pt>
                <c:pt idx="100">
                  <c:v>62.575409580834602</c:v>
                </c:pt>
                <c:pt idx="101">
                  <c:v>62.559787817737998</c:v>
                </c:pt>
                <c:pt idx="102">
                  <c:v>62.543932926066397</c:v>
                </c:pt>
                <c:pt idx="103">
                  <c:v>62.527842290811002</c:v>
                </c:pt>
                <c:pt idx="104">
                  <c:v>62.511513292676398</c:v>
                </c:pt>
                <c:pt idx="105">
                  <c:v>62.494943309980002</c:v>
                </c:pt>
                <c:pt idx="106">
                  <c:v>62.4781297191535</c:v>
                </c:pt>
                <c:pt idx="107">
                  <c:v>62.4610698950708</c:v>
                </c:pt>
                <c:pt idx="108">
                  <c:v>62.4437612126004</c:v>
                </c:pt>
                <c:pt idx="109">
                  <c:v>62.426201047416498</c:v>
                </c:pt>
                <c:pt idx="110">
                  <c:v>62.408386776160199</c:v>
                </c:pt>
                <c:pt idx="111">
                  <c:v>62.390315778452198</c:v>
                </c:pt>
                <c:pt idx="112">
                  <c:v>62.371985437144403</c:v>
                </c:pt>
                <c:pt idx="113">
                  <c:v>62.353393139473802</c:v>
                </c:pt>
                <c:pt idx="114">
                  <c:v>62.334536277836399</c:v>
                </c:pt>
                <c:pt idx="115">
                  <c:v>62.315412251154697</c:v>
                </c:pt>
                <c:pt idx="116">
                  <c:v>62.296018465684398</c:v>
                </c:pt>
                <c:pt idx="117">
                  <c:v>62.276352336127303</c:v>
                </c:pt>
                <c:pt idx="118">
                  <c:v>62.256411286349199</c:v>
                </c:pt>
                <c:pt idx="119">
                  <c:v>62.236192751011401</c:v>
                </c:pt>
                <c:pt idx="120">
                  <c:v>62.215694175955399</c:v>
                </c:pt>
                <c:pt idx="121">
                  <c:v>62.194913020045497</c:v>
                </c:pt>
                <c:pt idx="122">
                  <c:v>62.173846755496697</c:v>
                </c:pt>
                <c:pt idx="123">
                  <c:v>62.152492869561001</c:v>
                </c:pt>
                <c:pt idx="124">
                  <c:v>62.130848865515802</c:v>
                </c:pt>
                <c:pt idx="125">
                  <c:v>62.108912263324598</c:v>
                </c:pt>
                <c:pt idx="126">
                  <c:v>62.086680601460003</c:v>
                </c:pt>
                <c:pt idx="127">
                  <c:v>62.0641514377674</c:v>
                </c:pt>
                <c:pt idx="128">
                  <c:v>62.041322350293399</c:v>
                </c:pt>
                <c:pt idx="129">
                  <c:v>62.018190938959002</c:v>
                </c:pt>
                <c:pt idx="130">
                  <c:v>61.994754826350501</c:v>
                </c:pt>
                <c:pt idx="131">
                  <c:v>61.971011659090998</c:v>
                </c:pt>
                <c:pt idx="132">
                  <c:v>61.9469591090714</c:v>
                </c:pt>
                <c:pt idx="133">
                  <c:v>61.922594874122503</c:v>
                </c:pt>
                <c:pt idx="134">
                  <c:v>61.897916679853203</c:v>
                </c:pt>
                <c:pt idx="135">
                  <c:v>61.872922280325703</c:v>
                </c:pt>
                <c:pt idx="136">
                  <c:v>61.847609459537601</c:v>
                </c:pt>
                <c:pt idx="137">
                  <c:v>61.8219760323475</c:v>
                </c:pt>
                <c:pt idx="138">
                  <c:v>61.796019845619703</c:v>
                </c:pt>
                <c:pt idx="139">
                  <c:v>61.769738779829297</c:v>
                </c:pt>
                <c:pt idx="140">
                  <c:v>61.743130749700597</c:v>
                </c:pt>
                <c:pt idx="141">
                  <c:v>61.716193705419897</c:v>
                </c:pt>
                <c:pt idx="142">
                  <c:v>61.688925634003603</c:v>
                </c:pt>
                <c:pt idx="143">
                  <c:v>61.661324560372002</c:v>
                </c:pt>
                <c:pt idx="144">
                  <c:v>61.633388548093897</c:v>
                </c:pt>
                <c:pt idx="145">
                  <c:v>61.605115701046898</c:v>
                </c:pt>
                <c:pt idx="146">
                  <c:v>61.576504164139898</c:v>
                </c:pt>
                <c:pt idx="147">
                  <c:v>61.547552124456601</c:v>
                </c:pt>
                <c:pt idx="148">
                  <c:v>61.518257812305102</c:v>
                </c:pt>
                <c:pt idx="149">
                  <c:v>61.488619502384999</c:v>
                </c:pt>
                <c:pt idx="150">
                  <c:v>61.458635514499598</c:v>
                </c:pt>
                <c:pt idx="151">
                  <c:v>61.428304214884797</c:v>
                </c:pt>
                <c:pt idx="152">
                  <c:v>61.397624016871703</c:v>
                </c:pt>
                <c:pt idx="153">
                  <c:v>61.366593382287903</c:v>
                </c:pt>
                <c:pt idx="154">
                  <c:v>61.3352108218997</c:v>
                </c:pt>
                <c:pt idx="155">
                  <c:v>61.303474896642797</c:v>
                </c:pt>
                <c:pt idx="156">
                  <c:v>61.271384218157699</c:v>
                </c:pt>
                <c:pt idx="157">
                  <c:v>61.238937450098803</c:v>
                </c:pt>
                <c:pt idx="158">
                  <c:v>61.206133308640801</c:v>
                </c:pt>
                <c:pt idx="159">
                  <c:v>61.172970563193502</c:v>
                </c:pt>
                <c:pt idx="160">
                  <c:v>61.139448037590903</c:v>
                </c:pt>
                <c:pt idx="161">
                  <c:v>61.1055646103366</c:v>
                </c:pt>
                <c:pt idx="162">
                  <c:v>61.0713192155267</c:v>
                </c:pt>
                <c:pt idx="163">
                  <c:v>61.036710843507201</c:v>
                </c:pt>
                <c:pt idx="164">
                  <c:v>61.001738541552001</c:v>
                </c:pt>
                <c:pt idx="165">
                  <c:v>60.966401414338797</c:v>
                </c:pt>
                <c:pt idx="166">
                  <c:v>60.930698624373299</c:v>
                </c:pt>
                <c:pt idx="167">
                  <c:v>60.894629392950399</c:v>
                </c:pt>
                <c:pt idx="168">
                  <c:v>60.858193000276003</c:v>
                </c:pt>
                <c:pt idx="169">
                  <c:v>60.821388785924398</c:v>
                </c:pt>
                <c:pt idx="170">
                  <c:v>60.784216149378899</c:v>
                </c:pt>
                <c:pt idx="171">
                  <c:v>60.746674550264501</c:v>
                </c:pt>
                <c:pt idx="172">
                  <c:v>60.708763508841798</c:v>
                </c:pt>
                <c:pt idx="173">
                  <c:v>60.670482606200899</c:v>
                </c:pt>
                <c:pt idx="174">
                  <c:v>60.631831484094398</c:v>
                </c:pt>
                <c:pt idx="175">
                  <c:v>60.592809846041803</c:v>
                </c:pt>
                <c:pt idx="176">
                  <c:v>60.553417456722698</c:v>
                </c:pt>
                <c:pt idx="177">
                  <c:v>60.513654142154103</c:v>
                </c:pt>
                <c:pt idx="178">
                  <c:v>60.473519790309702</c:v>
                </c:pt>
                <c:pt idx="179">
                  <c:v>60.433014350498603</c:v>
                </c:pt>
                <c:pt idx="180">
                  <c:v>60.392137833620801</c:v>
                </c:pt>
                <c:pt idx="181">
                  <c:v>60.350890312242001</c:v>
                </c:pt>
                <c:pt idx="182">
                  <c:v>60.309271920305498</c:v>
                </c:pt>
                <c:pt idx="183">
                  <c:v>60.267282853069702</c:v>
                </c:pt>
                <c:pt idx="184">
                  <c:v>60.2249233667863</c:v>
                </c:pt>
                <c:pt idx="185">
                  <c:v>60.182193778715799</c:v>
                </c:pt>
                <c:pt idx="186">
                  <c:v>60.139094466687702</c:v>
                </c:pt>
                <c:pt idx="187">
                  <c:v>60.095625868808398</c:v>
                </c:pt>
                <c:pt idx="188">
                  <c:v>60.051788483225401</c:v>
                </c:pt>
                <c:pt idx="189">
                  <c:v>60.007582867454197</c:v>
                </c:pt>
                <c:pt idx="190">
                  <c:v>59.963009638332203</c:v>
                </c:pt>
                <c:pt idx="191">
                  <c:v>59.918069471176402</c:v>
                </c:pt>
                <c:pt idx="192">
                  <c:v>59.872763099599901</c:v>
                </c:pt>
                <c:pt idx="193">
                  <c:v>59.827091314742901</c:v>
                </c:pt>
                <c:pt idx="194">
                  <c:v>59.781054964675903</c:v>
                </c:pt>
                <c:pt idx="195">
                  <c:v>59.734654954070599</c:v>
                </c:pt>
                <c:pt idx="196">
                  <c:v>59.687892242995801</c:v>
                </c:pt>
                <c:pt idx="197">
                  <c:v>59.640767846857003</c:v>
                </c:pt>
                <c:pt idx="198">
                  <c:v>59.593282835159698</c:v>
                </c:pt>
                <c:pt idx="199">
                  <c:v>59.545438331057198</c:v>
                </c:pt>
                <c:pt idx="200">
                  <c:v>59.497235510454402</c:v>
                </c:pt>
                <c:pt idx="201">
                  <c:v>59.448675601100398</c:v>
                </c:pt>
                <c:pt idx="202">
                  <c:v>59.399759881937896</c:v>
                </c:pt>
                <c:pt idx="203">
                  <c:v>59.350489681968398</c:v>
                </c:pt>
                <c:pt idx="204">
                  <c:v>59.300866379600699</c:v>
                </c:pt>
                <c:pt idx="205">
                  <c:v>59.2508914015011</c:v>
                </c:pt>
                <c:pt idx="206">
                  <c:v>59.200566221767197</c:v>
                </c:pt>
                <c:pt idx="207">
                  <c:v>59.149892360749803</c:v>
                </c:pt>
                <c:pt idx="208">
                  <c:v>59.098871384362802</c:v>
                </c:pt>
                <c:pt idx="209">
                  <c:v>59.047504902819199</c:v>
                </c:pt>
                <c:pt idx="210">
                  <c:v>58.995794569615398</c:v>
                </c:pt>
                <c:pt idx="211">
                  <c:v>58.943742080419099</c:v>
                </c:pt>
                <c:pt idx="212">
                  <c:v>58.891349172168503</c:v>
                </c:pt>
                <c:pt idx="213">
                  <c:v>58.8386176217195</c:v>
                </c:pt>
                <c:pt idx="214">
                  <c:v>58.785549244819798</c:v>
                </c:pt>
                <c:pt idx="215">
                  <c:v>58.732145895100103</c:v>
                </c:pt>
                <c:pt idx="216">
                  <c:v>58.678409462787499</c:v>
                </c:pt>
                <c:pt idx="217">
                  <c:v>58.624341873468303</c:v>
                </c:pt>
                <c:pt idx="218">
                  <c:v>58.569945087115102</c:v>
                </c:pt>
                <c:pt idx="219">
                  <c:v>58.515221096807601</c:v>
                </c:pt>
                <c:pt idx="220">
                  <c:v>58.460171927450297</c:v>
                </c:pt>
                <c:pt idx="221">
                  <c:v>58.404799634830702</c:v>
                </c:pt>
                <c:pt idx="222">
                  <c:v>58.349106304115203</c:v>
                </c:pt>
                <c:pt idx="223">
                  <c:v>58.293094048816798</c:v>
                </c:pt>
                <c:pt idx="224">
                  <c:v>58.236765009652899</c:v>
                </c:pt>
                <c:pt idx="225">
                  <c:v>58.180121353083997</c:v>
                </c:pt>
                <c:pt idx="226">
                  <c:v>58.123165270377697</c:v>
                </c:pt>
                <c:pt idx="227">
                  <c:v>58.065898976178197</c:v>
                </c:pt>
                <c:pt idx="228">
                  <c:v>58.0083247075058</c:v>
                </c:pt>
                <c:pt idx="229">
                  <c:v>57.950444722317897</c:v>
                </c:pt>
                <c:pt idx="230">
                  <c:v>57.892261298519301</c:v>
                </c:pt>
                <c:pt idx="231">
                  <c:v>57.833776732539199</c:v>
                </c:pt>
                <c:pt idx="232">
                  <c:v>57.774993338379502</c:v>
                </c:pt>
                <c:pt idx="233">
                  <c:v>57.715913446246397</c:v>
                </c:pt>
                <c:pt idx="234">
                  <c:v>57.656539401437897</c:v>
                </c:pt>
                <c:pt idx="235">
                  <c:v>57.596873563120198</c:v>
                </c:pt>
                <c:pt idx="236">
                  <c:v>57.536918303275897</c:v>
                </c:pt>
                <c:pt idx="237">
                  <c:v>57.476676005456099</c:v>
                </c:pt>
                <c:pt idx="238">
                  <c:v>57.416149063589202</c:v>
                </c:pt>
                <c:pt idx="239">
                  <c:v>57.355339880988097</c:v>
                </c:pt>
                <c:pt idx="240">
                  <c:v>57.294250869143198</c:v>
                </c:pt>
                <c:pt idx="241">
                  <c:v>57.232884446581899</c:v>
                </c:pt>
                <c:pt idx="242">
                  <c:v>57.171243037875897</c:v>
                </c:pt>
                <c:pt idx="243">
                  <c:v>57.109329072443799</c:v>
                </c:pt>
                <c:pt idx="244">
                  <c:v>57.047144983592602</c:v>
                </c:pt>
                <c:pt idx="245">
                  <c:v>56.984693207446703</c:v>
                </c:pt>
                <c:pt idx="246">
                  <c:v>56.921976181754502</c:v>
                </c:pt>
                <c:pt idx="247">
                  <c:v>56.858996345119202</c:v>
                </c:pt>
                <c:pt idx="248">
                  <c:v>56.795756135844599</c:v>
                </c:pt>
                <c:pt idx="249">
                  <c:v>56.732257990949002</c:v>
                </c:pt>
                <c:pt idx="250">
                  <c:v>56.668504345220498</c:v>
                </c:pt>
                <c:pt idx="251">
                  <c:v>56.604497630345399</c:v>
                </c:pt>
                <c:pt idx="252">
                  <c:v>56.540240273815499</c:v>
                </c:pt>
                <c:pt idx="253">
                  <c:v>56.475734698135099</c:v>
                </c:pt>
                <c:pt idx="254">
                  <c:v>56.410983319882497</c:v>
                </c:pt>
                <c:pt idx="255">
                  <c:v>56.345988548817203</c:v>
                </c:pt>
                <c:pt idx="256">
                  <c:v>56.280752787121997</c:v>
                </c:pt>
                <c:pt idx="257">
                  <c:v>56.215278428331402</c:v>
                </c:pt>
                <c:pt idx="258">
                  <c:v>56.149567856814201</c:v>
                </c:pt>
                <c:pt idx="259">
                  <c:v>56.083623446734499</c:v>
                </c:pt>
                <c:pt idx="260">
                  <c:v>56.0174475613494</c:v>
                </c:pt>
                <c:pt idx="261">
                  <c:v>55.951042552298297</c:v>
                </c:pt>
                <c:pt idx="262">
                  <c:v>55.884410758753802</c:v>
                </c:pt>
                <c:pt idx="263">
                  <c:v>55.817554506795503</c:v>
                </c:pt>
                <c:pt idx="264">
                  <c:v>55.7504761086348</c:v>
                </c:pt>
                <c:pt idx="265">
                  <c:v>55.683177861986302</c:v>
                </c:pt>
                <c:pt idx="266">
                  <c:v>55.615662049330602</c:v>
                </c:pt>
                <c:pt idx="267">
                  <c:v>55.547930937321702</c:v>
                </c:pt>
                <c:pt idx="268">
                  <c:v>55.479986776173497</c:v>
                </c:pt>
                <c:pt idx="269">
                  <c:v>55.411831798977197</c:v>
                </c:pt>
                <c:pt idx="270">
                  <c:v>55.343468221186797</c:v>
                </c:pt>
                <c:pt idx="271">
                  <c:v>55.2748982399985</c:v>
                </c:pt>
                <c:pt idx="272">
                  <c:v>55.206124033784597</c:v>
                </c:pt>
                <c:pt idx="273">
                  <c:v>55.137147761618898</c:v>
                </c:pt>
                <c:pt idx="274">
                  <c:v>55.067971562705999</c:v>
                </c:pt>
                <c:pt idx="275">
                  <c:v>54.998597555893099</c:v>
                </c:pt>
                <c:pt idx="276">
                  <c:v>54.9290278392182</c:v>
                </c:pt>
                <c:pt idx="277">
                  <c:v>54.859264489336503</c:v>
                </c:pt>
                <c:pt idx="278">
                  <c:v>54.7893095612339</c:v>
                </c:pt>
                <c:pt idx="279">
                  <c:v>54.719165087677801</c:v>
                </c:pt>
                <c:pt idx="280">
                  <c:v>54.648833078811499</c:v>
                </c:pt>
                <c:pt idx="281">
                  <c:v>54.578315521804498</c:v>
                </c:pt>
                <c:pt idx="282">
                  <c:v>54.507614380425402</c:v>
                </c:pt>
                <c:pt idx="283">
                  <c:v>54.436731594676601</c:v>
                </c:pt>
                <c:pt idx="284">
                  <c:v>54.365669080446999</c:v>
                </c:pt>
                <c:pt idx="285">
                  <c:v>54.294428729168096</c:v>
                </c:pt>
                <c:pt idx="286">
                  <c:v>54.223012407517103</c:v>
                </c:pt>
                <c:pt idx="287">
                  <c:v>54.151421957050097</c:v>
                </c:pt>
                <c:pt idx="288">
                  <c:v>54.079659193957802</c:v>
                </c:pt>
                <c:pt idx="289">
                  <c:v>54.0077259087603</c:v>
                </c:pt>
                <c:pt idx="290">
                  <c:v>53.935623866002302</c:v>
                </c:pt>
                <c:pt idx="291">
                  <c:v>53.863354804070198</c:v>
                </c:pt>
                <c:pt idx="292">
                  <c:v>53.790920434880803</c:v>
                </c:pt>
                <c:pt idx="293">
                  <c:v>53.718322443671397</c:v>
                </c:pt>
                <c:pt idx="294">
                  <c:v>53.645562488787697</c:v>
                </c:pt>
                <c:pt idx="295">
                  <c:v>53.572642201431599</c:v>
                </c:pt>
                <c:pt idx="296">
                  <c:v>53.499563185524799</c:v>
                </c:pt>
                <c:pt idx="297">
                  <c:v>53.426327017462597</c:v>
                </c:pt>
                <c:pt idx="298">
                  <c:v>53.352935245980099</c:v>
                </c:pt>
                <c:pt idx="299">
                  <c:v>53.279389391939901</c:v>
                </c:pt>
                <c:pt idx="300">
                  <c:v>53.205690948207902</c:v>
                </c:pt>
                <c:pt idx="301">
                  <c:v>53.131841379467701</c:v>
                </c:pt>
                <c:pt idx="302">
                  <c:v>53.057842122125599</c:v>
                </c:pt>
                <c:pt idx="303">
                  <c:v>52.9836945841367</c:v>
                </c:pt>
                <c:pt idx="304">
                  <c:v>52.909400144908197</c:v>
                </c:pt>
                <c:pt idx="305">
                  <c:v>52.834960155166002</c:v>
                </c:pt>
                <c:pt idx="306">
                  <c:v>52.760375936830101</c:v>
                </c:pt>
                <c:pt idx="307">
                  <c:v>52.685648782983499</c:v>
                </c:pt>
                <c:pt idx="308">
                  <c:v>52.610779957663802</c:v>
                </c:pt>
                <c:pt idx="309">
                  <c:v>52.535770695904503</c:v>
                </c:pt>
                <c:pt idx="310">
                  <c:v>52.460622203536403</c:v>
                </c:pt>
                <c:pt idx="311">
                  <c:v>52.3853356571951</c:v>
                </c:pt>
                <c:pt idx="312">
                  <c:v>52.309912204224801</c:v>
                </c:pt>
                <c:pt idx="313">
                  <c:v>52.234352962576097</c:v>
                </c:pt>
                <c:pt idx="314">
                  <c:v>52.158659020818298</c:v>
                </c:pt>
                <c:pt idx="315">
                  <c:v>52.0828314380379</c:v>
                </c:pt>
                <c:pt idx="316">
                  <c:v>52.006871243793597</c:v>
                </c:pt>
                <c:pt idx="317">
                  <c:v>51.930779438091299</c:v>
                </c:pt>
                <c:pt idx="318">
                  <c:v>51.854556991323101</c:v>
                </c:pt>
                <c:pt idx="319">
                  <c:v>51.778204844247597</c:v>
                </c:pt>
                <c:pt idx="320">
                  <c:v>51.701723907946999</c:v>
                </c:pt>
                <c:pt idx="321">
                  <c:v>51.6251150638046</c:v>
                </c:pt>
                <c:pt idx="322">
                  <c:v>51.548379163464404</c:v>
                </c:pt>
                <c:pt idx="323">
                  <c:v>51.471517028836701</c:v>
                </c:pt>
                <c:pt idx="324">
                  <c:v>51.394529452055203</c:v>
                </c:pt>
                <c:pt idx="325">
                  <c:v>51.317417195461601</c:v>
                </c:pt>
                <c:pt idx="326">
                  <c:v>51.240180991603097</c:v>
                </c:pt>
                <c:pt idx="327">
                  <c:v>51.162821543211699</c:v>
                </c:pt>
                <c:pt idx="328">
                  <c:v>51.0853395231943</c:v>
                </c:pt>
                <c:pt idx="329">
                  <c:v>51.007735574637302</c:v>
                </c:pt>
                <c:pt idx="330">
                  <c:v>50.930010310769902</c:v>
                </c:pt>
                <c:pt idx="331">
                  <c:v>50.852164314991803</c:v>
                </c:pt>
                <c:pt idx="332">
                  <c:v>50.774198140857401</c:v>
                </c:pt>
                <c:pt idx="333">
                  <c:v>50.696112312071698</c:v>
                </c:pt>
                <c:pt idx="334">
                  <c:v>50.617907322487703</c:v>
                </c:pt>
                <c:pt idx="335">
                  <c:v>50.5395836361146</c:v>
                </c:pt>
                <c:pt idx="336">
                  <c:v>50.461141687115699</c:v>
                </c:pt>
                <c:pt idx="337">
                  <c:v>50.382581879812101</c:v>
                </c:pt>
                <c:pt idx="338">
                  <c:v>50.3039045886784</c:v>
                </c:pt>
                <c:pt idx="339">
                  <c:v>50.2251101583539</c:v>
                </c:pt>
                <c:pt idx="340">
                  <c:v>50.146198903648703</c:v>
                </c:pt>
                <c:pt idx="341">
                  <c:v>50.0671711095411</c:v>
                </c:pt>
                <c:pt idx="342">
                  <c:v>49.988027031187599</c:v>
                </c:pt>
                <c:pt idx="343">
                  <c:v>49.908766893923797</c:v>
                </c:pt>
                <c:pt idx="344">
                  <c:v>49.829390893277399</c:v>
                </c:pt>
                <c:pt idx="345">
                  <c:v>49.749899194966098</c:v>
                </c:pt>
                <c:pt idx="346">
                  <c:v>49.670291934913401</c:v>
                </c:pt>
                <c:pt idx="347">
                  <c:v>49.590569219241999</c:v>
                </c:pt>
                <c:pt idx="348">
                  <c:v>49.5107311242908</c:v>
                </c:pt>
                <c:pt idx="349">
                  <c:v>49.430777696621803</c:v>
                </c:pt>
                <c:pt idx="350">
                  <c:v>49.350708953014902</c:v>
                </c:pt>
                <c:pt idx="351">
                  <c:v>49.2705248804875</c:v>
                </c:pt>
                <c:pt idx="352">
                  <c:v>49.190225436300302</c:v>
                </c:pt>
                <c:pt idx="353">
                  <c:v>49.109810547953799</c:v>
                </c:pt>
                <c:pt idx="354">
                  <c:v>49.0292801132045</c:v>
                </c:pt>
                <c:pt idx="355">
                  <c:v>48.9486340000715</c:v>
                </c:pt>
                <c:pt idx="356">
                  <c:v>48.867872046840802</c:v>
                </c:pt>
                <c:pt idx="357">
                  <c:v>48.786994062073802</c:v>
                </c:pt>
                <c:pt idx="358">
                  <c:v>48.705999824617898</c:v>
                </c:pt>
                <c:pt idx="359">
                  <c:v>48.624889083610498</c:v>
                </c:pt>
                <c:pt idx="360">
                  <c:v>48.543661558491202</c:v>
                </c:pt>
                <c:pt idx="361">
                  <c:v>48.462316939009</c:v>
                </c:pt>
                <c:pt idx="362">
                  <c:v>48.380854885230299</c:v>
                </c:pt>
                <c:pt idx="363">
                  <c:v>48.299275027556</c:v>
                </c:pt>
                <c:pt idx="364">
                  <c:v>48.217576966726</c:v>
                </c:pt>
                <c:pt idx="365">
                  <c:v>48.135760273828403</c:v>
                </c:pt>
                <c:pt idx="366">
                  <c:v>48.053824490323201</c:v>
                </c:pt>
                <c:pt idx="367">
                  <c:v>47.971769128046901</c:v>
                </c:pt>
                <c:pt idx="368">
                  <c:v>47.889593669230301</c:v>
                </c:pt>
                <c:pt idx="369">
                  <c:v>47.807297566514301</c:v>
                </c:pt>
                <c:pt idx="370">
                  <c:v>47.724880242971103</c:v>
                </c:pt>
                <c:pt idx="371">
                  <c:v>47.642341092118599</c:v>
                </c:pt>
                <c:pt idx="372">
                  <c:v>47.559679477943398</c:v>
                </c:pt>
                <c:pt idx="373">
                  <c:v>47.476894734924997</c:v>
                </c:pt>
                <c:pt idx="374">
                  <c:v>47.393986168059698</c:v>
                </c:pt>
                <c:pt idx="375">
                  <c:v>47.310953052891101</c:v>
                </c:pt>
                <c:pt idx="376">
                  <c:v>47.2277946355334</c:v>
                </c:pt>
                <c:pt idx="377">
                  <c:v>47.1445101327092</c:v>
                </c:pt>
                <c:pt idx="378">
                  <c:v>47.061098731785997</c:v>
                </c:pt>
                <c:pt idx="379">
                  <c:v>46.977559590807701</c:v>
                </c:pt>
                <c:pt idx="380">
                  <c:v>46.893891838546203</c:v>
                </c:pt>
                <c:pt idx="381">
                  <c:v>46.810094574540202</c:v>
                </c:pt>
                <c:pt idx="382">
                  <c:v>46.726166869137899</c:v>
                </c:pt>
                <c:pt idx="383">
                  <c:v>46.642107763566997</c:v>
                </c:pt>
                <c:pt idx="384">
                  <c:v>46.557916269974697</c:v>
                </c:pt>
                <c:pt idx="385">
                  <c:v>46.473591371500298</c:v>
                </c:pt>
                <c:pt idx="386">
                  <c:v>46.389132022335197</c:v>
                </c:pt>
                <c:pt idx="387">
                  <c:v>46.304537147798399</c:v>
                </c:pt>
                <c:pt idx="388">
                  <c:v>46.219805644408801</c:v>
                </c:pt>
                <c:pt idx="389">
                  <c:v>46.134936379966597</c:v>
                </c:pt>
                <c:pt idx="390">
                  <c:v>46.0499281936494</c:v>
                </c:pt>
                <c:pt idx="391">
                  <c:v>45.964779896094797</c:v>
                </c:pt>
                <c:pt idx="392">
                  <c:v>45.879490269507102</c:v>
                </c:pt>
                <c:pt idx="393">
                  <c:v>45.794058067762798</c:v>
                </c:pt>
                <c:pt idx="394">
                  <c:v>45.708482016525203</c:v>
                </c:pt>
                <c:pt idx="395">
                  <c:v>45.6227608133646</c:v>
                </c:pt>
                <c:pt idx="396">
                  <c:v>45.536893127885499</c:v>
                </c:pt>
                <c:pt idx="397">
                  <c:v>45.450877601858402</c:v>
                </c:pt>
                <c:pt idx="398">
                  <c:v>45.364712849386599</c:v>
                </c:pt>
                <c:pt idx="399">
                  <c:v>45.278397457028397</c:v>
                </c:pt>
                <c:pt idx="400">
                  <c:v>45.191929983984501</c:v>
                </c:pt>
                <c:pt idx="401">
                  <c:v>45.105308962249403</c:v>
                </c:pt>
                <c:pt idx="402">
                  <c:v>45.018532896819899</c:v>
                </c:pt>
                <c:pt idx="403">
                  <c:v>44.931600265850101</c:v>
                </c:pt>
                <c:pt idx="404">
                  <c:v>44.8445095208887</c:v>
                </c:pt>
                <c:pt idx="405">
                  <c:v>44.757259087061598</c:v>
                </c:pt>
                <c:pt idx="406">
                  <c:v>44.669847363320102</c:v>
                </c:pt>
                <c:pt idx="407">
                  <c:v>44.582272722652</c:v>
                </c:pt>
                <c:pt idx="408">
                  <c:v>44.494533512341398</c:v>
                </c:pt>
                <c:pt idx="409">
                  <c:v>44.4066280542269</c:v>
                </c:pt>
                <c:pt idx="410">
                  <c:v>44.318554644969602</c:v>
                </c:pt>
                <c:pt idx="411">
                  <c:v>44.230311556332403</c:v>
                </c:pt>
                <c:pt idx="412">
                  <c:v>44.1418970354827</c:v>
                </c:pt>
                <c:pt idx="413">
                  <c:v>44.053309305295798</c:v>
                </c:pt>
                <c:pt idx="414">
                  <c:v>43.964546564686103</c:v>
                </c:pt>
                <c:pt idx="415">
                  <c:v>43.875606988938102</c:v>
                </c:pt>
                <c:pt idx="416">
                  <c:v>43.786488730064697</c:v>
                </c:pt>
                <c:pt idx="417">
                  <c:v>43.697189917167499</c:v>
                </c:pt>
                <c:pt idx="418">
                  <c:v>43.607708656818502</c:v>
                </c:pt>
                <c:pt idx="419">
                  <c:v>43.518043033474001</c:v>
                </c:pt>
                <c:pt idx="420">
                  <c:v>43.428191109867498</c:v>
                </c:pt>
                <c:pt idx="421">
                  <c:v>43.338150927449099</c:v>
                </c:pt>
                <c:pt idx="422">
                  <c:v>43.247920506828798</c:v>
                </c:pt>
                <c:pt idx="423">
                  <c:v>43.157497848245299</c:v>
                </c:pt>
                <c:pt idx="424">
                  <c:v>43.066880932042899</c:v>
                </c:pt>
                <c:pt idx="425">
                  <c:v>42.976067719165599</c:v>
                </c:pt>
                <c:pt idx="426">
                  <c:v>42.885056151671598</c:v>
                </c:pt>
                <c:pt idx="427">
                  <c:v>42.793844153277398</c:v>
                </c:pt>
                <c:pt idx="428">
                  <c:v>42.702429629892002</c:v>
                </c:pt>
                <c:pt idx="429">
                  <c:v>42.610810470202601</c:v>
                </c:pt>
                <c:pt idx="430">
                  <c:v>42.5189845462439</c:v>
                </c:pt>
                <c:pt idx="431">
                  <c:v>42.426949714034798</c:v>
                </c:pt>
                <c:pt idx="432">
                  <c:v>42.334703814164399</c:v>
                </c:pt>
                <c:pt idx="433">
                  <c:v>42.242244672468203</c:v>
                </c:pt>
                <c:pt idx="434">
                  <c:v>42.149570100679902</c:v>
                </c:pt>
                <c:pt idx="435">
                  <c:v>42.0566778971179</c:v>
                </c:pt>
                <c:pt idx="436">
                  <c:v>41.9635658473928</c:v>
                </c:pt>
                <c:pt idx="437">
                  <c:v>41.870231725118401</c:v>
                </c:pt>
                <c:pt idx="438">
                  <c:v>41.776673292656803</c:v>
                </c:pt>
                <c:pt idx="439">
                  <c:v>41.682888301902601</c:v>
                </c:pt>
                <c:pt idx="440">
                  <c:v>41.588874495033103</c:v>
                </c:pt>
                <c:pt idx="441">
                  <c:v>41.494629605332598</c:v>
                </c:pt>
                <c:pt idx="442">
                  <c:v>41.400151358012003</c:v>
                </c:pt>
                <c:pt idx="443">
                  <c:v>41.305437471037699</c:v>
                </c:pt>
                <c:pt idx="444">
                  <c:v>41.210485656010903</c:v>
                </c:pt>
                <c:pt idx="445">
                  <c:v>41.1152936190446</c:v>
                </c:pt>
                <c:pt idx="446">
                  <c:v>41.019859061649399</c:v>
                </c:pt>
                <c:pt idx="447">
                  <c:v>40.924179681677501</c:v>
                </c:pt>
                <c:pt idx="448">
                  <c:v>40.828253174246399</c:v>
                </c:pt>
                <c:pt idx="449">
                  <c:v>40.732077232702302</c:v>
                </c:pt>
                <c:pt idx="450">
                  <c:v>40.6356495495979</c:v>
                </c:pt>
                <c:pt idx="451">
                  <c:v>40.538967817693099</c:v>
                </c:pt>
                <c:pt idx="452">
                  <c:v>40.442029730960499</c:v>
                </c:pt>
                <c:pt idx="453">
                  <c:v>40.3448329856217</c:v>
                </c:pt>
                <c:pt idx="454">
                  <c:v>40.247375281199403</c:v>
                </c:pt>
                <c:pt idx="455">
                  <c:v>40.149654321581998</c:v>
                </c:pt>
                <c:pt idx="456">
                  <c:v>40.051667816111603</c:v>
                </c:pt>
                <c:pt idx="457">
                  <c:v>39.953413480665802</c:v>
                </c:pt>
                <c:pt idx="458">
                  <c:v>39.854889038811699</c:v>
                </c:pt>
                <c:pt idx="459">
                  <c:v>39.756092222882998</c:v>
                </c:pt>
                <c:pt idx="460">
                  <c:v>39.657020775181103</c:v>
                </c:pt>
                <c:pt idx="461">
                  <c:v>39.557672449090802</c:v>
                </c:pt>
                <c:pt idx="462">
                  <c:v>39.458045010271199</c:v>
                </c:pt>
                <c:pt idx="463">
                  <c:v>39.358136237846999</c:v>
                </c:pt>
                <c:pt idx="464">
                  <c:v>39.257943925600799</c:v>
                </c:pt>
                <c:pt idx="465">
                  <c:v>39.157465883159901</c:v>
                </c:pt>
                <c:pt idx="466">
                  <c:v>39.0566999372598</c:v>
                </c:pt>
                <c:pt idx="467">
                  <c:v>38.955643932927799</c:v>
                </c:pt>
                <c:pt idx="468">
                  <c:v>38.854295734753897</c:v>
                </c:pt>
                <c:pt idx="469">
                  <c:v>38.752653228108102</c:v>
                </c:pt>
                <c:pt idx="470">
                  <c:v>38.650714320421201</c:v>
                </c:pt>
                <c:pt idx="471">
                  <c:v>38.548476942419398</c:v>
                </c:pt>
                <c:pt idx="472">
                  <c:v>38.445939049401503</c:v>
                </c:pt>
                <c:pt idx="473">
                  <c:v>38.343098622493102</c:v>
                </c:pt>
                <c:pt idx="474">
                  <c:v>38.2399536699332</c:v>
                </c:pt>
                <c:pt idx="475">
                  <c:v>38.136502228340703</c:v>
                </c:pt>
                <c:pt idx="476">
                  <c:v>38.032742363972602</c:v>
                </c:pt>
                <c:pt idx="477">
                  <c:v>37.928672174023802</c:v>
                </c:pt>
                <c:pt idx="478">
                  <c:v>37.824289787879799</c:v>
                </c:pt>
                <c:pt idx="479">
                  <c:v>37.719593368385901</c:v>
                </c:pt>
                <c:pt idx="480">
                  <c:v>37.614581113129397</c:v>
                </c:pt>
                <c:pt idx="481">
                  <c:v>37.509251255679999</c:v>
                </c:pt>
                <c:pt idx="482">
                  <c:v>37.4036020668566</c:v>
                </c:pt>
                <c:pt idx="483">
                  <c:v>37.297631855973002</c:v>
                </c:pt>
                <c:pt idx="484">
                  <c:v>37.19133897207</c:v>
                </c:pt>
                <c:pt idx="485">
                  <c:v>37.0847218051575</c:v>
                </c:pt>
                <c:pt idx="486">
                  <c:v>36.977778787423901</c:v>
                </c:pt>
                <c:pt idx="487">
                  <c:v>36.870508394438602</c:v>
                </c:pt>
                <c:pt idx="488">
                  <c:v>36.762909146355902</c:v>
                </c:pt>
                <c:pt idx="489">
                  <c:v>36.654979609085501</c:v>
                </c:pt>
                <c:pt idx="490">
                  <c:v>36.546718395456402</c:v>
                </c:pt>
                <c:pt idx="491">
                  <c:v>36.438124166358698</c:v>
                </c:pt>
                <c:pt idx="492">
                  <c:v>36.329195631871201</c:v>
                </c:pt>
                <c:pt idx="493">
                  <c:v>36.2199315523821</c:v>
                </c:pt>
                <c:pt idx="494">
                  <c:v>36.110330739642301</c:v>
                </c:pt>
                <c:pt idx="495">
                  <c:v>36.000392057865596</c:v>
                </c:pt>
                <c:pt idx="496">
                  <c:v>35.890114424744802</c:v>
                </c:pt>
                <c:pt idx="497">
                  <c:v>35.779496812467002</c:v>
                </c:pt>
                <c:pt idx="498">
                  <c:v>35.668538248729099</c:v>
                </c:pt>
                <c:pt idx="499">
                  <c:v>35.557237817668501</c:v>
                </c:pt>
                <c:pt idx="500">
                  <c:v>35.4455946608199</c:v>
                </c:pt>
                <c:pt idx="501">
                  <c:v>35.333607978017902</c:v>
                </c:pt>
                <c:pt idx="502">
                  <c:v>35.221277028263401</c:v>
                </c:pt>
                <c:pt idx="503">
                  <c:v>35.1086011305905</c:v>
                </c:pt>
                <c:pt idx="504">
                  <c:v>34.995579664849302</c:v>
                </c:pt>
                <c:pt idx="505">
                  <c:v>34.8822120725224</c:v>
                </c:pt>
                <c:pt idx="506">
                  <c:v>34.768497857440998</c:v>
                </c:pt>
                <c:pt idx="507">
                  <c:v>34.654436586520497</c:v>
                </c:pt>
                <c:pt idx="508">
                  <c:v>34.540027890418799</c:v>
                </c:pt>
                <c:pt idx="509">
                  <c:v>34.425271464186402</c:v>
                </c:pt>
                <c:pt idx="510">
                  <c:v>34.310167067875298</c:v>
                </c:pt>
                <c:pt idx="511">
                  <c:v>34.194714527094</c:v>
                </c:pt>
                <c:pt idx="512">
                  <c:v>34.078913733542599</c:v>
                </c:pt>
                <c:pt idx="513">
                  <c:v>33.962764645502801</c:v>
                </c:pt>
                <c:pt idx="514">
                  <c:v>33.846267288281403</c:v>
                </c:pt>
                <c:pt idx="515">
                  <c:v>33.729421754628298</c:v>
                </c:pt>
                <c:pt idx="516">
                  <c:v>33.612228205102497</c:v>
                </c:pt>
                <c:pt idx="517">
                  <c:v>33.494686868402802</c:v>
                </c:pt>
                <c:pt idx="518">
                  <c:v>33.376798041653302</c:v>
                </c:pt>
                <c:pt idx="519">
                  <c:v>33.258562090668903</c:v>
                </c:pt>
                <c:pt idx="520">
                  <c:v>33.1399794501353</c:v>
                </c:pt>
                <c:pt idx="521">
                  <c:v>33.021050623797798</c:v>
                </c:pt>
                <c:pt idx="522">
                  <c:v>32.901776184570899</c:v>
                </c:pt>
                <c:pt idx="523">
                  <c:v>32.782156774637301</c:v>
                </c:pt>
                <c:pt idx="524">
                  <c:v>32.662193105473399</c:v>
                </c:pt>
                <c:pt idx="525">
                  <c:v>32.541885957870001</c:v>
                </c:pt>
                <c:pt idx="526">
                  <c:v>32.421236181870398</c:v>
                </c:pt>
                <c:pt idx="527">
                  <c:v>32.300244696714799</c:v>
                </c:pt>
                <c:pt idx="528">
                  <c:v>32.178912490705898</c:v>
                </c:pt>
                <c:pt idx="529">
                  <c:v>32.057240621049097</c:v>
                </c:pt>
                <c:pt idx="530">
                  <c:v>31.935230213669101</c:v>
                </c:pt>
                <c:pt idx="531">
                  <c:v>31.812882462947002</c:v>
                </c:pt>
                <c:pt idx="532">
                  <c:v>31.6901986314687</c:v>
                </c:pt>
                <c:pt idx="533">
                  <c:v>31.567180049698099</c:v>
                </c:pt>
                <c:pt idx="534">
                  <c:v>31.443828115633799</c:v>
                </c:pt>
                <c:pt idx="535">
                  <c:v>31.320144294411001</c:v>
                </c:pt>
                <c:pt idx="536">
                  <c:v>31.1961301178935</c:v>
                </c:pt>
                <c:pt idx="537">
                  <c:v>31.0717871842077</c:v>
                </c:pt>
                <c:pt idx="538">
                  <c:v>30.947117157251402</c:v>
                </c:pt>
                <c:pt idx="539">
                  <c:v>30.822121766175702</c:v>
                </c:pt>
                <c:pt idx="540">
                  <c:v>30.696802804821498</c:v>
                </c:pt>
                <c:pt idx="541">
                  <c:v>30.571162131135299</c:v>
                </c:pt>
                <c:pt idx="542">
                  <c:v>30.445201666554201</c:v>
                </c:pt>
                <c:pt idx="543">
                  <c:v>30.318923395353899</c:v>
                </c:pt>
                <c:pt idx="544">
                  <c:v>30.1923293639761</c:v>
                </c:pt>
                <c:pt idx="545">
                  <c:v>30.065421680331301</c:v>
                </c:pt>
                <c:pt idx="546">
                  <c:v>29.938202513057401</c:v>
                </c:pt>
                <c:pt idx="547">
                  <c:v>29.810674090787298</c:v>
                </c:pt>
                <c:pt idx="548">
                  <c:v>29.682838701358101</c:v>
                </c:pt>
                <c:pt idx="549">
                  <c:v>29.554698691013702</c:v>
                </c:pt>
                <c:pt idx="550">
                  <c:v>29.426256463592701</c:v>
                </c:pt>
                <c:pt idx="551">
                  <c:v>29.297514479684899</c:v>
                </c:pt>
                <c:pt idx="552">
                  <c:v>29.1684752557683</c:v>
                </c:pt>
                <c:pt idx="553">
                  <c:v>29.039141363343099</c:v>
                </c:pt>
                <c:pt idx="554">
                  <c:v>28.909515428026801</c:v>
                </c:pt>
                <c:pt idx="555">
                  <c:v>28.7796001286614</c:v>
                </c:pt>
                <c:pt idx="556">
                  <c:v>28.649398196386201</c:v>
                </c:pt>
                <c:pt idx="557">
                  <c:v>28.518912413696199</c:v>
                </c:pt>
                <c:pt idx="558">
                  <c:v>28.388145613510499</c:v>
                </c:pt>
                <c:pt idx="559">
                  <c:v>28.257100678208001</c:v>
                </c:pt>
                <c:pt idx="560">
                  <c:v>28.1257805386659</c:v>
                </c:pt>
                <c:pt idx="561">
                  <c:v>27.9941881732924</c:v>
                </c:pt>
                <c:pt idx="562">
                  <c:v>27.862326607041901</c:v>
                </c:pt>
                <c:pt idx="563">
                  <c:v>27.730198910433302</c:v>
                </c:pt>
                <c:pt idx="564">
                  <c:v>27.597808198564401</c:v>
                </c:pt>
                <c:pt idx="565">
                  <c:v>27.465157630117901</c:v>
                </c:pt>
                <c:pt idx="566">
                  <c:v>27.332250406373401</c:v>
                </c:pt>
                <c:pt idx="567">
                  <c:v>27.199089770207699</c:v>
                </c:pt>
                <c:pt idx="568">
                  <c:v>27.065679005102702</c:v>
                </c:pt>
                <c:pt idx="569">
                  <c:v>26.932021434158798</c:v>
                </c:pt>
                <c:pt idx="570">
                  <c:v>26.798120419097899</c:v>
                </c:pt>
                <c:pt idx="571">
                  <c:v>26.663979359280098</c:v>
                </c:pt>
                <c:pt idx="572">
                  <c:v>26.529601690720298</c:v>
                </c:pt>
                <c:pt idx="573">
                  <c:v>26.394990885109099</c:v>
                </c:pt>
                <c:pt idx="574">
                  <c:v>26.260150448847099</c:v>
                </c:pt>
                <c:pt idx="575">
                  <c:v>26.125083922074399</c:v>
                </c:pt>
                <c:pt idx="576">
                  <c:v>25.9897948777135</c:v>
                </c:pt>
                <c:pt idx="577">
                  <c:v>25.854286920524402</c:v>
                </c:pt>
                <c:pt idx="578">
                  <c:v>25.718563686165201</c:v>
                </c:pt>
                <c:pt idx="579">
                  <c:v>25.582628840258099</c:v>
                </c:pt>
                <c:pt idx="580">
                  <c:v>25.446486077475502</c:v>
                </c:pt>
                <c:pt idx="581">
                  <c:v>25.3101391206282</c:v>
                </c:pt>
                <c:pt idx="582">
                  <c:v>25.173591719773899</c:v>
                </c:pt>
                <c:pt idx="583">
                  <c:v>25.036847651328699</c:v>
                </c:pt>
                <c:pt idx="584">
                  <c:v>24.899910717198299</c:v>
                </c:pt>
                <c:pt idx="585">
                  <c:v>24.762784743923302</c:v>
                </c:pt>
                <c:pt idx="586">
                  <c:v>24.625473581828501</c:v>
                </c:pt>
                <c:pt idx="587">
                  <c:v>24.4879811042019</c:v>
                </c:pt>
                <c:pt idx="588">
                  <c:v>24.350311206470298</c:v>
                </c:pt>
                <c:pt idx="589">
                  <c:v>24.212467805406099</c:v>
                </c:pt>
                <c:pt idx="590">
                  <c:v>24.074454838337399</c:v>
                </c:pt>
                <c:pt idx="591">
                  <c:v>23.936276262381501</c:v>
                </c:pt>
                <c:pt idx="592">
                  <c:v>23.797936053685</c:v>
                </c:pt>
                <c:pt idx="593">
                  <c:v>23.659438206688701</c:v>
                </c:pt>
                <c:pt idx="594">
                  <c:v>23.520786733404499</c:v>
                </c:pt>
                <c:pt idx="595">
                  <c:v>23.3819856627033</c:v>
                </c:pt>
                <c:pt idx="596">
                  <c:v>23.243039039631899</c:v>
                </c:pt>
                <c:pt idx="597">
                  <c:v>23.103950924723801</c:v>
                </c:pt>
                <c:pt idx="598">
                  <c:v>22.964725393354701</c:v>
                </c:pt>
                <c:pt idx="599">
                  <c:v>22.8253665350855</c:v>
                </c:pt>
                <c:pt idx="600">
                  <c:v>22.685878453041099</c:v>
                </c:pt>
                <c:pt idx="601">
                  <c:v>22.5462652632947</c:v>
                </c:pt>
                <c:pt idx="602">
                  <c:v>22.406531094269599</c:v>
                </c:pt>
                <c:pt idx="603">
                  <c:v>22.266680086159599</c:v>
                </c:pt>
                <c:pt idx="604">
                  <c:v>22.126716390358499</c:v>
                </c:pt>
                <c:pt idx="605">
                  <c:v>21.9866441689075</c:v>
                </c:pt>
                <c:pt idx="606">
                  <c:v>21.846467593960501</c:v>
                </c:pt>
                <c:pt idx="607">
                  <c:v>21.7061908472553</c:v>
                </c:pt>
                <c:pt idx="608">
                  <c:v>21.565818119605598</c:v>
                </c:pt>
                <c:pt idx="609">
                  <c:v>21.425353610403199</c:v>
                </c:pt>
                <c:pt idx="610">
                  <c:v>21.284801527135301</c:v>
                </c:pt>
                <c:pt idx="611">
                  <c:v>21.1441660849116</c:v>
                </c:pt>
                <c:pt idx="612">
                  <c:v>21.003451506005799</c:v>
                </c:pt>
                <c:pt idx="613">
                  <c:v>20.862662019406699</c:v>
                </c:pt>
                <c:pt idx="614">
                  <c:v>20.721801860386201</c:v>
                </c:pt>
                <c:pt idx="615">
                  <c:v>20.580875270068699</c:v>
                </c:pt>
                <c:pt idx="616">
                  <c:v>20.439886495018499</c:v>
                </c:pt>
                <c:pt idx="617">
                  <c:v>20.298839786833302</c:v>
                </c:pt>
                <c:pt idx="618">
                  <c:v>20.1577394017493</c:v>
                </c:pt>
                <c:pt idx="619">
                  <c:v>20.016589600252701</c:v>
                </c:pt>
                <c:pt idx="620">
                  <c:v>19.875394646696702</c:v>
                </c:pt>
                <c:pt idx="621">
                  <c:v>19.734158808936101</c:v>
                </c:pt>
                <c:pt idx="622">
                  <c:v>19.5928863579527</c:v>
                </c:pt>
                <c:pt idx="623">
                  <c:v>19.451581567503801</c:v>
                </c:pt>
                <c:pt idx="624">
                  <c:v>19.310248713763698</c:v>
                </c:pt>
                <c:pt idx="625">
                  <c:v>19.168892074975901</c:v>
                </c:pt>
                <c:pt idx="626">
                  <c:v>19.0275159311085</c:v>
                </c:pt>
                <c:pt idx="627">
                  <c:v>18.8861245635131</c:v>
                </c:pt>
                <c:pt idx="628">
                  <c:v>18.744722254586001</c:v>
                </c:pt>
                <c:pt idx="629">
                  <c:v>18.603313287431501</c:v>
                </c:pt>
                <c:pt idx="630">
                  <c:v>18.461901945530801</c:v>
                </c:pt>
                <c:pt idx="631">
                  <c:v>18.320492512404901</c:v>
                </c:pt>
                <c:pt idx="632">
                  <c:v>18.179089271284699</c:v>
                </c:pt>
                <c:pt idx="633">
                  <c:v>18.0376965047741</c:v>
                </c:pt>
                <c:pt idx="634">
                  <c:v>17.8963184945185</c:v>
                </c:pt>
                <c:pt idx="635">
                  <c:v>17.754959520867398</c:v>
                </c:pt>
                <c:pt idx="636">
                  <c:v>17.613623862535398</c:v>
                </c:pt>
                <c:pt idx="637">
                  <c:v>17.472315796261</c:v>
                </c:pt>
                <c:pt idx="638">
                  <c:v>17.331039596460499</c:v>
                </c:pt>
                <c:pt idx="639">
                  <c:v>17.189799534879</c:v>
                </c:pt>
                <c:pt idx="640">
                  <c:v>17.048599880235301</c:v>
                </c:pt>
                <c:pt idx="641">
                  <c:v>16.907444897860799</c:v>
                </c:pt>
                <c:pt idx="642">
                  <c:v>16.7663388493336</c:v>
                </c:pt>
                <c:pt idx="643">
                  <c:v>16.625285992103901</c:v>
                </c:pt>
                <c:pt idx="644">
                  <c:v>16.4842905791138</c:v>
                </c:pt>
                <c:pt idx="645">
                  <c:v>16.343356858406601</c:v>
                </c:pt>
                <c:pt idx="646">
                  <c:v>16.202489072730899</c:v>
                </c:pt>
                <c:pt idx="647">
                  <c:v>16.061691459131001</c:v>
                </c:pt>
                <c:pt idx="648">
                  <c:v>15.920968248531301</c:v>
                </c:pt>
                <c:pt idx="649">
                  <c:v>15.780323665309</c:v>
                </c:pt>
                <c:pt idx="650">
                  <c:v>15.639761926854799</c:v>
                </c:pt>
                <c:pt idx="651">
                  <c:v>15.4992872431244</c:v>
                </c:pt>
                <c:pt idx="652">
                  <c:v>15.3589038161765</c:v>
                </c:pt>
                <c:pt idx="653">
                  <c:v>15.218615839698799</c:v>
                </c:pt>
                <c:pt idx="654">
                  <c:v>15.0784274985228</c:v>
                </c:pt>
                <c:pt idx="655">
                  <c:v>14.9383429681228</c:v>
                </c:pt>
                <c:pt idx="656">
                  <c:v>14.798366414103601</c:v>
                </c:pt>
                <c:pt idx="657">
                  <c:v>14.658501991673599</c:v>
                </c:pt>
                <c:pt idx="658">
                  <c:v>14.5187538451028</c:v>
                </c:pt>
                <c:pt idx="659">
                  <c:v>14.3791261071683</c:v>
                </c:pt>
                <c:pt idx="660">
                  <c:v>14.239622898582899</c:v>
                </c:pt>
                <c:pt idx="661">
                  <c:v>14.100248327409799</c:v>
                </c:pt>
                <c:pt idx="662">
                  <c:v>13.961006488461599</c:v>
                </c:pt>
                <c:pt idx="663">
                  <c:v>13.8219014626836</c:v>
                </c:pt>
                <c:pt idx="664">
                  <c:v>13.682937316522599</c:v>
                </c:pt>
                <c:pt idx="665">
                  <c:v>13.5441181012784</c:v>
                </c:pt>
                <c:pt idx="666">
                  <c:v>13.4054478524406</c:v>
                </c:pt>
                <c:pt idx="667">
                  <c:v>13.2669305890081</c:v>
                </c:pt>
                <c:pt idx="668">
                  <c:v>13.1285703127941</c:v>
                </c:pt>
                <c:pt idx="669">
                  <c:v>12.990371007715501</c:v>
                </c:pt>
                <c:pt idx="670">
                  <c:v>12.8523366390638</c:v>
                </c:pt>
                <c:pt idx="671">
                  <c:v>12.7144711527626</c:v>
                </c:pt>
                <c:pt idx="672">
                  <c:v>12.576778474608901</c:v>
                </c:pt>
                <c:pt idx="673">
                  <c:v>12.4392625094978</c:v>
                </c:pt>
                <c:pt idx="674">
                  <c:v>12.3019271406332</c:v>
                </c:pt>
                <c:pt idx="675">
                  <c:v>12.1647762287225</c:v>
                </c:pt>
                <c:pt idx="676">
                  <c:v>12.0278136111568</c:v>
                </c:pt>
                <c:pt idx="677">
                  <c:v>11.8910431011769</c:v>
                </c:pt>
                <c:pt idx="678">
                  <c:v>11.754468487023001</c:v>
                </c:pt>
                <c:pt idx="679">
                  <c:v>11.6180935310751</c:v>
                </c:pt>
                <c:pt idx="680">
                  <c:v>11.4819219689739</c:v>
                </c:pt>
                <c:pt idx="681">
                  <c:v>11.3459575087348</c:v>
                </c:pt>
                <c:pt idx="682">
                  <c:v>11.2102038298452</c:v>
                </c:pt>
                <c:pt idx="683">
                  <c:v>11.074664582352099</c:v>
                </c:pt>
                <c:pt idx="684">
                  <c:v>10.939343385937899</c:v>
                </c:pt>
                <c:pt idx="685">
                  <c:v>10.804243828985401</c:v>
                </c:pt>
                <c:pt idx="686">
                  <c:v>10.669369467633</c:v>
                </c:pt>
                <c:pt idx="687">
                  <c:v>10.5347238248205</c:v>
                </c:pt>
                <c:pt idx="688">
                  <c:v>10.400310389326799</c:v>
                </c:pt>
                <c:pt idx="689">
                  <c:v>10.266132614799499</c:v>
                </c:pt>
                <c:pt idx="690">
                  <c:v>10.132193918777499</c:v>
                </c:pt>
                <c:pt idx="691">
                  <c:v>9.9984976817076099</c:v>
                </c:pt>
                <c:pt idx="692">
                  <c:v>9.8650472459562799</c:v>
                </c:pt>
                <c:pt idx="693">
                  <c:v>9.7318459148165903</c:v>
                </c:pt>
                <c:pt idx="694">
                  <c:v>9.5988969515125593</c:v>
                </c:pt>
                <c:pt idx="695">
                  <c:v>9.46620357820008</c:v>
                </c:pt>
                <c:pt idx="696">
                  <c:v>9.3337689749676507</c:v>
                </c:pt>
                <c:pt idx="697">
                  <c:v>9.2015962788360799</c:v>
                </c:pt>
                <c:pt idx="698">
                  <c:v>9.0696885827591807</c:v>
                </c:pt>
                <c:pt idx="699">
                  <c:v>8.9380489346265701</c:v>
                </c:pt>
                <c:pt idx="700">
                  <c:v>8.8066803362689203</c:v>
                </c:pt>
                <c:pt idx="701">
                  <c:v>8.6755857424679004</c:v>
                </c:pt>
                <c:pt idx="702">
                  <c:v>8.5447680599710996</c:v>
                </c:pt>
                <c:pt idx="703">
                  <c:v>8.41423014651307</c:v>
                </c:pt>
                <c:pt idx="704">
                  <c:v>8.2839748098447501</c:v>
                </c:pt>
                <c:pt idx="705">
                  <c:v>8.1540048067710291</c:v>
                </c:pt>
                <c:pt idx="706">
                  <c:v>8.0243228421989699</c:v>
                </c:pt>
                <c:pt idx="707">
                  <c:v>7.8949315681962604</c:v>
                </c:pt>
                <c:pt idx="708">
                  <c:v>7.7658335830636904</c:v>
                </c:pt>
                <c:pt idx="709">
                  <c:v>7.6370314304198397</c:v>
                </c:pt>
                <c:pt idx="710">
                  <c:v>7.5085275983016597</c:v>
                </c:pt>
                <c:pt idx="711">
                  <c:v>7.3803245182811397</c:v>
                </c:pt>
                <c:pt idx="712">
                  <c:v>7.2524245645986598</c:v>
                </c:pt>
                <c:pt idx="713">
                  <c:v>7.1248300533162503</c:v>
                </c:pt>
                <c:pt idx="714">
                  <c:v>6.9975432414894998</c:v>
                </c:pt>
                <c:pt idx="715">
                  <c:v>6.8705663263611498</c:v>
                </c:pt>
                <c:pt idx="716">
                  <c:v>6.7439014445769701</c:v>
                </c:pt>
                <c:pt idx="717">
                  <c:v>6.6175506714247998</c:v>
                </c:pt>
                <c:pt idx="718">
                  <c:v>6.4915160200984703</c:v>
                </c:pt>
                <c:pt idx="719">
                  <c:v>6.3657994409871996</c:v>
                </c:pt>
                <c:pt idx="720">
                  <c:v>6.2404028209917497</c:v>
                </c:pt>
                <c:pt idx="721">
                  <c:v>6.1153279828690597</c:v>
                </c:pt>
                <c:pt idx="722">
                  <c:v>5.99057668460543</c:v>
                </c:pt>
                <c:pt idx="723">
                  <c:v>5.8661506188193098</c:v>
                </c:pt>
                <c:pt idx="724">
                  <c:v>5.7420514121963802</c:v>
                </c:pt>
                <c:pt idx="725">
                  <c:v>5.6182806249550703</c:v>
                </c:pt>
                <c:pt idx="726">
                  <c:v>5.4948397503461299</c:v>
                </c:pt>
                <c:pt idx="727">
                  <c:v>5.3717302141852699</c:v>
                </c:pt>
                <c:pt idx="728">
                  <c:v>5.2489533744207</c:v>
                </c:pt>
                <c:pt idx="729">
                  <c:v>5.1265105207360202</c:v>
                </c:pt>
                <c:pt idx="730">
                  <c:v>5.0044028741892399</c:v>
                </c:pt>
                <c:pt idx="731">
                  <c:v>4.8826315868884604</c:v>
                </c:pt>
                <c:pt idx="732">
                  <c:v>4.7611977417054101</c:v>
                </c:pt>
                <c:pt idx="733">
                  <c:v>4.6401023520262301</c:v>
                </c:pt>
                <c:pt idx="734">
                  <c:v>4.5193463615424196</c:v>
                </c:pt>
                <c:pt idx="735">
                  <c:v>4.3989306440786597</c:v>
                </c:pt>
                <c:pt idx="736">
                  <c:v>4.2788560034626002</c:v>
                </c:pt>
                <c:pt idx="737">
                  <c:v>4.1591231734324401</c:v>
                </c:pt>
                <c:pt idx="738">
                  <c:v>4.0397328175861196</c:v>
                </c:pt>
                <c:pt idx="739">
                  <c:v>3.92068552937006</c:v>
                </c:pt>
                <c:pt idx="740">
                  <c:v>3.8019818321095</c:v>
                </c:pt>
                <c:pt idx="741">
                  <c:v>3.68362217907872</c:v>
                </c:pt>
                <c:pt idx="742">
                  <c:v>3.5656069536127002</c:v>
                </c:pt>
                <c:pt idx="743">
                  <c:v>3.44793646925952</c:v>
                </c:pt>
                <c:pt idx="744">
                  <c:v>3.3306109699737001</c:v>
                </c:pt>
                <c:pt idx="745">
                  <c:v>3.2136306303501398</c:v>
                </c:pt>
                <c:pt idx="746">
                  <c:v>3.0969955558986402</c:v>
                </c:pt>
                <c:pt idx="747">
                  <c:v>2.9807057833591499</c:v>
                </c:pt>
                <c:pt idx="748">
                  <c:v>2.8647612810565302</c:v>
                </c:pt>
                <c:pt idx="749">
                  <c:v>2.7491619492956101</c:v>
                </c:pt>
                <c:pt idx="750">
                  <c:v>2.6339076207951502</c:v>
                </c:pt>
                <c:pt idx="751">
                  <c:v>2.5189980611610099</c:v>
                </c:pt>
                <c:pt idx="752">
                  <c:v>2.4044329693973898</c:v>
                </c:pt>
                <c:pt idx="753">
                  <c:v>2.2902119784562198</c:v>
                </c:pt>
                <c:pt idx="754">
                  <c:v>2.1763346558235099</c:v>
                </c:pt>
                <c:pt idx="755">
                  <c:v>2.0628005041420798</c:v>
                </c:pt>
                <c:pt idx="756">
                  <c:v>1.9496089618707799</c:v>
                </c:pt>
                <c:pt idx="757">
                  <c:v>1.83675940397769</c:v>
                </c:pt>
                <c:pt idx="758">
                  <c:v>1.72425114266833</c:v>
                </c:pt>
                <c:pt idx="759">
                  <c:v>1.6120834281470899</c:v>
                </c:pt>
                <c:pt idx="760">
                  <c:v>1.50025544941086</c:v>
                </c:pt>
                <c:pt idx="761">
                  <c:v>1.3887663350744199</c:v>
                </c:pt>
                <c:pt idx="762">
                  <c:v>1.27761515422613</c:v>
                </c:pt>
                <c:pt idx="763">
                  <c:v>1.16680091731359</c:v>
                </c:pt>
                <c:pt idx="764">
                  <c:v>1.0563225770570499</c:v>
                </c:pt>
                <c:pt idx="765">
                  <c:v>0.94617902939091703</c:v>
                </c:pt>
                <c:pt idx="766">
                  <c:v>0.83636911443114204</c:v>
                </c:pt>
                <c:pt idx="767">
                  <c:v>0.72689161746780895</c:v>
                </c:pt>
                <c:pt idx="768">
                  <c:v>0.61774526998185997</c:v>
                </c:pt>
                <c:pt idx="769">
                  <c:v>0.50892875068430199</c:v>
                </c:pt>
                <c:pt idx="770">
                  <c:v>0.40044068657749798</c:v>
                </c:pt>
                <c:pt idx="771">
                  <c:v>0.29227965403628597</c:v>
                </c:pt>
                <c:pt idx="772">
                  <c:v>0.18444417990873699</c:v>
                </c:pt>
                <c:pt idx="773">
                  <c:v>7.6932742634579498E-2</c:v>
                </c:pt>
                <c:pt idx="774">
                  <c:v>-3.0256226619805801E-2</c:v>
                </c:pt>
                <c:pt idx="775">
                  <c:v>-0.13712434281055899</c:v>
                </c:pt>
                <c:pt idx="776">
                  <c:v>-0.24367326585188701</c:v>
                </c:pt>
                <c:pt idx="777">
                  <c:v>-0.34990469943846803</c:v>
                </c:pt>
                <c:pt idx="778">
                  <c:v>-0.45582038985610601</c:v>
                </c:pt>
                <c:pt idx="779">
                  <c:v>-0.56142212478219899</c:v>
                </c:pt>
                <c:pt idx="780">
                  <c:v>-0.66671173207712597</c:v>
                </c:pt>
                <c:pt idx="781">
                  <c:v>-0.77169107856762098</c:v>
                </c:pt>
                <c:pt idx="782">
                  <c:v>-0.87636206882358303</c:v>
                </c:pt>
                <c:pt idx="783">
                  <c:v>-0.98072664392935704</c:v>
                </c:pt>
                <c:pt idx="784">
                  <c:v>-1.08478678025111</c:v>
                </c:pt>
                <c:pt idx="785">
                  <c:v>-1.1885444882007901</c:v>
                </c:pt>
                <c:pt idx="786">
                  <c:v>-1.2920018109986799</c:v>
                </c:pt>
                <c:pt idx="787">
                  <c:v>-1.3951608234347399</c:v>
                </c:pt>
                <c:pt idx="788">
                  <c:v>-1.4980236306310299</c:v>
                </c:pt>
                <c:pt idx="789">
                  <c:v>-1.60059236680523</c:v>
                </c:pt>
                <c:pt idx="790">
                  <c:v>-1.70286919403677</c:v>
                </c:pt>
                <c:pt idx="791">
                  <c:v>-1.80485630103735</c:v>
                </c:pt>
                <c:pt idx="792">
                  <c:v>-1.90655590192535</c:v>
                </c:pt>
                <c:pt idx="793">
                  <c:v>-2.00797023500661</c:v>
                </c:pt>
                <c:pt idx="794">
                  <c:v>-2.10910156156161</c:v>
                </c:pt>
                <c:pt idx="795">
                  <c:v>-2.2099521646407099</c:v>
                </c:pt>
                <c:pt idx="796">
                  <c:v>-2.3105243478676898</c:v>
                </c:pt>
                <c:pt idx="797">
                  <c:v>-2.4108204342527602</c:v>
                </c:pt>
                <c:pt idx="798">
                  <c:v>-2.5108427650164198</c:v>
                </c:pt>
                <c:pt idx="799">
                  <c:v>-2.6105936984238598</c:v>
                </c:pt>
                <c:pt idx="800">
                  <c:v>-2.7100756086318101</c:v>
                </c:pt>
                <c:pt idx="801">
                  <c:v>-2.8092908845480098</c:v>
                </c:pt>
                <c:pt idx="802">
                  <c:v>-2.9082419287038901</c:v>
                </c:pt>
                <c:pt idx="803">
                  <c:v>-3.0069311561418002</c:v>
                </c:pt>
                <c:pt idx="804">
                  <c:v>-3.1053609933168</c:v>
                </c:pt>
                <c:pt idx="805">
                  <c:v>-3.2035338770136601</c:v>
                </c:pt>
                <c:pt idx="806">
                  <c:v>-3.3014522532803099</c:v>
                </c:pt>
                <c:pt idx="807">
                  <c:v>-3.3991185763776302</c:v>
                </c:pt>
                <c:pt idx="808">
                  <c:v>-3.4965353077461101</c:v>
                </c:pt>
                <c:pt idx="809">
                  <c:v>-3.59370491499025</c:v>
                </c:pt>
                <c:pt idx="810">
                  <c:v>-3.6906298708809602</c:v>
                </c:pt>
                <c:pt idx="811">
                  <c:v>-3.7873126523762002</c:v>
                </c:pt>
                <c:pt idx="812">
                  <c:v>-3.88375573966059</c:v>
                </c:pt>
                <c:pt idx="813">
                  <c:v>-3.9799616152038499</c:v>
                </c:pt>
                <c:pt idx="814">
                  <c:v>-4.0759327628389102</c:v>
                </c:pt>
                <c:pt idx="815">
                  <c:v>-4.1716716668597398</c:v>
                </c:pt>
                <c:pt idx="816">
                  <c:v>-4.2671808111388998</c:v>
                </c:pt>
                <c:pt idx="817">
                  <c:v>-4.3624626782653699</c:v>
                </c:pt>
                <c:pt idx="818">
                  <c:v>-4.4575197487029596</c:v>
                </c:pt>
                <c:pt idx="819">
                  <c:v>-4.5523544999688097</c:v>
                </c:pt>
                <c:pt idx="820">
                  <c:v>-4.6469694058329303</c:v>
                </c:pt>
                <c:pt idx="821">
                  <c:v>-4.7413669355381902</c:v>
                </c:pt>
                <c:pt idx="822">
                  <c:v>-4.8355495530415</c:v>
                </c:pt>
                <c:pt idx="823">
                  <c:v>-4.9295197162753999</c:v>
                </c:pt>
                <c:pt idx="824">
                  <c:v>-5.0232798764309203</c:v>
                </c:pt>
                <c:pt idx="825">
                  <c:v>-5.1168324772611102</c:v>
                </c:pt>
                <c:pt idx="826">
                  <c:v>-5.2101799544055396</c:v>
                </c:pt>
                <c:pt idx="827">
                  <c:v>-5.3033247347357104</c:v>
                </c:pt>
                <c:pt idx="828">
                  <c:v>-5.3962692357211601</c:v>
                </c:pt>
                <c:pt idx="829">
                  <c:v>-5.4890158648156699</c:v>
                </c:pt>
                <c:pt idx="830">
                  <c:v>-5.5815670188654201</c:v>
                </c:pt>
                <c:pt idx="831">
                  <c:v>-5.6739250835358002</c:v>
                </c:pt>
                <c:pt idx="832">
                  <c:v>-5.76609243276011</c:v>
                </c:pt>
                <c:pt idx="833">
                  <c:v>-5.85807142820713</c:v>
                </c:pt>
                <c:pt idx="834">
                  <c:v>-5.9498644187695202</c:v>
                </c:pt>
                <c:pt idx="835">
                  <c:v>-6.0414737400710399</c:v>
                </c:pt>
                <c:pt idx="836">
                  <c:v>-6.1329017139943804</c:v>
                </c:pt>
                <c:pt idx="837">
                  <c:v>-6.2241506482274502</c:v>
                </c:pt>
                <c:pt idx="838">
                  <c:v>-6.31522283582893</c:v>
                </c:pt>
                <c:pt idx="839">
                  <c:v>-6.4061205548126496</c:v>
                </c:pt>
                <c:pt idx="840">
                  <c:v>-6.4968460677506297</c:v>
                </c:pt>
                <c:pt idx="841">
                  <c:v>-6.5874016213944699</c:v>
                </c:pt>
                <c:pt idx="842">
                  <c:v>-6.6777894463140104</c:v>
                </c:pt>
                <c:pt idx="843">
                  <c:v>-6.7680117565546496</c:v>
                </c:pt>
                <c:pt idx="844">
                  <c:v>-6.8580707493115698</c:v>
                </c:pt>
                <c:pt idx="845">
                  <c:v>-6.9479686046209697</c:v>
                </c:pt>
                <c:pt idx="846">
                  <c:v>-7.0377074850680899</c:v>
                </c:pt>
                <c:pt idx="847">
                  <c:v>-7.1272895355120802</c:v>
                </c:pt>
                <c:pt idx="848">
                  <c:v>-7.21671688282653</c:v>
                </c:pt>
                <c:pt idx="849">
                  <c:v>-7.3059916356559604</c:v>
                </c:pt>
                <c:pt idx="850">
                  <c:v>-7.3951158841876703</c:v>
                </c:pt>
                <c:pt idx="851">
                  <c:v>-7.4840916999391904</c:v>
                </c:pt>
                <c:pt idx="852">
                  <c:v>-7.5729211355596204</c:v>
                </c:pt>
                <c:pt idx="853">
                  <c:v>-7.6616062246464596</c:v>
                </c:pt>
                <c:pt idx="854">
                  <c:v>-7.7501489815755003</c:v>
                </c:pt>
                <c:pt idx="855">
                  <c:v>-7.83855140134549</c:v>
                </c:pt>
                <c:pt idx="856">
                  <c:v>-7.9268154594352804</c:v>
                </c:pt>
                <c:pt idx="857">
                  <c:v>-8.0149431116745795</c:v>
                </c:pt>
                <c:pt idx="858">
                  <c:v>-8.1029362941274297</c:v>
                </c:pt>
                <c:pt idx="859">
                  <c:v>-8.1907969229875608</c:v>
                </c:pt>
                <c:pt idx="860">
                  <c:v>-8.2785268944864505</c:v>
                </c:pt>
                <c:pt idx="861">
                  <c:v>-8.3661280848125692</c:v>
                </c:pt>
                <c:pt idx="862">
                  <c:v>-8.4536023500420896</c:v>
                </c:pt>
                <c:pt idx="863">
                  <c:v>-8.5409515260806792</c:v>
                </c:pt>
                <c:pt idx="864">
                  <c:v>-8.6281774286158708</c:v>
                </c:pt>
                <c:pt idx="865">
                  <c:v>-8.7152818530797305</c:v>
                </c:pt>
                <c:pt idx="866">
                  <c:v>-8.8022665746217701</c:v>
                </c:pt>
                <c:pt idx="867">
                  <c:v>-8.8891333480911197</c:v>
                </c:pt>
                <c:pt idx="868">
                  <c:v>-8.9758839080285107</c:v>
                </c:pt>
                <c:pt idx="869">
                  <c:v>-9.0625199686668196</c:v>
                </c:pt>
                <c:pt idx="870">
                  <c:v>-9.1490432239406996</c:v>
                </c:pt>
                <c:pt idx="871">
                  <c:v>-9.2354553475044092</c:v>
                </c:pt>
                <c:pt idx="872">
                  <c:v>-9.32175799275789</c:v>
                </c:pt>
                <c:pt idx="873">
                  <c:v>-9.4079527928805593</c:v>
                </c:pt>
                <c:pt idx="874">
                  <c:v>-9.4940413608724494</c:v>
                </c:pt>
                <c:pt idx="875">
                  <c:v>-9.5800252896027303</c:v>
                </c:pt>
                <c:pt idx="876">
                  <c:v>-9.6659061518653395</c:v>
                </c:pt>
                <c:pt idx="877">
                  <c:v>-9.7516855004406704</c:v>
                </c:pt>
                <c:pt idx="878">
                  <c:v>-9.83736486816432</c:v>
                </c:pt>
                <c:pt idx="879">
                  <c:v>-9.9229457680013198</c:v>
                </c:pt>
                <c:pt idx="880">
                  <c:v>-10.0084296931264</c:v>
                </c:pt>
                <c:pt idx="881">
                  <c:v>-10.093818117010301</c:v>
                </c:pt>
                <c:pt idx="882">
                  <c:v>-10.1791124935105</c:v>
                </c:pt>
                <c:pt idx="883">
                  <c:v>-10.2643142569675</c:v>
                </c:pt>
                <c:pt idx="884">
                  <c:v>-10.349424822305901</c:v>
                </c:pt>
                <c:pt idx="885">
                  <c:v>-10.434445585140301</c:v>
                </c:pt>
                <c:pt idx="886">
                  <c:v>-10.519377921884701</c:v>
                </c:pt>
                <c:pt idx="887">
                  <c:v>-10.604223189867101</c:v>
                </c:pt>
                <c:pt idx="888">
                  <c:v>-10.688982727447399</c:v>
                </c:pt>
                <c:pt idx="889">
                  <c:v>-10.7736578541385</c:v>
                </c:pt>
                <c:pt idx="890">
                  <c:v>-10.8582498707322</c:v>
                </c:pt>
                <c:pt idx="891">
                  <c:v>-10.942760059426799</c:v>
                </c:pt>
                <c:pt idx="892">
                  <c:v>-11.0271896839592</c:v>
                </c:pt>
                <c:pt idx="893">
                  <c:v>-11.111539989738899</c:v>
                </c:pt>
                <c:pt idx="894">
                  <c:v>-11.195812203984699</c:v>
                </c:pt>
                <c:pt idx="895">
                  <c:v>-11.280007535864801</c:v>
                </c:pt>
                <c:pt idx="896">
                  <c:v>-11.3641271766383</c:v>
                </c:pt>
                <c:pt idx="897">
                  <c:v>-11.4481722997988</c:v>
                </c:pt>
                <c:pt idx="898">
                  <c:v>-11.5321440612211</c:v>
                </c:pt>
                <c:pt idx="899">
                  <c:v>-11.6160435993083</c:v>
                </c:pt>
                <c:pt idx="900">
                  <c:v>-11.699872035141601</c:v>
                </c:pt>
                <c:pt idx="901">
                  <c:v>-11.7836304726309</c:v>
                </c:pt>
                <c:pt idx="902">
                  <c:v>-11.867319998667799</c:v>
                </c:pt>
                <c:pt idx="903">
                  <c:v>-11.950941683278099</c:v>
                </c:pt>
                <c:pt idx="904">
                  <c:v>-12.0344965797775</c:v>
                </c:pt>
                <c:pt idx="905">
                  <c:v>-12.1179857249262</c:v>
                </c:pt>
                <c:pt idx="906">
                  <c:v>-12.201410139085899</c:v>
                </c:pt>
                <c:pt idx="907">
                  <c:v>-12.284770826377301</c:v>
                </c:pt>
                <c:pt idx="908">
                  <c:v>-12.3680687748365</c:v>
                </c:pt>
                <c:pt idx="909">
                  <c:v>-12.451304956574599</c:v>
                </c:pt>
                <c:pt idx="910">
                  <c:v>-12.5344803279354</c:v>
                </c:pt>
                <c:pt idx="911">
                  <c:v>-12.6175958296543</c:v>
                </c:pt>
                <c:pt idx="912">
                  <c:v>-12.700652387017801</c:v>
                </c:pt>
                <c:pt idx="913">
                  <c:v>-12.7836509100217</c:v>
                </c:pt>
                <c:pt idx="914">
                  <c:v>-12.8665922935309</c:v>
                </c:pt>
                <c:pt idx="915">
                  <c:v>-12.9494774174377</c:v>
                </c:pt>
                <c:pt idx="916">
                  <c:v>-13.032307146820701</c:v>
                </c:pt>
                <c:pt idx="917">
                  <c:v>-13.115082332103301</c:v>
                </c:pt>
                <c:pt idx="918">
                  <c:v>-13.1978038092115</c:v>
                </c:pt>
                <c:pt idx="919">
                  <c:v>-13.2804723997316</c:v>
                </c:pt>
                <c:pt idx="920">
                  <c:v>-13.3630889110672</c:v>
                </c:pt>
                <c:pt idx="921">
                  <c:v>-13.4456541365959</c:v>
                </c:pt>
                <c:pt idx="922">
                  <c:v>-13.5281688558249</c:v>
                </c:pt>
                <c:pt idx="923">
                  <c:v>-13.610633834546199</c:v>
                </c:pt>
                <c:pt idx="924">
                  <c:v>-13.6930498249911</c:v>
                </c:pt>
                <c:pt idx="925">
                  <c:v>-13.775417565983799</c:v>
                </c:pt>
                <c:pt idx="926">
                  <c:v>-13.8577377830937</c:v>
                </c:pt>
                <c:pt idx="927">
                  <c:v>-13.940011188788</c:v>
                </c:pt>
                <c:pt idx="928">
                  <c:v>-14.022238482581599</c:v>
                </c:pt>
                <c:pt idx="929">
                  <c:v>-14.1044203511875</c:v>
                </c:pt>
                <c:pt idx="930">
                  <c:v>-14.186557468665599</c:v>
                </c:pt>
                <c:pt idx="931">
                  <c:v>-14.2686504965698</c:v>
                </c:pt>
                <c:pt idx="932">
                  <c:v>-14.3507000840956</c:v>
                </c:pt>
                <c:pt idx="933">
                  <c:v>-14.432706868224299</c:v>
                </c:pt>
                <c:pt idx="934">
                  <c:v>-14.514671473868299</c:v>
                </c:pt>
                <c:pt idx="935">
                  <c:v>-14.5965945140135</c:v>
                </c:pt>
                <c:pt idx="936">
                  <c:v>-14.6784765898612</c:v>
                </c:pt>
                <c:pt idx="937">
                  <c:v>-14.760318290969</c:v>
                </c:pt>
                <c:pt idx="938">
                  <c:v>-14.8421201953895</c:v>
                </c:pt>
                <c:pt idx="939">
                  <c:v>-14.923882869808599</c:v>
                </c:pt>
                <c:pt idx="940">
                  <c:v>-15.005606869682</c:v>
                </c:pt>
                <c:pt idx="941">
                  <c:v>-15.087292739370801</c:v>
                </c:pt>
                <c:pt idx="942">
                  <c:v>-15.1689410122748</c:v>
                </c:pt>
                <c:pt idx="943">
                  <c:v>-15.250552210965999</c:v>
                </c:pt>
                <c:pt idx="944">
                  <c:v>-15.3321268473189</c:v>
                </c:pt>
                <c:pt idx="945">
                  <c:v>-15.4136654226412</c:v>
                </c:pt>
                <c:pt idx="946">
                  <c:v>-15.495168427801801</c:v>
                </c:pt>
                <c:pt idx="947">
                  <c:v>-15.576636343357899</c:v>
                </c:pt>
                <c:pt idx="948">
                  <c:v>-15.6580696396809</c:v>
                </c:pt>
                <c:pt idx="949">
                  <c:v>-15.739468777080701</c:v>
                </c:pt>
                <c:pt idx="950">
                  <c:v>-15.820834205928699</c:v>
                </c:pt>
                <c:pt idx="951">
                  <c:v>-15.9021663667793</c:v>
                </c:pt>
                <c:pt idx="952">
                  <c:v>-15.983465690489901</c:v>
                </c:pt>
                <c:pt idx="953">
                  <c:v>-16.0647325983402</c:v>
                </c:pt>
                <c:pt idx="954">
                  <c:v>-16.145967502149102</c:v>
                </c:pt>
                <c:pt idx="955">
                  <c:v>-16.227170804391299</c:v>
                </c:pt>
                <c:pt idx="956">
                  <c:v>-16.3083428983118</c:v>
                </c:pt>
                <c:pt idx="957">
                  <c:v>-16.3894841680391</c:v>
                </c:pt>
                <c:pt idx="958">
                  <c:v>-16.470594988698199</c:v>
                </c:pt>
                <c:pt idx="959">
                  <c:v>-16.5516757265199</c:v>
                </c:pt>
                <c:pt idx="960">
                  <c:v>-16.632726738951899</c:v>
                </c:pt>
                <c:pt idx="961">
                  <c:v>-16.713748374765999</c:v>
                </c:pt>
                <c:pt idx="962">
                  <c:v>-16.7947409741653</c:v>
                </c:pt>
                <c:pt idx="963">
                  <c:v>-16.8757048688902</c:v>
                </c:pt>
                <c:pt idx="964">
                  <c:v>-16.956640382322401</c:v>
                </c:pt>
                <c:pt idx="965">
                  <c:v>-17.037547829588998</c:v>
                </c:pt>
                <c:pt idx="966">
                  <c:v>-17.1184275176638</c:v>
                </c:pt>
                <c:pt idx="967">
                  <c:v>-17.1992797454689</c:v>
                </c:pt>
                <c:pt idx="968">
                  <c:v>-17.2801048039744</c:v>
                </c:pt>
                <c:pt idx="969">
                  <c:v>-17.360902976296899</c:v>
                </c:pt>
                <c:pt idx="970">
                  <c:v>-17.441674537797599</c:v>
                </c:pt>
                <c:pt idx="971">
                  <c:v>-17.522419756178898</c:v>
                </c:pt>
                <c:pt idx="972">
                  <c:v>-17.603138891579999</c:v>
                </c:pt>
                <c:pt idx="973">
                  <c:v>-17.6838321966713</c:v>
                </c:pt>
                <c:pt idx="974">
                  <c:v>-17.7644999167488</c:v>
                </c:pt>
                <c:pt idx="975">
                  <c:v>-17.845142289826001</c:v>
                </c:pt>
                <c:pt idx="976">
                  <c:v>-17.925759546726699</c:v>
                </c:pt>
                <c:pt idx="977">
                  <c:v>-18.006351911175699</c:v>
                </c:pt>
                <c:pt idx="978">
                  <c:v>-18.086919599889001</c:v>
                </c:pt>
                <c:pt idx="979">
                  <c:v>-18.1674628226633</c:v>
                </c:pt>
                <c:pt idx="980">
                  <c:v>-18.247981782464802</c:v>
                </c:pt>
                <c:pt idx="981">
                  <c:v>-18.328476675517798</c:v>
                </c:pt>
                <c:pt idx="982">
                  <c:v>-18.408947691390999</c:v>
                </c:pt>
                <c:pt idx="983">
                  <c:v>-18.489395013085201</c:v>
                </c:pt>
                <c:pt idx="984">
                  <c:v>-18.569818817119501</c:v>
                </c:pt>
                <c:pt idx="985">
                  <c:v>-18.650219273616301</c:v>
                </c:pt>
                <c:pt idx="986">
                  <c:v>-18.7305965463874</c:v>
                </c:pt>
                <c:pt idx="987">
                  <c:v>-18.8109507930182</c:v>
                </c:pt>
                <c:pt idx="988">
                  <c:v>-18.8912821649519</c:v>
                </c:pt>
                <c:pt idx="989">
                  <c:v>-18.971590807574501</c:v>
                </c:pt>
                <c:pt idx="990">
                  <c:v>-19.051876860297501</c:v>
                </c:pt>
                <c:pt idx="991">
                  <c:v>-19.132140456641899</c:v>
                </c:pt>
                <c:pt idx="992">
                  <c:v>-19.2123817243213</c:v>
                </c:pt>
                <c:pt idx="993">
                  <c:v>-19.2926007853256</c:v>
                </c:pt>
                <c:pt idx="994">
                  <c:v>-19.372797756003099</c:v>
                </c:pt>
                <c:pt idx="995">
                  <c:v>-19.452972747144202</c:v>
                </c:pt>
                <c:pt idx="996">
                  <c:v>-19.533125864064701</c:v>
                </c:pt>
                <c:pt idx="997">
                  <c:v>-19.613257206687798</c:v>
                </c:pt>
                <c:pt idx="998">
                  <c:v>-19.693366869628498</c:v>
                </c:pt>
                <c:pt idx="999">
                  <c:v>-19.773454942276398</c:v>
                </c:pt>
                <c:pt idx="1000">
                  <c:v>-19.853521508879201</c:v>
                </c:pt>
                <c:pt idx="1001">
                  <c:v>-19.933566648627401</c:v>
                </c:pt>
                <c:pt idx="1002">
                  <c:v>-20.013590435737701</c:v>
                </c:pt>
                <c:pt idx="1003">
                  <c:v>-20.093592939538201</c:v>
                </c:pt>
                <c:pt idx="1004">
                  <c:v>-20.1735742245537</c:v>
                </c:pt>
                <c:pt idx="1005">
                  <c:v>-20.2535343505909</c:v>
                </c:pt>
                <c:pt idx="1006">
                  <c:v>-20.333473372825399</c:v>
                </c:pt>
                <c:pt idx="1007">
                  <c:v>-20.4133913418883</c:v>
                </c:pt>
                <c:pt idx="1008">
                  <c:v>-20.493288303953701</c:v>
                </c:pt>
                <c:pt idx="1009">
                  <c:v>-20.573164300828001</c:v>
                </c:pt>
                <c:pt idx="1010">
                  <c:v>-20.6530193700385</c:v>
                </c:pt>
                <c:pt idx="1011">
                  <c:v>-20.732853544923799</c:v>
                </c:pt>
                <c:pt idx="1012">
                  <c:v>-20.812666854725801</c:v>
                </c:pt>
                <c:pt idx="1013">
                  <c:v>-20.892459324681099</c:v>
                </c:pt>
                <c:pt idx="1014">
                  <c:v>-20.972230976115</c:v>
                </c:pt>
                <c:pt idx="1015">
                  <c:v>-21.051981826535801</c:v>
                </c:pt>
                <c:pt idx="1016">
                  <c:v>-21.131711889731399</c:v>
                </c:pt>
                <c:pt idx="1017">
                  <c:v>-21.211421175865599</c:v>
                </c:pt>
                <c:pt idx="1018">
                  <c:v>-21.2911096915775</c:v>
                </c:pt>
                <c:pt idx="1019">
                  <c:v>-21.370777440081</c:v>
                </c:pt>
                <c:pt idx="1020">
                  <c:v>-21.450424421267002</c:v>
                </c:pt>
                <c:pt idx="1021">
                  <c:v>-21.5300506318058</c:v>
                </c:pt>
                <c:pt idx="1022">
                  <c:v>-21.609656065252999</c:v>
                </c:pt>
                <c:pt idx="1023">
                  <c:v>-21.689240712155101</c:v>
                </c:pt>
                <c:pt idx="1024">
                  <c:v>-21.768804560158401</c:v>
                </c:pt>
                <c:pt idx="1025">
                  <c:v>-21.848347594119598</c:v>
                </c:pt>
                <c:pt idx="1026">
                  <c:v>-21.927869796217099</c:v>
                </c:pt>
                <c:pt idx="1027">
                  <c:v>-22.0073711460659</c:v>
                </c:pt>
                <c:pt idx="1028">
                  <c:v>-22.086851620833698</c:v>
                </c:pt>
                <c:pt idx="1029">
                  <c:v>-22.166311195358901</c:v>
                </c:pt>
                <c:pt idx="1030">
                  <c:v>-22.245749842271898</c:v>
                </c:pt>
                <c:pt idx="1031">
                  <c:v>-22.325167532117099</c:v>
                </c:pt>
                <c:pt idx="1032">
                  <c:v>-22.404564233478599</c:v>
                </c:pt>
                <c:pt idx="1033">
                  <c:v>-22.483939913107498</c:v>
                </c:pt>
                <c:pt idx="1034">
                  <c:v>-22.5632945360517</c:v>
                </c:pt>
                <c:pt idx="1035">
                  <c:v>-22.642628065788401</c:v>
                </c:pt>
                <c:pt idx="1036">
                  <c:v>-22.721940464359101</c:v>
                </c:pt>
                <c:pt idx="1037">
                  <c:v>-22.801231692507201</c:v>
                </c:pt>
                <c:pt idx="1038">
                  <c:v>-22.880501709817899</c:v>
                </c:pt>
                <c:pt idx="1039">
                  <c:v>-22.959750474861298</c:v>
                </c:pt>
                <c:pt idx="1040">
                  <c:v>-23.038977945337798</c:v>
                </c:pt>
                <c:pt idx="1041">
                  <c:v>-23.118184078226498</c:v>
                </c:pt>
                <c:pt idx="1042">
                  <c:v>-23.197368829936799</c:v>
                </c:pt>
                <c:pt idx="1043">
                  <c:v>-23.276532156461499</c:v>
                </c:pt>
                <c:pt idx="1044">
                  <c:v>-23.355674013534401</c:v>
                </c:pt>
                <c:pt idx="1045">
                  <c:v>-23.434794356790501</c:v>
                </c:pt>
                <c:pt idx="1046">
                  <c:v>-23.5138931419276</c:v>
                </c:pt>
                <c:pt idx="1047">
                  <c:v>-23.592970324872699</c:v>
                </c:pt>
                <c:pt idx="1048">
                  <c:v>-23.672025861950999</c:v>
                </c:pt>
                <c:pt idx="1049">
                  <c:v>-23.751059710056701</c:v>
                </c:pt>
                <c:pt idx="1050">
                  <c:v>-23.8300718268287</c:v>
                </c:pt>
                <c:pt idx="1051">
                  <c:v>-23.909062170827099</c:v>
                </c:pt>
                <c:pt idx="1052">
                  <c:v>-23.988030701715001</c:v>
                </c:pt>
                <c:pt idx="1053">
                  <c:v>-24.066977380441401</c:v>
                </c:pt>
                <c:pt idx="1054">
                  <c:v>-24.1459021694284</c:v>
                </c:pt>
                <c:pt idx="1055">
                  <c:v>-24.2248050327599</c:v>
                </c:pt>
                <c:pt idx="1056">
                  <c:v>-24.303685936375501</c:v>
                </c:pt>
                <c:pt idx="1057">
                  <c:v>-24.382544848264398</c:v>
                </c:pt>
                <c:pt idx="1058">
                  <c:v>-24.461381738664901</c:v>
                </c:pt>
                <c:pt idx="1059">
                  <c:v>-24.540196580265</c:v>
                </c:pt>
                <c:pt idx="1060">
                  <c:v>-24.618989348406298</c:v>
                </c:pt>
                <c:pt idx="1061">
                  <c:v>-24.697760021290499</c:v>
                </c:pt>
                <c:pt idx="1062">
                  <c:v>-24.7729355847367</c:v>
                </c:pt>
                <c:pt idx="1063">
                  <c:v>-24.851605173383799</c:v>
                </c:pt>
                <c:pt idx="1064">
                  <c:v>-24.930251881150198</c:v>
                </c:pt>
                <c:pt idx="1065">
                  <c:v>-25.008875695200398</c:v>
                </c:pt>
                <c:pt idx="1066">
                  <c:v>-25.087476606764699</c:v>
                </c:pt>
                <c:pt idx="1067">
                  <c:v>-25.166054611365901</c:v>
                </c:pt>
                <c:pt idx="1068">
                  <c:v>-25.244609709049001</c:v>
                </c:pt>
                <c:pt idx="1069">
                  <c:v>-25.323141904611099</c:v>
                </c:pt>
                <c:pt idx="1070">
                  <c:v>-25.401651207835101</c:v>
                </c:pt>
                <c:pt idx="1071">
                  <c:v>-25.480137633724201</c:v>
                </c:pt>
                <c:pt idx="1072">
                  <c:v>-25.558601202737801</c:v>
                </c:pt>
                <c:pt idx="1073">
                  <c:v>-25.637041941029299</c:v>
                </c:pt>
                <c:pt idx="1074">
                  <c:v>-25.715459880684499</c:v>
                </c:pt>
                <c:pt idx="1075">
                  <c:v>-25.793855059961601</c:v>
                </c:pt>
                <c:pt idx="1076">
                  <c:v>-25.8722275235315</c:v>
                </c:pt>
                <c:pt idx="1077">
                  <c:v>-25.950577322719301</c:v>
                </c:pt>
                <c:pt idx="1078">
                  <c:v>-26.0289045157452</c:v>
                </c:pt>
                <c:pt idx="1079">
                  <c:v>-26.107209167966701</c:v>
                </c:pt>
                <c:pt idx="1080">
                  <c:v>-26.185491352119801</c:v>
                </c:pt>
                <c:pt idx="1081">
                  <c:v>-26.2637511485601</c:v>
                </c:pt>
                <c:pt idx="1082">
                  <c:v>-26.3419886455039</c:v>
                </c:pt>
                <c:pt idx="1083">
                  <c:v>-26.420203939266798</c:v>
                </c:pt>
                <c:pt idx="1084">
                  <c:v>-26.498397134503499</c:v>
                </c:pt>
                <c:pt idx="1085">
                  <c:v>-26.576568344443402</c:v>
                </c:pt>
                <c:pt idx="1086">
                  <c:v>-26.654717691126901</c:v>
                </c:pt>
                <c:pt idx="1087">
                  <c:v>-26.732845305637799</c:v>
                </c:pt>
                <c:pt idx="1088">
                  <c:v>-26.810951328334401</c:v>
                </c:pt>
                <c:pt idx="1089">
                  <c:v>-26.889035909076899</c:v>
                </c:pt>
                <c:pt idx="1090">
                  <c:v>-26.967099207452801</c:v>
                </c:pt>
                <c:pt idx="1091">
                  <c:v>-27.045141392997699</c:v>
                </c:pt>
                <c:pt idx="1092">
                  <c:v>-27.123162645413199</c:v>
                </c:pt>
                <c:pt idx="1093">
                  <c:v>-27.201163154779699</c:v>
                </c:pt>
                <c:pt idx="1094">
                  <c:v>-27.279143121765902</c:v>
                </c:pt>
                <c:pt idx="1095">
                  <c:v>-27.3571027578318</c:v>
                </c:pt>
                <c:pt idx="1096">
                  <c:v>-27.4350422854275</c:v>
                </c:pt>
                <c:pt idx="1097">
                  <c:v>-27.512961938186098</c:v>
                </c:pt>
                <c:pt idx="1098">
                  <c:v>-27.590861961109901</c:v>
                </c:pt>
                <c:pt idx="1099">
                  <c:v>-27.668742610750101</c:v>
                </c:pt>
                <c:pt idx="1100">
                  <c:v>-27.746604155380702</c:v>
                </c:pt>
                <c:pt idx="1101">
                  <c:v>-27.824446875163499</c:v>
                </c:pt>
                <c:pt idx="1102">
                  <c:v>-27.902271062305601</c:v>
                </c:pt>
                <c:pt idx="1103">
                  <c:v>-27.980077021209599</c:v>
                </c:pt>
                <c:pt idx="1104">
                  <c:v>-28.0578650686145</c:v>
                </c:pt>
                <c:pt idx="1105">
                  <c:v>-28.135635533726902</c:v>
                </c:pt>
                <c:pt idx="1106">
                  <c:v>-28.221882521710398</c:v>
                </c:pt>
                <c:pt idx="1107">
                  <c:v>-28.2997431831866</c:v>
                </c:pt>
                <c:pt idx="1108">
                  <c:v>-28.3775887289904</c:v>
                </c:pt>
                <c:pt idx="1109">
                  <c:v>-28.455419546075898</c:v>
                </c:pt>
                <c:pt idx="1110">
                  <c:v>-28.533236034281199</c:v>
                </c:pt>
                <c:pt idx="1111">
                  <c:v>-28.611038606400999</c:v>
                </c:pt>
                <c:pt idx="1112">
                  <c:v>-28.688827688245699</c:v>
                </c:pt>
                <c:pt idx="1113">
                  <c:v>-28.7666037186906</c:v>
                </c:pt>
                <c:pt idx="1114">
                  <c:v>-28.844367149710902</c:v>
                </c:pt>
                <c:pt idx="1115">
                  <c:v>-28.9221184464053</c:v>
                </c:pt>
                <c:pt idx="1116">
                  <c:v>-28.999858087005698</c:v>
                </c:pt>
                <c:pt idx="1117">
                  <c:v>-29.077586562874199</c:v>
                </c:pt>
                <c:pt idx="1118">
                  <c:v>-29.1553043784855</c:v>
                </c:pt>
                <c:pt idx="1119">
                  <c:v>-29.233012051396098</c:v>
                </c:pt>
                <c:pt idx="1120">
                  <c:v>-29.310710112198699</c:v>
                </c:pt>
                <c:pt idx="1121">
                  <c:v>-29.388399104461801</c:v>
                </c:pt>
                <c:pt idx="1122">
                  <c:v>-29.4660795846555</c:v>
                </c:pt>
                <c:pt idx="1123">
                  <c:v>-29.543752122061001</c:v>
                </c:pt>
                <c:pt idx="1124">
                  <c:v>-29.621417298665399</c:v>
                </c:pt>
                <c:pt idx="1125">
                  <c:v>-29.699075709041001</c:v>
                </c:pt>
                <c:pt idx="1126">
                  <c:v>-29.7767279602092</c:v>
                </c:pt>
                <c:pt idx="1127">
                  <c:v>-29.8543746714885</c:v>
                </c:pt>
                <c:pt idx="1128">
                  <c:v>-29.932016474326499</c:v>
                </c:pt>
                <c:pt idx="1129">
                  <c:v>-30.009654012116599</c:v>
                </c:pt>
                <c:pt idx="1130">
                  <c:v>-30.087287939998198</c:v>
                </c:pt>
                <c:pt idx="1131">
                  <c:v>-30.164918924641899</c:v>
                </c:pt>
                <c:pt idx="1132">
                  <c:v>-30.242547644018</c:v>
                </c:pt>
                <c:pt idx="1133">
                  <c:v>-30.320174787149799</c:v>
                </c:pt>
                <c:pt idx="1134">
                  <c:v>-30.397801053852099</c:v>
                </c:pt>
                <c:pt idx="1135">
                  <c:v>-30.475427154452699</c:v>
                </c:pt>
                <c:pt idx="1136">
                  <c:v>-30.553053809501101</c:v>
                </c:pt>
                <c:pt idx="1137">
                  <c:v>-30.628051417425802</c:v>
                </c:pt>
                <c:pt idx="1138">
                  <c:v>-30.7056299903963</c:v>
                </c:pt>
                <c:pt idx="1139">
                  <c:v>-30.7832103305381</c:v>
                </c:pt>
                <c:pt idx="1140">
                  <c:v>-30.860793176761199</c:v>
                </c:pt>
                <c:pt idx="1141">
                  <c:v>-30.938379276176299</c:v>
                </c:pt>
                <c:pt idx="1142">
                  <c:v>-31.0159693837155</c:v>
                </c:pt>
                <c:pt idx="1143">
                  <c:v>-31.093564261742301</c:v>
                </c:pt>
                <c:pt idx="1144">
                  <c:v>-31.171164679649301</c:v>
                </c:pt>
                <c:pt idx="1145">
                  <c:v>-31.248771413449202</c:v>
                </c:pt>
                <c:pt idx="1146">
                  <c:v>-31.326385245353499</c:v>
                </c:pt>
                <c:pt idx="1147">
                  <c:v>-31.4040069633472</c:v>
                </c:pt>
                <c:pt idx="1148">
                  <c:v>-31.481637360754799</c:v>
                </c:pt>
                <c:pt idx="1149">
                  <c:v>-31.559277235803101</c:v>
                </c:pt>
                <c:pt idx="1150">
                  <c:v>-31.636927391179501</c:v>
                </c:pt>
                <c:pt idx="1151">
                  <c:v>-31.714588633590399</c:v>
                </c:pt>
                <c:pt idx="1152">
                  <c:v>-31.792261773317701</c:v>
                </c:pt>
                <c:pt idx="1153">
                  <c:v>-31.869947623779801</c:v>
                </c:pt>
                <c:pt idx="1154">
                  <c:v>-31.947647001095799</c:v>
                </c:pt>
                <c:pt idx="1155">
                  <c:v>-32.025360723657101</c:v>
                </c:pt>
                <c:pt idx="1156">
                  <c:v>-32.103089611708597</c:v>
                </c:pt>
                <c:pt idx="1157">
                  <c:v>-32.1808344869428</c:v>
                </c:pt>
                <c:pt idx="1158">
                  <c:v>-32.258596172108497</c:v>
                </c:pt>
                <c:pt idx="1159">
                  <c:v>-32.336375490640002</c:v>
                </c:pt>
                <c:pt idx="1160">
                  <c:v>-32.414173266307998</c:v>
                </c:pt>
                <c:pt idx="1161">
                  <c:v>-32.486146657528202</c:v>
                </c:pt>
                <c:pt idx="1162">
                  <c:v>-32.563935581308101</c:v>
                </c:pt>
                <c:pt idx="1163">
                  <c:v>-32.641745618937101</c:v>
                </c:pt>
                <c:pt idx="1164">
                  <c:v>-32.7195776052464</c:v>
                </c:pt>
                <c:pt idx="1165">
                  <c:v>-32.797432374218097</c:v>
                </c:pt>
                <c:pt idx="1166">
                  <c:v>-32.875310758870498</c:v>
                </c:pt>
                <c:pt idx="1167">
                  <c:v>-32.953213591203202</c:v>
                </c:pt>
                <c:pt idx="1168">
                  <c:v>-33.031141702209297</c:v>
                </c:pt>
                <c:pt idx="1169">
                  <c:v>-33.109095921963402</c:v>
                </c:pt>
                <c:pt idx="1170">
                  <c:v>-33.187077079794697</c:v>
                </c:pt>
                <c:pt idx="1171">
                  <c:v>-33.2650860045526</c:v>
                </c:pt>
                <c:pt idx="1172">
                  <c:v>-33.343123524976903</c:v>
                </c:pt>
                <c:pt idx="1173">
                  <c:v>-33.421190470182403</c:v>
                </c:pt>
                <c:pt idx="1174">
                  <c:v>-33.499287670271102</c:v>
                </c:pt>
                <c:pt idx="1175">
                  <c:v>-33.577415957083502</c:v>
                </c:pt>
                <c:pt idx="1176">
                  <c:v>-33.655576165104598</c:v>
                </c:pt>
                <c:pt idx="1177">
                  <c:v>-33.733769132538299</c:v>
                </c:pt>
                <c:pt idx="1178">
                  <c:v>-33.8119957025677</c:v>
                </c:pt>
                <c:pt idx="1179">
                  <c:v>-33.8902567248184</c:v>
                </c:pt>
                <c:pt idx="1180">
                  <c:v>-33.968553057044197</c:v>
                </c:pt>
                <c:pt idx="1181">
                  <c:v>-34.043485314526102</c:v>
                </c:pt>
                <c:pt idx="1182">
                  <c:v>-34.121780210871101</c:v>
                </c:pt>
                <c:pt idx="1183">
                  <c:v>-34.200111520799702</c:v>
                </c:pt>
                <c:pt idx="1184">
                  <c:v>-34.278480128320801</c:v>
                </c:pt>
                <c:pt idx="1185">
                  <c:v>-34.356886937641903</c:v>
                </c:pt>
                <c:pt idx="1186">
                  <c:v>-34.435332876663203</c:v>
                </c:pt>
                <c:pt idx="1187">
                  <c:v>-34.513818900871698</c:v>
                </c:pt>
                <c:pt idx="1188">
                  <c:v>-34.592345997665198</c:v>
                </c:pt>
                <c:pt idx="1189">
                  <c:v>-34.670915191142001</c:v>
                </c:pt>
                <c:pt idx="1190">
                  <c:v>-34.749527547388602</c:v>
                </c:pt>
                <c:pt idx="1191">
                  <c:v>-34.828184180305499</c:v>
                </c:pt>
                <c:pt idx="1192">
                  <c:v>-34.906886258005898</c:v>
                </c:pt>
                <c:pt idx="1193">
                  <c:v>-34.985635009828798</c:v>
                </c:pt>
                <c:pt idx="1194">
                  <c:v>-35.064431734003499</c:v>
                </c:pt>
                <c:pt idx="1195">
                  <c:v>-35.1432778060083</c:v>
                </c:pt>
                <c:pt idx="1196">
                  <c:v>-35.222174687658097</c:v>
                </c:pt>
                <c:pt idx="1197">
                  <c:v>-35.301123936962398</c:v>
                </c:pt>
                <c:pt idx="1198">
                  <c:v>-35.392678104888198</c:v>
                </c:pt>
                <c:pt idx="1199">
                  <c:v>-35.471958705387699</c:v>
                </c:pt>
                <c:pt idx="1200">
                  <c:v>-35.551300940262202</c:v>
                </c:pt>
                <c:pt idx="1201">
                  <c:v>-35.630706936360703</c:v>
                </c:pt>
                <c:pt idx="1202">
                  <c:v>-35.710178979806997</c:v>
                </c:pt>
                <c:pt idx="1203">
                  <c:v>-35.789719531018903</c:v>
                </c:pt>
                <c:pt idx="1204">
                  <c:v>-35.869331240583101</c:v>
                </c:pt>
                <c:pt idx="1205">
                  <c:v>-35.949016965934803</c:v>
                </c:pt>
                <c:pt idx="1206">
                  <c:v>-36.028779788766698</c:v>
                </c:pt>
                <c:pt idx="1207">
                  <c:v>-36.108623033051998</c:v>
                </c:pt>
                <c:pt idx="1208">
                  <c:v>-36.188550283517699</c:v>
                </c:pt>
                <c:pt idx="1209">
                  <c:v>-36.268565404347001</c:v>
                </c:pt>
                <c:pt idx="1210">
                  <c:v>-36.348672557811298</c:v>
                </c:pt>
                <c:pt idx="1211">
                  <c:v>-36.428876222435001</c:v>
                </c:pt>
                <c:pt idx="1212">
                  <c:v>-36.503662276966502</c:v>
                </c:pt>
                <c:pt idx="1213">
                  <c:v>-36.583961688526202</c:v>
                </c:pt>
                <c:pt idx="1214">
                  <c:v>-36.6643709632392</c:v>
                </c:pt>
                <c:pt idx="1215">
                  <c:v>-36.744895956596999</c:v>
                </c:pt>
                <c:pt idx="1216">
                  <c:v>-36.825542898857698</c:v>
                </c:pt>
                <c:pt idx="1217">
                  <c:v>-36.906318392295297</c:v>
                </c:pt>
                <c:pt idx="1218">
                  <c:v>-36.9872293990448</c:v>
                </c:pt>
                <c:pt idx="1219">
                  <c:v>-37.068283216384401</c:v>
                </c:pt>
                <c:pt idx="1220">
                  <c:v>-37.1494874353169</c:v>
                </c:pt>
                <c:pt idx="1221">
                  <c:v>-37.2308498769967</c:v>
                </c:pt>
                <c:pt idx="1222">
                  <c:v>-37.312378499756498</c:v>
                </c:pt>
                <c:pt idx="1223">
                  <c:v>-37.394081267016098</c:v>
                </c:pt>
                <c:pt idx="1224">
                  <c:v>-37.475965962902798</c:v>
                </c:pt>
                <c:pt idx="1225">
                  <c:v>-37.5519610639424</c:v>
                </c:pt>
                <c:pt idx="1226">
                  <c:v>-37.634109199100799</c:v>
                </c:pt>
                <c:pt idx="1227">
                  <c:v>-37.716456162648797</c:v>
                </c:pt>
                <c:pt idx="1228">
                  <c:v>-37.799005280264701</c:v>
                </c:pt>
                <c:pt idx="1229">
                  <c:v>-37.881757031066201</c:v>
                </c:pt>
                <c:pt idx="1230">
                  <c:v>-37.964707767199599</c:v>
                </c:pt>
                <c:pt idx="1231">
                  <c:v>-38.047847906661197</c:v>
                </c:pt>
                <c:pt idx="1232">
                  <c:v>-38.131159347810097</c:v>
                </c:pt>
                <c:pt idx="1233">
                  <c:v>-38.214611709925897</c:v>
                </c:pt>
                <c:pt idx="1234">
                  <c:v>-38.298156762078698</c:v>
                </c:pt>
                <c:pt idx="1235">
                  <c:v>-38.381719984219799</c:v>
                </c:pt>
                <c:pt idx="1236">
                  <c:v>-38.4651874583354</c:v>
                </c:pt>
                <c:pt idx="1237">
                  <c:v>-38.565109937779702</c:v>
                </c:pt>
                <c:pt idx="1238">
                  <c:v>-38.648071725975697</c:v>
                </c:pt>
                <c:pt idx="1239">
                  <c:v>-38.730076899587999</c:v>
                </c:pt>
                <c:pt idx="1240">
                  <c:v>-38.810440989819099</c:v>
                </c:pt>
                <c:pt idx="1241">
                  <c:v>-38.888016769927098</c:v>
                </c:pt>
                <c:pt idx="1242">
                  <c:v>-38.960789118192601</c:v>
                </c:pt>
                <c:pt idx="1243">
                  <c:v>-39.025000480535603</c:v>
                </c:pt>
                <c:pt idx="1244">
                  <c:v>-39.073099856506502</c:v>
                </c:pt>
                <c:pt idx="1245">
                  <c:v>-39.088511932352901</c:v>
                </c:pt>
                <c:pt idx="1246">
                  <c:v>-39.032306864086699</c:v>
                </c:pt>
                <c:pt idx="1247">
                  <c:v>-38.8424238556643</c:v>
                </c:pt>
                <c:pt idx="1248">
                  <c:v>-40.858481717090498</c:v>
                </c:pt>
                <c:pt idx="1249">
                  <c:v>-59.705126793467201</c:v>
                </c:pt>
                <c:pt idx="1250">
                  <c:v>-40.876966420049797</c:v>
                </c:pt>
                <c:pt idx="1251">
                  <c:v>-39.103326486401002</c:v>
                </c:pt>
                <c:pt idx="1252">
                  <c:v>-39.521350690369701</c:v>
                </c:pt>
                <c:pt idx="1253">
                  <c:v>-39.790089038507098</c:v>
                </c:pt>
                <c:pt idx="1254">
                  <c:v>-39.978213157698498</c:v>
                </c:pt>
                <c:pt idx="1255">
                  <c:v>-40.129587267120201</c:v>
                </c:pt>
                <c:pt idx="1256">
                  <c:v>-40.262762083982501</c:v>
                </c:pt>
                <c:pt idx="1257">
                  <c:v>-40.3828548620791</c:v>
                </c:pt>
                <c:pt idx="1258">
                  <c:v>-40.5009069310386</c:v>
                </c:pt>
                <c:pt idx="1259">
                  <c:v>-40.615853077199603</c:v>
                </c:pt>
                <c:pt idx="1260">
                  <c:v>-40.729039042445699</c:v>
                </c:pt>
                <c:pt idx="1261">
                  <c:v>-40.841284176232001</c:v>
                </c:pt>
                <c:pt idx="1262">
                  <c:v>-40.953107176485403</c:v>
                </c:pt>
                <c:pt idx="1263">
                  <c:v>-41.064846243187901</c:v>
                </c:pt>
                <c:pt idx="1264">
                  <c:v>-41.176726506849299</c:v>
                </c:pt>
                <c:pt idx="1265">
                  <c:v>-41.279646000433502</c:v>
                </c:pt>
                <c:pt idx="1266">
                  <c:v>-41.3920365055723</c:v>
                </c:pt>
                <c:pt idx="1267">
                  <c:v>-41.5048879596348</c:v>
                </c:pt>
                <c:pt idx="1268">
                  <c:v>-41.618245025477698</c:v>
                </c:pt>
                <c:pt idx="1269">
                  <c:v>-41.732135335641402</c:v>
                </c:pt>
                <c:pt idx="1270">
                  <c:v>-41.846574202147004</c:v>
                </c:pt>
                <c:pt idx="1271">
                  <c:v>-41.961567970512498</c:v>
                </c:pt>
                <c:pt idx="1272">
                  <c:v>-42.077116465377202</c:v>
                </c:pt>
                <c:pt idx="1273">
                  <c:v>-42.208819228735898</c:v>
                </c:pt>
                <c:pt idx="1274">
                  <c:v>-42.3256421434739</c:v>
                </c:pt>
                <c:pt idx="1275">
                  <c:v>-42.442998184424098</c:v>
                </c:pt>
                <c:pt idx="1276">
                  <c:v>-42.560875496105602</c:v>
                </c:pt>
                <c:pt idx="1277">
                  <c:v>-42.6792614499441</c:v>
                </c:pt>
                <c:pt idx="1278">
                  <c:v>-42.798143159278801</c:v>
                </c:pt>
                <c:pt idx="1279">
                  <c:v>-42.917507886181902</c:v>
                </c:pt>
                <c:pt idx="1280">
                  <c:v>-43.037343361817697</c:v>
                </c:pt>
                <c:pt idx="1281">
                  <c:v>-43.1555394144034</c:v>
                </c:pt>
                <c:pt idx="1282">
                  <c:v>-43.276322909761603</c:v>
                </c:pt>
                <c:pt idx="1283">
                  <c:v>-43.397546958460197</c:v>
                </c:pt>
                <c:pt idx="1284">
                  <c:v>-43.519203203877503</c:v>
                </c:pt>
                <c:pt idx="1285">
                  <c:v>-43.641284547486698</c:v>
                </c:pt>
                <c:pt idx="1286">
                  <c:v>-43.763785210943396</c:v>
                </c:pt>
                <c:pt idx="1287">
                  <c:v>-43.886700783747102</c:v>
                </c:pt>
                <c:pt idx="1288">
                  <c:v>-43.998392845123902</c:v>
                </c:pt>
                <c:pt idx="1289">
                  <c:v>-44.121918568253697</c:v>
                </c:pt>
                <c:pt idx="1290">
                  <c:v>-44.245851078526499</c:v>
                </c:pt>
                <c:pt idx="1291">
                  <c:v>-44.370191796246601</c:v>
                </c:pt>
                <c:pt idx="1292">
                  <c:v>-44.494943752307599</c:v>
                </c:pt>
                <c:pt idx="1293">
                  <c:v>-44.620111682117901</c:v>
                </c:pt>
                <c:pt idx="1294">
                  <c:v>-44.7721496888216</c:v>
                </c:pt>
                <c:pt idx="1295">
                  <c:v>-44.898616313507198</c:v>
                </c:pt>
                <c:pt idx="1296">
                  <c:v>-45.0255316208385</c:v>
                </c:pt>
                <c:pt idx="1297">
                  <c:v>-45.152908916431599</c:v>
                </c:pt>
                <c:pt idx="1298">
                  <c:v>-45.280764291770701</c:v>
                </c:pt>
                <c:pt idx="1299">
                  <c:v>-45.409117017076902</c:v>
                </c:pt>
                <c:pt idx="1300">
                  <c:v>-45.5379900110661</c:v>
                </c:pt>
                <c:pt idx="1301">
                  <c:v>-45.6540365495148</c:v>
                </c:pt>
                <c:pt idx="1302">
                  <c:v>-45.783798669279399</c:v>
                </c:pt>
                <c:pt idx="1303">
                  <c:v>-45.914173855362897</c:v>
                </c:pt>
                <c:pt idx="1304">
                  <c:v>-46.045205957367102</c:v>
                </c:pt>
                <c:pt idx="1305">
                  <c:v>-46.176946073933102</c:v>
                </c:pt>
                <c:pt idx="1306">
                  <c:v>-46.295902387345002</c:v>
                </c:pt>
                <c:pt idx="1307">
                  <c:v>-46.429006719292197</c:v>
                </c:pt>
                <c:pt idx="1308">
                  <c:v>-46.5630210108027</c:v>
                </c:pt>
                <c:pt idx="1309">
                  <c:v>-46.698033818587199</c:v>
                </c:pt>
                <c:pt idx="1310">
                  <c:v>-46.834144268198699</c:v>
                </c:pt>
                <c:pt idx="1311">
                  <c:v>-46.971461393785702</c:v>
                </c:pt>
                <c:pt idx="1312">
                  <c:v>-47.110322738846399</c:v>
                </c:pt>
                <c:pt idx="1313">
                  <c:v>-47.2504940617046</c:v>
                </c:pt>
                <c:pt idx="1314">
                  <c:v>-47.392226555328598</c:v>
                </c:pt>
                <c:pt idx="1315">
                  <c:v>-47.535612165913498</c:v>
                </c:pt>
                <c:pt idx="1316">
                  <c:v>-47.680685795823003</c:v>
                </c:pt>
                <c:pt idx="1317">
                  <c:v>-47.844091290113496</c:v>
                </c:pt>
                <c:pt idx="1318">
                  <c:v>-47.992147914222102</c:v>
                </c:pt>
                <c:pt idx="1319">
                  <c:v>-48.140362973676801</c:v>
                </c:pt>
                <c:pt idx="1320">
                  <c:v>-48.285891431534601</c:v>
                </c:pt>
                <c:pt idx="1321">
                  <c:v>-48.420349862779503</c:v>
                </c:pt>
                <c:pt idx="1322">
                  <c:v>-48.514202512553297</c:v>
                </c:pt>
                <c:pt idx="1323">
                  <c:v>-48.425002617882001</c:v>
                </c:pt>
                <c:pt idx="1324">
                  <c:v>-58.815587946752501</c:v>
                </c:pt>
                <c:pt idx="1325">
                  <c:v>-48.334044476868499</c:v>
                </c:pt>
                <c:pt idx="1326">
                  <c:v>-48.924607148813998</c:v>
                </c:pt>
                <c:pt idx="1327">
                  <c:v>-49.296304578017597</c:v>
                </c:pt>
                <c:pt idx="1328">
                  <c:v>-49.557539823502601</c:v>
                </c:pt>
                <c:pt idx="1329">
                  <c:v>-49.783974694964897</c:v>
                </c:pt>
                <c:pt idx="1330">
                  <c:v>-49.998948906543603</c:v>
                </c:pt>
                <c:pt idx="1331">
                  <c:v>-50.210448365790597</c:v>
                </c:pt>
                <c:pt idx="1332">
                  <c:v>-50.438223795146897</c:v>
                </c:pt>
                <c:pt idx="1333">
                  <c:v>-50.651040765293303</c:v>
                </c:pt>
                <c:pt idx="1334">
                  <c:v>-50.865934025565899</c:v>
                </c:pt>
                <c:pt idx="1335">
                  <c:v>-51.083270785314099</c:v>
                </c:pt>
                <c:pt idx="1336">
                  <c:v>-51.305288973531297</c:v>
                </c:pt>
                <c:pt idx="1337">
                  <c:v>-51.5280358025719</c:v>
                </c:pt>
                <c:pt idx="1338">
                  <c:v>-51.7534943497227</c:v>
                </c:pt>
                <c:pt idx="1339">
                  <c:v>-51.981662402312899</c:v>
                </c:pt>
                <c:pt idx="1340">
                  <c:v>-52.194834506787899</c:v>
                </c:pt>
                <c:pt idx="1341">
                  <c:v>-52.428117389446498</c:v>
                </c:pt>
                <c:pt idx="1342">
                  <c:v>-52.664098353938499</c:v>
                </c:pt>
                <c:pt idx="1343">
                  <c:v>-52.902795481825002</c:v>
                </c:pt>
                <c:pt idx="1344">
                  <c:v>-53.144241682984202</c:v>
                </c:pt>
                <c:pt idx="1345">
                  <c:v>-53.391010614590002</c:v>
                </c:pt>
                <c:pt idx="1346">
                  <c:v>-53.638164910238601</c:v>
                </c:pt>
                <c:pt idx="1347">
                  <c:v>-53.888249726029798</c:v>
                </c:pt>
                <c:pt idx="1348">
                  <c:v>-54.1413579142598</c:v>
                </c:pt>
                <c:pt idx="1349">
                  <c:v>-54.415462630138897</c:v>
                </c:pt>
                <c:pt idx="1350">
                  <c:v>-54.6752829280017</c:v>
                </c:pt>
                <c:pt idx="1351">
                  <c:v>-54.938527981302698</c:v>
                </c:pt>
                <c:pt idx="1352">
                  <c:v>-55.186308592665704</c:v>
                </c:pt>
                <c:pt idx="1353">
                  <c:v>-55.456644255600601</c:v>
                </c:pt>
                <c:pt idx="1354">
                  <c:v>-55.7309702169673</c:v>
                </c:pt>
                <c:pt idx="1355">
                  <c:v>-56.009532715761701</c:v>
                </c:pt>
                <c:pt idx="1356">
                  <c:v>-56.294711731897401</c:v>
                </c:pt>
                <c:pt idx="1357">
                  <c:v>-56.582436420133398</c:v>
                </c:pt>
                <c:pt idx="1358">
                  <c:v>-56.875334645207303</c:v>
                </c:pt>
                <c:pt idx="1359">
                  <c:v>-57.173828042276099</c:v>
                </c:pt>
                <c:pt idx="1360">
                  <c:v>-57.499476534112297</c:v>
                </c:pt>
                <c:pt idx="1361">
                  <c:v>-57.811504131848899</c:v>
                </c:pt>
                <c:pt idx="1362">
                  <c:v>-58.130711906837398</c:v>
                </c:pt>
                <c:pt idx="1363">
                  <c:v>-58.456300138906798</c:v>
                </c:pt>
                <c:pt idx="1364">
                  <c:v>-58.789690788384398</c:v>
                </c:pt>
                <c:pt idx="1365">
                  <c:v>-59.1283973437273</c:v>
                </c:pt>
                <c:pt idx="1366">
                  <c:v>-59.442570383269398</c:v>
                </c:pt>
                <c:pt idx="1367">
                  <c:v>-59.705829868284503</c:v>
                </c:pt>
                <c:pt idx="1368">
                  <c:v>-63.690235381785001</c:v>
                </c:pt>
                <c:pt idx="1369">
                  <c:v>-59.793121245615602</c:v>
                </c:pt>
                <c:pt idx="1370">
                  <c:v>-60.719865958980499</c:v>
                </c:pt>
                <c:pt idx="1371">
                  <c:v>-61.234427339497302</c:v>
                </c:pt>
                <c:pt idx="1372">
                  <c:v>-61.684294418016002</c:v>
                </c:pt>
                <c:pt idx="1373">
                  <c:v>-62.165801688735499</c:v>
                </c:pt>
                <c:pt idx="1374">
                  <c:v>-62.596307481438899</c:v>
                </c:pt>
                <c:pt idx="1375">
                  <c:v>-63.023271989970603</c:v>
                </c:pt>
                <c:pt idx="1376">
                  <c:v>-63.427046854150298</c:v>
                </c:pt>
                <c:pt idx="1377">
                  <c:v>-63.841399896698299</c:v>
                </c:pt>
                <c:pt idx="1378">
                  <c:v>-64.244103708031005</c:v>
                </c:pt>
                <c:pt idx="1379">
                  <c:v>-64.591596939386406</c:v>
                </c:pt>
                <c:pt idx="1380">
                  <c:v>-64.951309565940505</c:v>
                </c:pt>
                <c:pt idx="1381">
                  <c:v>-65.284004910651404</c:v>
                </c:pt>
                <c:pt idx="1382">
                  <c:v>-65.678133345325193</c:v>
                </c:pt>
                <c:pt idx="1383">
                  <c:v>-65.948297500694494</c:v>
                </c:pt>
                <c:pt idx="1384">
                  <c:v>-66.161328305288393</c:v>
                </c:pt>
                <c:pt idx="1385">
                  <c:v>-66.342076940657606</c:v>
                </c:pt>
                <c:pt idx="1386">
                  <c:v>-66.472984711014504</c:v>
                </c:pt>
                <c:pt idx="1387">
                  <c:v>-66.475446935403795</c:v>
                </c:pt>
                <c:pt idx="1388">
                  <c:v>-66.501708336267995</c:v>
                </c:pt>
                <c:pt idx="1389">
                  <c:v>-66.480380237673799</c:v>
                </c:pt>
                <c:pt idx="1390">
                  <c:v>-66.403441736395294</c:v>
                </c:pt>
                <c:pt idx="1391">
                  <c:v>-66.298572626491094</c:v>
                </c:pt>
                <c:pt idx="1392">
                  <c:v>-66.159748228581904</c:v>
                </c:pt>
                <c:pt idx="1393">
                  <c:v>-66.051593933711601</c:v>
                </c:pt>
                <c:pt idx="1394">
                  <c:v>-65.8623040253879</c:v>
                </c:pt>
                <c:pt idx="1395">
                  <c:v>-65.641311905334106</c:v>
                </c:pt>
                <c:pt idx="1396">
                  <c:v>-65.418598996642103</c:v>
                </c:pt>
                <c:pt idx="1397">
                  <c:v>-65.176770506448804</c:v>
                </c:pt>
                <c:pt idx="1398">
                  <c:v>-64.861444883972695</c:v>
                </c:pt>
                <c:pt idx="1399">
                  <c:v>-64.042718802267302</c:v>
                </c:pt>
                <c:pt idx="1400">
                  <c:v>-64.225831633475494</c:v>
                </c:pt>
                <c:pt idx="1401">
                  <c:v>-64.4537720140451</c:v>
                </c:pt>
                <c:pt idx="1402">
                  <c:v>-64.302864631765303</c:v>
                </c:pt>
                <c:pt idx="1403">
                  <c:v>-64.1471396617588</c:v>
                </c:pt>
                <c:pt idx="1404">
                  <c:v>-63.997126862841498</c:v>
                </c:pt>
                <c:pt idx="1405">
                  <c:v>-63.815790553545803</c:v>
                </c:pt>
                <c:pt idx="1406">
                  <c:v>-63.686709819617697</c:v>
                </c:pt>
                <c:pt idx="1407">
                  <c:v>-63.547398991361398</c:v>
                </c:pt>
                <c:pt idx="1408">
                  <c:v>-63.4341426370829</c:v>
                </c:pt>
                <c:pt idx="1409">
                  <c:v>-63.393962780660999</c:v>
                </c:pt>
                <c:pt idx="1410">
                  <c:v>-63.292256361701497</c:v>
                </c:pt>
                <c:pt idx="1411">
                  <c:v>-63.169347749816197</c:v>
                </c:pt>
                <c:pt idx="1412">
                  <c:v>-63.08122235415</c:v>
                </c:pt>
                <c:pt idx="1413">
                  <c:v>-62.9986614885714</c:v>
                </c:pt>
                <c:pt idx="1414">
                  <c:v>-62.900418628336297</c:v>
                </c:pt>
                <c:pt idx="1415">
                  <c:v>-62.828459905636898</c:v>
                </c:pt>
                <c:pt idx="1416">
                  <c:v>-62.815454250820501</c:v>
                </c:pt>
                <c:pt idx="1417">
                  <c:v>-62.7559771125024</c:v>
                </c:pt>
                <c:pt idx="1418">
                  <c:v>-62.6812959861359</c:v>
                </c:pt>
                <c:pt idx="1419">
                  <c:v>-62.636752459405997</c:v>
                </c:pt>
                <c:pt idx="1420">
                  <c:v>-62.578939470972003</c:v>
                </c:pt>
                <c:pt idx="1421">
                  <c:v>-62.551876849813901</c:v>
                </c:pt>
                <c:pt idx="1422">
                  <c:v>-62.511762588938801</c:v>
                </c:pt>
                <c:pt idx="1423">
                  <c:v>-62.327707394575498</c:v>
                </c:pt>
                <c:pt idx="1424">
                  <c:v>-62.527009619259303</c:v>
                </c:pt>
                <c:pt idx="1425">
                  <c:v>-62.618890407816501</c:v>
                </c:pt>
                <c:pt idx="1426">
                  <c:v>-62.769826047169701</c:v>
                </c:pt>
                <c:pt idx="1427">
                  <c:v>-62.893537343885299</c:v>
                </c:pt>
                <c:pt idx="1428">
                  <c:v>-63.000151245204997</c:v>
                </c:pt>
                <c:pt idx="1429">
                  <c:v>-63.169748042869898</c:v>
                </c:pt>
                <c:pt idx="1430">
                  <c:v>-63.320692492746801</c:v>
                </c:pt>
                <c:pt idx="1431">
                  <c:v>-63.482628070548003</c:v>
                </c:pt>
                <c:pt idx="1432">
                  <c:v>-63.652735902892999</c:v>
                </c:pt>
                <c:pt idx="1433">
                  <c:v>-63.805991230121101</c:v>
                </c:pt>
                <c:pt idx="1434">
                  <c:v>-63.991496030081798</c:v>
                </c:pt>
                <c:pt idx="1435">
                  <c:v>-64.191457481383793</c:v>
                </c:pt>
                <c:pt idx="1436">
                  <c:v>-64.394942803783195</c:v>
                </c:pt>
                <c:pt idx="1437">
                  <c:v>-64.624055561909699</c:v>
                </c:pt>
                <c:pt idx="1438">
                  <c:v>-64.821654008328593</c:v>
                </c:pt>
                <c:pt idx="1439">
                  <c:v>-65.057960820999796</c:v>
                </c:pt>
                <c:pt idx="1440">
                  <c:v>-65.323893837581807</c:v>
                </c:pt>
                <c:pt idx="1441">
                  <c:v>-65.598626282552701</c:v>
                </c:pt>
                <c:pt idx="1442">
                  <c:v>-65.896458147172595</c:v>
                </c:pt>
                <c:pt idx="1443">
                  <c:v>-66.032027573756693</c:v>
                </c:pt>
                <c:pt idx="1444">
                  <c:v>-66.089294367565202</c:v>
                </c:pt>
                <c:pt idx="1445">
                  <c:v>-66.948404289361093</c:v>
                </c:pt>
                <c:pt idx="1446">
                  <c:v>-67.427110836278302</c:v>
                </c:pt>
                <c:pt idx="1447">
                  <c:v>-67.935504013201097</c:v>
                </c:pt>
                <c:pt idx="1448">
                  <c:v>-68.516026244478397</c:v>
                </c:pt>
                <c:pt idx="1449">
                  <c:v>-69.073594042396493</c:v>
                </c:pt>
                <c:pt idx="1450">
                  <c:v>-69.628034695519801</c:v>
                </c:pt>
                <c:pt idx="1451">
                  <c:v>-70.249886808793804</c:v>
                </c:pt>
                <c:pt idx="1452">
                  <c:v>-70.870104079278804</c:v>
                </c:pt>
                <c:pt idx="1453">
                  <c:v>-71.512020034257503</c:v>
                </c:pt>
                <c:pt idx="1454">
                  <c:v>-72.134370605503904</c:v>
                </c:pt>
                <c:pt idx="1455">
                  <c:v>-72.786486313695306</c:v>
                </c:pt>
                <c:pt idx="1456">
                  <c:v>-73.409934323866594</c:v>
                </c:pt>
                <c:pt idx="1457">
                  <c:v>-73.971613510447398</c:v>
                </c:pt>
                <c:pt idx="1458">
                  <c:v>-74.538642451589794</c:v>
                </c:pt>
                <c:pt idx="1459">
                  <c:v>-74.931922591581099</c:v>
                </c:pt>
                <c:pt idx="1460">
                  <c:v>-74.696771691295993</c:v>
                </c:pt>
                <c:pt idx="1461">
                  <c:v>-75.256483215402298</c:v>
                </c:pt>
                <c:pt idx="1462">
                  <c:v>-75.397590308657499</c:v>
                </c:pt>
                <c:pt idx="1463">
                  <c:v>-75.232061417189897</c:v>
                </c:pt>
                <c:pt idx="1464">
                  <c:v>-74.916847700470797</c:v>
                </c:pt>
                <c:pt idx="1465">
                  <c:v>-74.416284119680796</c:v>
                </c:pt>
                <c:pt idx="1466">
                  <c:v>-73.944425663671694</c:v>
                </c:pt>
                <c:pt idx="1467">
                  <c:v>-73.449878008798507</c:v>
                </c:pt>
                <c:pt idx="1468">
                  <c:v>-73.068769018522602</c:v>
                </c:pt>
                <c:pt idx="1469">
                  <c:v>-72.484019156210294</c:v>
                </c:pt>
                <c:pt idx="1470">
                  <c:v>-71.975730590154598</c:v>
                </c:pt>
                <c:pt idx="1471">
                  <c:v>-71.500517302718194</c:v>
                </c:pt>
                <c:pt idx="1472">
                  <c:v>-71.106050987951505</c:v>
                </c:pt>
                <c:pt idx="1473">
                  <c:v>-70.668474110875593</c:v>
                </c:pt>
                <c:pt idx="1474">
                  <c:v>-70.200810989216194</c:v>
                </c:pt>
                <c:pt idx="1475">
                  <c:v>-69.401214540649207</c:v>
                </c:pt>
                <c:pt idx="1476">
                  <c:v>-69.818622881516504</c:v>
                </c:pt>
                <c:pt idx="1477">
                  <c:v>-69.666188631992895</c:v>
                </c:pt>
                <c:pt idx="1478">
                  <c:v>-69.523582309758794</c:v>
                </c:pt>
                <c:pt idx="1479">
                  <c:v>-69.411138500036898</c:v>
                </c:pt>
                <c:pt idx="1480">
                  <c:v>-69.391212630413804</c:v>
                </c:pt>
                <c:pt idx="1481">
                  <c:v>-69.329557705684394</c:v>
                </c:pt>
                <c:pt idx="1482">
                  <c:v>-69.281063049129301</c:v>
                </c:pt>
                <c:pt idx="1483">
                  <c:v>-69.249601473534497</c:v>
                </c:pt>
                <c:pt idx="1484">
                  <c:v>-69.258756871157303</c:v>
                </c:pt>
                <c:pt idx="1485">
                  <c:v>-69.339919092105404</c:v>
                </c:pt>
                <c:pt idx="1486">
                  <c:v>-69.385595168477593</c:v>
                </c:pt>
                <c:pt idx="1487">
                  <c:v>-69.415238676798594</c:v>
                </c:pt>
                <c:pt idx="1488">
                  <c:v>-69.478733510385595</c:v>
                </c:pt>
                <c:pt idx="1489">
                  <c:v>-69.981654486126601</c:v>
                </c:pt>
                <c:pt idx="1490">
                  <c:v>-70.362660687693094</c:v>
                </c:pt>
                <c:pt idx="1491">
                  <c:v>-70.746238471693303</c:v>
                </c:pt>
                <c:pt idx="1492">
                  <c:v>-71.232051133446703</c:v>
                </c:pt>
                <c:pt idx="1493">
                  <c:v>-71.686790219137293</c:v>
                </c:pt>
                <c:pt idx="1494">
                  <c:v>-72.176456880153907</c:v>
                </c:pt>
                <c:pt idx="1495">
                  <c:v>-72.769345094608497</c:v>
                </c:pt>
                <c:pt idx="1496">
                  <c:v>-73.345122954371405</c:v>
                </c:pt>
                <c:pt idx="1497">
                  <c:v>-74.040285227629198</c:v>
                </c:pt>
                <c:pt idx="1498">
                  <c:v>-74.748558381103507</c:v>
                </c:pt>
                <c:pt idx="1499">
                  <c:v>-96.055330560161494</c:v>
                </c:pt>
                <c:pt idx="1500">
                  <c:v>-76.451055105939403</c:v>
                </c:pt>
              </c:numCache>
            </c:numRef>
          </c:yVal>
          <c:smooth val="1"/>
          <c:extLst>
            <c:ext xmlns:c16="http://schemas.microsoft.com/office/drawing/2014/chart" uri="{C3380CC4-5D6E-409C-BE32-E72D297353CC}">
              <c16:uniqueId val="{00000000-E400-4296-A623-E5B2385B3E3D}"/>
            </c:ext>
          </c:extLst>
        </c:ser>
        <c:ser>
          <c:idx val="2"/>
          <c:order val="2"/>
          <c:tx>
            <c:v>gain_TEST</c:v>
          </c:tx>
          <c:spPr>
            <a:ln>
              <a:solidFill>
                <a:schemeClr val="tx2"/>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1A'!$F$5:$F$204</c:f>
              <c:numCache>
                <c:formatCode>General</c:formatCode>
                <c:ptCount val="200"/>
                <c:pt idx="0">
                  <c:v>35.113546457865198</c:v>
                </c:pt>
                <c:pt idx="1">
                  <c:v>35.219656587955797</c:v>
                </c:pt>
                <c:pt idx="2">
                  <c:v>35.166432829485203</c:v>
                </c:pt>
                <c:pt idx="3">
                  <c:v>35.165222561626301</c:v>
                </c:pt>
                <c:pt idx="4">
                  <c:v>35.177605512629199</c:v>
                </c:pt>
                <c:pt idx="5">
                  <c:v>35.154783153472202</c:v>
                </c:pt>
                <c:pt idx="6">
                  <c:v>35.175100965206902</c:v>
                </c:pt>
                <c:pt idx="7">
                  <c:v>35.163371273030698</c:v>
                </c:pt>
                <c:pt idx="8">
                  <c:v>35.012485739640098</c:v>
                </c:pt>
                <c:pt idx="9">
                  <c:v>34.989227751841497</c:v>
                </c:pt>
                <c:pt idx="10">
                  <c:v>35.080534075761797</c:v>
                </c:pt>
                <c:pt idx="11">
                  <c:v>35.003038055760001</c:v>
                </c:pt>
                <c:pt idx="12">
                  <c:v>35.068448912175498</c:v>
                </c:pt>
                <c:pt idx="13">
                  <c:v>35.0443130046785</c:v>
                </c:pt>
                <c:pt idx="14">
                  <c:v>35.005787265588602</c:v>
                </c:pt>
                <c:pt idx="15">
                  <c:v>35.043978610365201</c:v>
                </c:pt>
                <c:pt idx="16">
                  <c:v>34.976279458933298</c:v>
                </c:pt>
                <c:pt idx="17">
                  <c:v>34.931569366403302</c:v>
                </c:pt>
                <c:pt idx="18">
                  <c:v>34.847834835327198</c:v>
                </c:pt>
                <c:pt idx="19">
                  <c:v>34.7935903525727</c:v>
                </c:pt>
                <c:pt idx="20">
                  <c:v>34.714756449362</c:v>
                </c:pt>
                <c:pt idx="21">
                  <c:v>34.831389153416801</c:v>
                </c:pt>
                <c:pt idx="22">
                  <c:v>34.711167640499497</c:v>
                </c:pt>
                <c:pt idx="23">
                  <c:v>34.644193529305902</c:v>
                </c:pt>
                <c:pt idx="24">
                  <c:v>34.544729396003603</c:v>
                </c:pt>
                <c:pt idx="25">
                  <c:v>34.547802886507</c:v>
                </c:pt>
                <c:pt idx="26">
                  <c:v>34.4321314046908</c:v>
                </c:pt>
                <c:pt idx="27">
                  <c:v>34.344053943694803</c:v>
                </c:pt>
                <c:pt idx="28">
                  <c:v>34.274508204218897</c:v>
                </c:pt>
                <c:pt idx="29">
                  <c:v>34.140128906128197</c:v>
                </c:pt>
                <c:pt idx="30">
                  <c:v>33.854829017018503</c:v>
                </c:pt>
                <c:pt idx="31">
                  <c:v>33.871483087339698</c:v>
                </c:pt>
                <c:pt idx="32">
                  <c:v>33.819783727605298</c:v>
                </c:pt>
                <c:pt idx="33">
                  <c:v>33.5190152755086</c:v>
                </c:pt>
                <c:pt idx="34">
                  <c:v>33.579432571380103</c:v>
                </c:pt>
                <c:pt idx="35">
                  <c:v>33.448152134104703</c:v>
                </c:pt>
                <c:pt idx="36">
                  <c:v>33.110991765626402</c:v>
                </c:pt>
                <c:pt idx="37">
                  <c:v>33.135135048349603</c:v>
                </c:pt>
                <c:pt idx="38">
                  <c:v>33.011093690274301</c:v>
                </c:pt>
                <c:pt idx="39">
                  <c:v>32.713762030014301</c:v>
                </c:pt>
                <c:pt idx="40">
                  <c:v>32.459389760232803</c:v>
                </c:pt>
                <c:pt idx="41">
                  <c:v>32.318967337044199</c:v>
                </c:pt>
                <c:pt idx="42">
                  <c:v>32.137546098631098</c:v>
                </c:pt>
                <c:pt idx="43">
                  <c:v>31.8903019015547</c:v>
                </c:pt>
                <c:pt idx="44">
                  <c:v>31.643955043423201</c:v>
                </c:pt>
                <c:pt idx="45">
                  <c:v>31.311752711391499</c:v>
                </c:pt>
                <c:pt idx="46">
                  <c:v>31.055191999463801</c:v>
                </c:pt>
                <c:pt idx="47">
                  <c:v>30.752863337022301</c:v>
                </c:pt>
                <c:pt idx="48">
                  <c:v>30.455725648250301</c:v>
                </c:pt>
                <c:pt idx="49">
                  <c:v>30.105741097640198</c:v>
                </c:pt>
                <c:pt idx="50">
                  <c:v>29.7924717907777</c:v>
                </c:pt>
                <c:pt idx="51">
                  <c:v>29.406315580953098</c:v>
                </c:pt>
                <c:pt idx="52">
                  <c:v>29.047876434345302</c:v>
                </c:pt>
                <c:pt idx="53">
                  <c:v>28.690234055290698</c:v>
                </c:pt>
                <c:pt idx="54">
                  <c:v>28.2785725626584</c:v>
                </c:pt>
                <c:pt idx="55">
                  <c:v>27.821050602274401</c:v>
                </c:pt>
                <c:pt idx="56">
                  <c:v>27.3947603286075</c:v>
                </c:pt>
                <c:pt idx="57">
                  <c:v>26.972483603929501</c:v>
                </c:pt>
                <c:pt idx="58">
                  <c:v>26.489587991150302</c:v>
                </c:pt>
                <c:pt idx="59">
                  <c:v>26.030503912339899</c:v>
                </c:pt>
                <c:pt idx="60">
                  <c:v>25.524240655186102</c:v>
                </c:pt>
                <c:pt idx="61">
                  <c:v>25.033585479499099</c:v>
                </c:pt>
                <c:pt idx="62">
                  <c:v>24.5221915093537</c:v>
                </c:pt>
                <c:pt idx="63">
                  <c:v>23.9638642465675</c:v>
                </c:pt>
                <c:pt idx="64">
                  <c:v>23.434336425316999</c:v>
                </c:pt>
                <c:pt idx="65">
                  <c:v>22.896711307095199</c:v>
                </c:pt>
                <c:pt idx="66">
                  <c:v>22.314006539830601</c:v>
                </c:pt>
                <c:pt idx="67">
                  <c:v>21.802434366299799</c:v>
                </c:pt>
                <c:pt idx="68">
                  <c:v>21.2040992728307</c:v>
                </c:pt>
                <c:pt idx="69">
                  <c:v>20.652509955682</c:v>
                </c:pt>
                <c:pt idx="70">
                  <c:v>20.051231486656199</c:v>
                </c:pt>
                <c:pt idx="71">
                  <c:v>19.498344299616399</c:v>
                </c:pt>
                <c:pt idx="72">
                  <c:v>18.875563970125999</c:v>
                </c:pt>
                <c:pt idx="73">
                  <c:v>18.271424440305701</c:v>
                </c:pt>
                <c:pt idx="74">
                  <c:v>17.644083987128099</c:v>
                </c:pt>
                <c:pt idx="75">
                  <c:v>17.042681418205198</c:v>
                </c:pt>
                <c:pt idx="76">
                  <c:v>16.4011670458883</c:v>
                </c:pt>
                <c:pt idx="77">
                  <c:v>15.801423806696899</c:v>
                </c:pt>
                <c:pt idx="78">
                  <c:v>15.1354511559577</c:v>
                </c:pt>
                <c:pt idx="79">
                  <c:v>14.541464419139</c:v>
                </c:pt>
                <c:pt idx="80">
                  <c:v>13.873499680428401</c:v>
                </c:pt>
                <c:pt idx="81">
                  <c:v>13.2448723444511</c:v>
                </c:pt>
                <c:pt idx="82">
                  <c:v>12.578265055430199</c:v>
                </c:pt>
                <c:pt idx="83">
                  <c:v>11.9581070493703</c:v>
                </c:pt>
                <c:pt idx="84">
                  <c:v>11.307076518496901</c:v>
                </c:pt>
                <c:pt idx="85">
                  <c:v>10.6993185433455</c:v>
                </c:pt>
                <c:pt idx="86">
                  <c:v>10.031121293356</c:v>
                </c:pt>
                <c:pt idx="87">
                  <c:v>9.4334497892563807</c:v>
                </c:pt>
                <c:pt idx="88">
                  <c:v>8.7720448174111407</c:v>
                </c:pt>
                <c:pt idx="89">
                  <c:v>8.1666700618656893</c:v>
                </c:pt>
                <c:pt idx="90">
                  <c:v>7.5263940832803504</c:v>
                </c:pt>
                <c:pt idx="91">
                  <c:v>6.9391321282815204</c:v>
                </c:pt>
                <c:pt idx="92">
                  <c:v>6.30655389340874</c:v>
                </c:pt>
                <c:pt idx="93">
                  <c:v>5.7342023492608103</c:v>
                </c:pt>
                <c:pt idx="94">
                  <c:v>5.1232036488142301</c:v>
                </c:pt>
                <c:pt idx="95">
                  <c:v>4.5617258747015104</c:v>
                </c:pt>
                <c:pt idx="96">
                  <c:v>3.9960357015382799</c:v>
                </c:pt>
                <c:pt idx="97">
                  <c:v>3.4028413442116698</c:v>
                </c:pt>
                <c:pt idx="98">
                  <c:v>2.86254284308718</c:v>
                </c:pt>
                <c:pt idx="99">
                  <c:v>2.2854861725200402</c:v>
                </c:pt>
                <c:pt idx="100">
                  <c:v>1.7555064723450999</c:v>
                </c:pt>
                <c:pt idx="101">
                  <c:v>1.2013636799678</c:v>
                </c:pt>
                <c:pt idx="102">
                  <c:v>1.1524337910825999</c:v>
                </c:pt>
                <c:pt idx="103">
                  <c:v>0.13313270903337401</c:v>
                </c:pt>
                <c:pt idx="104">
                  <c:v>-0.36946482314150803</c:v>
                </c:pt>
                <c:pt idx="105">
                  <c:v>-0.90717054638547601</c:v>
                </c:pt>
                <c:pt idx="106">
                  <c:v>-1.3967282094233999</c:v>
                </c:pt>
                <c:pt idx="107">
                  <c:v>-1.91477294363058</c:v>
                </c:pt>
                <c:pt idx="108">
                  <c:v>-2.3963161099190899</c:v>
                </c:pt>
                <c:pt idx="109">
                  <c:v>-2.9142880544109699</c:v>
                </c:pt>
                <c:pt idx="110">
                  <c:v>-3.3798583151514201</c:v>
                </c:pt>
                <c:pt idx="111">
                  <c:v>-3.8716969561642398</c:v>
                </c:pt>
                <c:pt idx="112">
                  <c:v>-4.3277225259809597</c:v>
                </c:pt>
                <c:pt idx="113">
                  <c:v>-4.8274609508615898</c:v>
                </c:pt>
                <c:pt idx="114">
                  <c:v>-5.2664055941882699</c:v>
                </c:pt>
                <c:pt idx="115">
                  <c:v>-5.7518828402749103</c:v>
                </c:pt>
                <c:pt idx="116">
                  <c:v>-6.2148823148144201</c:v>
                </c:pt>
                <c:pt idx="117">
                  <c:v>-6.6857772773486897</c:v>
                </c:pt>
                <c:pt idx="118">
                  <c:v>-7.1500123455872204</c:v>
                </c:pt>
                <c:pt idx="119">
                  <c:v>-7.6468880048224497</c:v>
                </c:pt>
                <c:pt idx="120">
                  <c:v>-8.0943572571901203</c:v>
                </c:pt>
                <c:pt idx="121">
                  <c:v>-8.5381332811447308</c:v>
                </c:pt>
                <c:pt idx="122">
                  <c:v>-9.0101576065481606</c:v>
                </c:pt>
                <c:pt idx="123">
                  <c:v>-9.48985390079722</c:v>
                </c:pt>
                <c:pt idx="124">
                  <c:v>-9.9467131075758992</c:v>
                </c:pt>
                <c:pt idx="125">
                  <c:v>-10.4164480899711</c:v>
                </c:pt>
                <c:pt idx="126">
                  <c:v>-10.867035361445399</c:v>
                </c:pt>
                <c:pt idx="127">
                  <c:v>-11.368499365723499</c:v>
                </c:pt>
                <c:pt idx="128">
                  <c:v>-11.816609859453299</c:v>
                </c:pt>
                <c:pt idx="129">
                  <c:v>-12.3098919626712</c:v>
                </c:pt>
                <c:pt idx="130">
                  <c:v>-12.7790417399027</c:v>
                </c:pt>
                <c:pt idx="131">
                  <c:v>-13.2397622209325</c:v>
                </c:pt>
                <c:pt idx="132">
                  <c:v>-13.7441324935669</c:v>
                </c:pt>
                <c:pt idx="133">
                  <c:v>-14.203061012904</c:v>
                </c:pt>
                <c:pt idx="134">
                  <c:v>-14.750344737472</c:v>
                </c:pt>
                <c:pt idx="135">
                  <c:v>-15.311221620331899</c:v>
                </c:pt>
                <c:pt idx="136">
                  <c:v>-15.705595123613699</c:v>
                </c:pt>
                <c:pt idx="137">
                  <c:v>-16.1513138680629</c:v>
                </c:pt>
                <c:pt idx="138">
                  <c:v>-16.643227147115901</c:v>
                </c:pt>
                <c:pt idx="139">
                  <c:v>-17.2581837600417</c:v>
                </c:pt>
                <c:pt idx="140">
                  <c:v>-17.670150196630001</c:v>
                </c:pt>
                <c:pt idx="141">
                  <c:v>-18.3267929374794</c:v>
                </c:pt>
                <c:pt idx="142">
                  <c:v>-18.879115145351101</c:v>
                </c:pt>
                <c:pt idx="143">
                  <c:v>-19.4801716501666</c:v>
                </c:pt>
                <c:pt idx="144">
                  <c:v>-19.999303976880899</c:v>
                </c:pt>
                <c:pt idx="145">
                  <c:v>-20.413538473617901</c:v>
                </c:pt>
                <c:pt idx="146">
                  <c:v>-21.122402548854101</c:v>
                </c:pt>
                <c:pt idx="147">
                  <c:v>-21.834360844335901</c:v>
                </c:pt>
                <c:pt idx="148">
                  <c:v>-22.575019457658701</c:v>
                </c:pt>
                <c:pt idx="149">
                  <c:v>-22.936937901573501</c:v>
                </c:pt>
                <c:pt idx="150">
                  <c:v>-23.676650384870001</c:v>
                </c:pt>
                <c:pt idx="151">
                  <c:v>-24.497272762143101</c:v>
                </c:pt>
                <c:pt idx="152">
                  <c:v>-24.931895970019799</c:v>
                </c:pt>
                <c:pt idx="153">
                  <c:v>-25.446473504573198</c:v>
                </c:pt>
                <c:pt idx="154">
                  <c:v>-26.3786234251526</c:v>
                </c:pt>
                <c:pt idx="155">
                  <c:v>-26.6375746849825</c:v>
                </c:pt>
                <c:pt idx="156">
                  <c:v>-27.091798263076299</c:v>
                </c:pt>
                <c:pt idx="157">
                  <c:v>-28.0800822147765</c:v>
                </c:pt>
                <c:pt idx="158">
                  <c:v>-28.530717990307199</c:v>
                </c:pt>
                <c:pt idx="159">
                  <c:v>-29.2607956033123</c:v>
                </c:pt>
                <c:pt idx="160">
                  <c:v>-29.563123516174102</c:v>
                </c:pt>
                <c:pt idx="161">
                  <c:v>-30.7648646639418</c:v>
                </c:pt>
                <c:pt idx="162">
                  <c:v>-30.211892227022101</c:v>
                </c:pt>
                <c:pt idx="163">
                  <c:v>-32.087203428019002</c:v>
                </c:pt>
                <c:pt idx="164">
                  <c:v>-32.892966120558597</c:v>
                </c:pt>
                <c:pt idx="165">
                  <c:v>-33.305117648271398</c:v>
                </c:pt>
                <c:pt idx="166">
                  <c:v>-34.150734347210403</c:v>
                </c:pt>
                <c:pt idx="167">
                  <c:v>-34.726707264645498</c:v>
                </c:pt>
                <c:pt idx="168">
                  <c:v>-34.9495442194277</c:v>
                </c:pt>
                <c:pt idx="169">
                  <c:v>-34.854331709317499</c:v>
                </c:pt>
                <c:pt idx="170">
                  <c:v>-38.975084679817698</c:v>
                </c:pt>
                <c:pt idx="171">
                  <c:v>-36.628703214966102</c:v>
                </c:pt>
                <c:pt idx="172">
                  <c:v>-36.079834356686703</c:v>
                </c:pt>
                <c:pt idx="173">
                  <c:v>-35.152319315332598</c:v>
                </c:pt>
                <c:pt idx="174">
                  <c:v>-35.440020886118397</c:v>
                </c:pt>
                <c:pt idx="175">
                  <c:v>-33.661653557797997</c:v>
                </c:pt>
                <c:pt idx="176">
                  <c:v>-35.253863759250997</c:v>
                </c:pt>
                <c:pt idx="177">
                  <c:v>-35.406323988005298</c:v>
                </c:pt>
                <c:pt idx="178">
                  <c:v>-35.3907623007388</c:v>
                </c:pt>
                <c:pt idx="179">
                  <c:v>-36.450310248518598</c:v>
                </c:pt>
                <c:pt idx="180">
                  <c:v>-37.030632857797002</c:v>
                </c:pt>
                <c:pt idx="181">
                  <c:v>-37.184650334344902</c:v>
                </c:pt>
                <c:pt idx="182">
                  <c:v>-36.849169282896803</c:v>
                </c:pt>
                <c:pt idx="183">
                  <c:v>-37.500322525597902</c:v>
                </c:pt>
                <c:pt idx="184">
                  <c:v>-36.311308828188103</c:v>
                </c:pt>
                <c:pt idx="185">
                  <c:v>-36.181739037137703</c:v>
                </c:pt>
                <c:pt idx="186">
                  <c:v>-37.3617944847093</c:v>
                </c:pt>
                <c:pt idx="187">
                  <c:v>-35.372385181474797</c:v>
                </c:pt>
                <c:pt idx="188">
                  <c:v>-37.143562802718201</c:v>
                </c:pt>
                <c:pt idx="189">
                  <c:v>-37.138616744398597</c:v>
                </c:pt>
                <c:pt idx="190">
                  <c:v>-35.880981479103603</c:v>
                </c:pt>
                <c:pt idx="191">
                  <c:v>-36.731561169090298</c:v>
                </c:pt>
                <c:pt idx="192">
                  <c:v>-35.858594516630397</c:v>
                </c:pt>
                <c:pt idx="193">
                  <c:v>-34.836322537778599</c:v>
                </c:pt>
                <c:pt idx="194">
                  <c:v>-33.805370099350597</c:v>
                </c:pt>
                <c:pt idx="195">
                  <c:v>-34.139838993848201</c:v>
                </c:pt>
                <c:pt idx="196">
                  <c:v>-34.055588727223103</c:v>
                </c:pt>
                <c:pt idx="197">
                  <c:v>-32.242458617649099</c:v>
                </c:pt>
                <c:pt idx="198">
                  <c:v>-32.010732357533499</c:v>
                </c:pt>
                <c:pt idx="199">
                  <c:v>-32.852617894616102</c:v>
                </c:pt>
              </c:numCache>
            </c:numRef>
          </c:yVal>
          <c:smooth val="1"/>
          <c:extLst>
            <c:ext xmlns:c16="http://schemas.microsoft.com/office/drawing/2014/chart" uri="{C3380CC4-5D6E-409C-BE32-E72D297353CC}">
              <c16:uniqueId val="{00000001-E400-4296-A623-E5B2385B3E3D}"/>
            </c:ext>
          </c:extLst>
        </c:ser>
        <c:ser>
          <c:idx val="4"/>
          <c:order val="4"/>
          <c:tx>
            <c:v>gain_Excel</c:v>
          </c:tx>
          <c:spPr>
            <a:ln>
              <a:solidFill>
                <a:schemeClr val="tx2"/>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1A'!$J$5:$J$45</c:f>
              <c:numCache>
                <c:formatCode>General</c:formatCode>
                <c:ptCount val="41"/>
                <c:pt idx="0">
                  <c:v>52.687620949153178</c:v>
                </c:pt>
                <c:pt idx="1">
                  <c:v>50.685483621765478</c:v>
                </c:pt>
                <c:pt idx="2">
                  <c:v>48.679078480174034</c:v>
                </c:pt>
                <c:pt idx="3">
                  <c:v>46.667049317930712</c:v>
                </c:pt>
                <c:pt idx="4">
                  <c:v>44.64686827683969</c:v>
                </c:pt>
                <c:pt idx="5">
                  <c:v>42.614350758879297</c:v>
                </c:pt>
                <c:pt idx="6">
                  <c:v>40.562900794884705</c:v>
                </c:pt>
                <c:pt idx="7">
                  <c:v>38.482443677673224</c:v>
                </c:pt>
                <c:pt idx="8">
                  <c:v>36.358082393297636</c:v>
                </c:pt>
                <c:pt idx="9">
                  <c:v>34.168741039338549</c:v>
                </c:pt>
                <c:pt idx="10">
                  <c:v>31.886519487837454</c:v>
                </c:pt>
                <c:pt idx="11">
                  <c:v>29.478132110424824</c:v>
                </c:pt>
                <c:pt idx="12">
                  <c:v>26.910136968146396</c:v>
                </c:pt>
                <c:pt idx="13">
                  <c:v>24.158573335565933</c:v>
                </c:pt>
                <c:pt idx="14">
                  <c:v>21.220480395770807</c:v>
                </c:pt>
                <c:pt idx="15">
                  <c:v>18.121652298059644</c:v>
                </c:pt>
                <c:pt idx="16">
                  <c:v>14.915929102972868</c:v>
                </c:pt>
                <c:pt idx="17">
                  <c:v>11.676334503549299</c:v>
                </c:pt>
                <c:pt idx="18">
                  <c:v>8.481942306133206</c:v>
                </c:pt>
                <c:pt idx="19">
                  <c:v>5.4037745581787178</c:v>
                </c:pt>
                <c:pt idx="20">
                  <c:v>2.4920410728021203</c:v>
                </c:pt>
                <c:pt idx="21">
                  <c:v>-0.231743202109854</c:v>
                </c:pt>
                <c:pt idx="22">
                  <c:v>-2.7741176393401954</c:v>
                </c:pt>
                <c:pt idx="23">
                  <c:v>-5.1609823024744763</c:v>
                </c:pt>
                <c:pt idx="24">
                  <c:v>-7.4260167133812942</c:v>
                </c:pt>
                <c:pt idx="25">
                  <c:v>-9.6015660594924377</c:v>
                </c:pt>
                <c:pt idx="26">
                  <c:v>-11.713972095793732</c:v>
                </c:pt>
                <c:pt idx="27">
                  <c:v>-13.782431145647603</c:v>
                </c:pt>
                <c:pt idx="28">
                  <c:v>-15.819652915581599</c:v>
                </c:pt>
                <c:pt idx="29">
                  <c:v>-17.83303844337394</c:v>
                </c:pt>
                <c:pt idx="30">
                  <c:v>-19.825761528371331</c:v>
                </c:pt>
                <c:pt idx="31">
                  <c:v>-21.797632536529612</c:v>
                </c:pt>
                <c:pt idx="32">
                  <c:v>-23.745956895359502</c:v>
                </c:pt>
                <c:pt idx="33">
                  <c:v>-25.666835686039452</c:v>
                </c:pt>
                <c:pt idx="34">
                  <c:v>-27.557370189451163</c:v>
                </c:pt>
                <c:pt idx="35">
                  <c:v>-29.418639079849264</c:v>
                </c:pt>
                <c:pt idx="36">
                  <c:v>-31.257940333116828</c:v>
                </c:pt>
                <c:pt idx="37">
                  <c:v>-33.087817506931636</c:v>
                </c:pt>
                <c:pt idx="38">
                  <c:v>-34.921038394014808</c:v>
                </c:pt>
                <c:pt idx="39">
                  <c:v>-36.764345462744814</c:v>
                </c:pt>
                <c:pt idx="40">
                  <c:v>-38.614877696201091</c:v>
                </c:pt>
              </c:numCache>
            </c:numRef>
          </c:yVal>
          <c:smooth val="1"/>
          <c:extLst>
            <c:ext xmlns:c16="http://schemas.microsoft.com/office/drawing/2014/chart" uri="{C3380CC4-5D6E-409C-BE32-E72D297353CC}">
              <c16:uniqueId val="{00000002-E400-4296-A623-E5B2385B3E3D}"/>
            </c:ext>
          </c:extLst>
        </c:ser>
        <c:dLbls>
          <c:showLegendKey val="0"/>
          <c:showVal val="0"/>
          <c:showCatName val="0"/>
          <c:showSerName val="0"/>
          <c:showPercent val="0"/>
          <c:showBubbleSize val="0"/>
        </c:dLbls>
        <c:axId val="529539456"/>
        <c:axId val="529541376"/>
      </c:scatterChart>
      <c:scatterChart>
        <c:scatterStyle val="smoothMarker"/>
        <c:varyColors val="0"/>
        <c:ser>
          <c:idx val="1"/>
          <c:order val="1"/>
          <c:tx>
            <c:v>phase_SIMPLIS</c:v>
          </c:tx>
          <c:marker>
            <c:symbol val="none"/>
          </c:marker>
          <c:xVal>
            <c:numRef>
              <c:f>'[1]3.6V 1A'!$A$5:$A$1505</c:f>
              <c:numCache>
                <c:formatCode>General</c:formatCode>
                <c:ptCount val="1501"/>
                <c:pt idx="0">
                  <c:v>10</c:v>
                </c:pt>
                <c:pt idx="1">
                  <c:v>10.0925288607668</c:v>
                </c:pt>
                <c:pt idx="2">
                  <c:v>10.185913880541101</c:v>
                </c:pt>
                <c:pt idx="3">
                  <c:v>10.2801629812647</c:v>
                </c:pt>
                <c:pt idx="4">
                  <c:v>10.375284158180101</c:v>
                </c:pt>
                <c:pt idx="5">
                  <c:v>10.4712854805089</c:v>
                </c:pt>
                <c:pt idx="6">
                  <c:v>10.568175092136499</c:v>
                </c:pt>
                <c:pt idx="7">
                  <c:v>10.6659612123025</c:v>
                </c:pt>
                <c:pt idx="8">
                  <c:v>10.764652136298301</c:v>
                </c:pt>
                <c:pt idx="9">
                  <c:v>10.864256236170601</c:v>
                </c:pt>
                <c:pt idx="10">
                  <c:v>10.9647819614318</c:v>
                </c:pt>
                <c:pt idx="11">
                  <c:v>11.066237839776599</c:v>
                </c:pt>
                <c:pt idx="12">
                  <c:v>11.1686324778056</c:v>
                </c:pt>
                <c:pt idx="13">
                  <c:v>11.271974561755099</c:v>
                </c:pt>
                <c:pt idx="14">
                  <c:v>11.3762728582343</c:v>
                </c:pt>
                <c:pt idx="15">
                  <c:v>11.4815362149688</c:v>
                </c:pt>
                <c:pt idx="16">
                  <c:v>11.587773561551201</c:v>
                </c:pt>
                <c:pt idx="17">
                  <c:v>11.694993910198701</c:v>
                </c:pt>
                <c:pt idx="18">
                  <c:v>11.803206356517199</c:v>
                </c:pt>
                <c:pt idx="19">
                  <c:v>11.9124200802737</c:v>
                </c:pt>
                <c:pt idx="20">
                  <c:v>12.022644346174101</c:v>
                </c:pt>
                <c:pt idx="21">
                  <c:v>12.1338885046497</c:v>
                </c:pt>
                <c:pt idx="22">
                  <c:v>12.2461619926504</c:v>
                </c:pt>
                <c:pt idx="23">
                  <c:v>12.3594743344451</c:v>
                </c:pt>
                <c:pt idx="24">
                  <c:v>12.473835142429399</c:v>
                </c:pt>
                <c:pt idx="25">
                  <c:v>12.5892541179416</c:v>
                </c:pt>
                <c:pt idx="26">
                  <c:v>12.705741052085401</c:v>
                </c:pt>
                <c:pt idx="27">
                  <c:v>12.823305826560199</c:v>
                </c:pt>
                <c:pt idx="28">
                  <c:v>12.941958414499799</c:v>
                </c:pt>
                <c:pt idx="29">
                  <c:v>13.061708881318401</c:v>
                </c:pt>
                <c:pt idx="30">
                  <c:v>13.182567385564001</c:v>
                </c:pt>
                <c:pt idx="31">
                  <c:v>13.304544179780899</c:v>
                </c:pt>
                <c:pt idx="32">
                  <c:v>13.4276496113786</c:v>
                </c:pt>
                <c:pt idx="33">
                  <c:v>13.5518941235103</c:v>
                </c:pt>
                <c:pt idx="34">
                  <c:v>13.6772882559584</c:v>
                </c:pt>
                <c:pt idx="35">
                  <c:v>13.8038426460288</c:v>
                </c:pt>
                <c:pt idx="36">
                  <c:v>13.931568029453</c:v>
                </c:pt>
                <c:pt idx="37">
                  <c:v>14.0604752412991</c:v>
                </c:pt>
                <c:pt idx="38">
                  <c:v>14.190575216890901</c:v>
                </c:pt>
                <c:pt idx="39">
                  <c:v>14.3218789927354</c:v>
                </c:pt>
                <c:pt idx="40">
                  <c:v>14.454397707459201</c:v>
                </c:pt>
                <c:pt idx="41">
                  <c:v>14.5881426027534</c:v>
                </c:pt>
                <c:pt idx="42">
                  <c:v>14.7231250243271</c:v>
                </c:pt>
                <c:pt idx="43">
                  <c:v>14.85935642287</c:v>
                </c:pt>
                <c:pt idx="44">
                  <c:v>14.996848355023699</c:v>
                </c:pt>
                <c:pt idx="45">
                  <c:v>15.135612484361999</c:v>
                </c:pt>
                <c:pt idx="46">
                  <c:v>15.2756605823807</c:v>
                </c:pt>
                <c:pt idx="47">
                  <c:v>15.4170045294955</c:v>
                </c:pt>
                <c:pt idx="48">
                  <c:v>15.559656316050701</c:v>
                </c:pt>
                <c:pt idx="49">
                  <c:v>15.703628043335501</c:v>
                </c:pt>
                <c:pt idx="50">
                  <c:v>15.848931924611099</c:v>
                </c:pt>
                <c:pt idx="51">
                  <c:v>15.9955802861466</c:v>
                </c:pt>
                <c:pt idx="52">
                  <c:v>16.1435855682648</c:v>
                </c:pt>
                <c:pt idx="53">
                  <c:v>16.2929603263972</c:v>
                </c:pt>
                <c:pt idx="54">
                  <c:v>16.4437172321493</c:v>
                </c:pt>
                <c:pt idx="55">
                  <c:v>16.595869074375599</c:v>
                </c:pt>
                <c:pt idx="56">
                  <c:v>16.749428760264301</c:v>
                </c:pt>
                <c:pt idx="57">
                  <c:v>16.904409316432599</c:v>
                </c:pt>
                <c:pt idx="58">
                  <c:v>17.060823890031202</c:v>
                </c:pt>
                <c:pt idx="59">
                  <c:v>17.218685749860001</c:v>
                </c:pt>
                <c:pt idx="60">
                  <c:v>17.378008287493699</c:v>
                </c:pt>
                <c:pt idx="61">
                  <c:v>17.538805018417602</c:v>
                </c:pt>
                <c:pt idx="62">
                  <c:v>17.701089583174198</c:v>
                </c:pt>
                <c:pt idx="63">
                  <c:v>17.8648757485205</c:v>
                </c:pt>
                <c:pt idx="64">
                  <c:v>18.030177408595598</c:v>
                </c:pt>
                <c:pt idx="65">
                  <c:v>18.197008586099798</c:v>
                </c:pt>
                <c:pt idx="66">
                  <c:v>18.365383433483402</c:v>
                </c:pt>
                <c:pt idx="67">
                  <c:v>18.535316234148102</c:v>
                </c:pt>
                <c:pt idx="68">
                  <c:v>18.706821403658001</c:v>
                </c:pt>
                <c:pt idx="69">
                  <c:v>18.879913490962899</c:v>
                </c:pt>
                <c:pt idx="70">
                  <c:v>19.054607179632399</c:v>
                </c:pt>
                <c:pt idx="71">
                  <c:v>19.230917289101502</c:v>
                </c:pt>
                <c:pt idx="72">
                  <c:v>19.408858775927701</c:v>
                </c:pt>
                <c:pt idx="73">
                  <c:v>19.588446735059801</c:v>
                </c:pt>
                <c:pt idx="74">
                  <c:v>19.769696401118601</c:v>
                </c:pt>
                <c:pt idx="75">
                  <c:v>19.952623149688701</c:v>
                </c:pt>
                <c:pt idx="76">
                  <c:v>20.137242498623799</c:v>
                </c:pt>
                <c:pt idx="77">
                  <c:v>20.323570109362201</c:v>
                </c:pt>
                <c:pt idx="78">
                  <c:v>20.511621788255599</c:v>
                </c:pt>
                <c:pt idx="79">
                  <c:v>20.701413487910401</c:v>
                </c:pt>
                <c:pt idx="80">
                  <c:v>20.892961308540301</c:v>
                </c:pt>
                <c:pt idx="81">
                  <c:v>21.086281499332799</c:v>
                </c:pt>
                <c:pt idx="82">
                  <c:v>21.281390459827101</c:v>
                </c:pt>
                <c:pt idx="83">
                  <c:v>21.478304741305301</c:v>
                </c:pt>
                <c:pt idx="84">
                  <c:v>21.677041048196902</c:v>
                </c:pt>
                <c:pt idx="85">
                  <c:v>21.877616239495499</c:v>
                </c:pt>
                <c:pt idx="86">
                  <c:v>22.080047330188901</c:v>
                </c:pt>
                <c:pt idx="87">
                  <c:v>22.284351492702999</c:v>
                </c:pt>
                <c:pt idx="88">
                  <c:v>22.490546058357801</c:v>
                </c:pt>
                <c:pt idx="89">
                  <c:v>22.698648518838201</c:v>
                </c:pt>
                <c:pt idx="90">
                  <c:v>22.908676527677699</c:v>
                </c:pt>
                <c:pt idx="91">
                  <c:v>23.120647901755898</c:v>
                </c:pt>
                <c:pt idx="92">
                  <c:v>23.334580622810002</c:v>
                </c:pt>
                <c:pt idx="93">
                  <c:v>23.55049283896</c:v>
                </c:pt>
                <c:pt idx="94">
                  <c:v>23.768402866248699</c:v>
                </c:pt>
                <c:pt idx="95">
                  <c:v>23.9883291901949</c:v>
                </c:pt>
                <c:pt idx="96">
                  <c:v>24.210290467361698</c:v>
                </c:pt>
                <c:pt idx="97">
                  <c:v>24.434305526939699</c:v>
                </c:pt>
                <c:pt idx="98">
                  <c:v>24.6603933723433</c:v>
                </c:pt>
                <c:pt idx="99">
                  <c:v>24.888573182823901</c:v>
                </c:pt>
                <c:pt idx="100">
                  <c:v>25.118864315095799</c:v>
                </c:pt>
                <c:pt idx="101">
                  <c:v>25.351286304978998</c:v>
                </c:pt>
                <c:pt idx="102">
                  <c:v>25.585858869056398</c:v>
                </c:pt>
                <c:pt idx="103">
                  <c:v>25.822601906345898</c:v>
                </c:pt>
                <c:pt idx="104">
                  <c:v>26.061535499988899</c:v>
                </c:pt>
                <c:pt idx="105">
                  <c:v>26.3026799189538</c:v>
                </c:pt>
                <c:pt idx="106">
                  <c:v>26.5460556197553</c:v>
                </c:pt>
                <c:pt idx="107">
                  <c:v>26.791683248190299</c:v>
                </c:pt>
                <c:pt idx="108">
                  <c:v>27.039583641088399</c:v>
                </c:pt>
                <c:pt idx="109">
                  <c:v>27.2897778280804</c:v>
                </c:pt>
                <c:pt idx="110">
                  <c:v>27.542287033381601</c:v>
                </c:pt>
                <c:pt idx="111">
                  <c:v>27.797132677592799</c:v>
                </c:pt>
                <c:pt idx="112">
                  <c:v>28.0543363795171</c:v>
                </c:pt>
                <c:pt idx="113">
                  <c:v>28.313919957993701</c:v>
                </c:pt>
                <c:pt idx="114">
                  <c:v>28.575905433749401</c:v>
                </c:pt>
                <c:pt idx="115">
                  <c:v>28.840315031266002</c:v>
                </c:pt>
                <c:pt idx="116">
                  <c:v>29.107171180666001</c:v>
                </c:pt>
                <c:pt idx="117">
                  <c:v>29.376496519615301</c:v>
                </c:pt>
                <c:pt idx="118">
                  <c:v>29.648313895243401</c:v>
                </c:pt>
                <c:pt idx="119">
                  <c:v>29.9226463660818</c:v>
                </c:pt>
                <c:pt idx="120">
                  <c:v>30.199517204020101</c:v>
                </c:pt>
                <c:pt idx="121">
                  <c:v>30.478949896279801</c:v>
                </c:pt>
                <c:pt idx="122">
                  <c:v>30.760968147406999</c:v>
                </c:pt>
                <c:pt idx="123">
                  <c:v>31.0455958812835</c:v>
                </c:pt>
                <c:pt idx="124">
                  <c:v>31.3328572431558</c:v>
                </c:pt>
                <c:pt idx="125">
                  <c:v>31.6227766016837</c:v>
                </c:pt>
                <c:pt idx="126">
                  <c:v>31.915378551007599</c:v>
                </c:pt>
                <c:pt idx="127">
                  <c:v>32.210687912834302</c:v>
                </c:pt>
                <c:pt idx="128">
                  <c:v>32.508729738543401</c:v>
                </c:pt>
                <c:pt idx="129">
                  <c:v>32.809529311311898</c:v>
                </c:pt>
                <c:pt idx="130">
                  <c:v>33.113112148259098</c:v>
                </c:pt>
                <c:pt idx="131">
                  <c:v>33.419504002611397</c:v>
                </c:pt>
                <c:pt idx="132">
                  <c:v>33.728730865886803</c:v>
                </c:pt>
                <c:pt idx="133">
                  <c:v>34.040818970099998</c:v>
                </c:pt>
                <c:pt idx="134">
                  <c:v>34.355794789987399</c:v>
                </c:pt>
                <c:pt idx="135">
                  <c:v>34.673685045253102</c:v>
                </c:pt>
                <c:pt idx="136">
                  <c:v>34.994516702835703</c:v>
                </c:pt>
                <c:pt idx="137">
                  <c:v>35.3183169791957</c:v>
                </c:pt>
                <c:pt idx="138">
                  <c:v>35.645113342624398</c:v>
                </c:pt>
                <c:pt idx="139">
                  <c:v>35.9749335155742</c:v>
                </c:pt>
                <c:pt idx="140">
                  <c:v>36.307805477010099</c:v>
                </c:pt>
                <c:pt idx="141">
                  <c:v>36.643757464783299</c:v>
                </c:pt>
                <c:pt idx="142">
                  <c:v>36.982817978026603</c:v>
                </c:pt>
                <c:pt idx="143">
                  <c:v>37.325015779571999</c:v>
                </c:pt>
                <c:pt idx="144">
                  <c:v>37.670379898390799</c:v>
                </c:pt>
                <c:pt idx="145">
                  <c:v>38.018939632056103</c:v>
                </c:pt>
                <c:pt idx="146">
                  <c:v>38.370724549227802</c:v>
                </c:pt>
                <c:pt idx="147">
                  <c:v>38.725764492161701</c:v>
                </c:pt>
                <c:pt idx="148">
                  <c:v>39.0840895792401</c:v>
                </c:pt>
                <c:pt idx="149">
                  <c:v>39.445730207527802</c:v>
                </c:pt>
                <c:pt idx="150">
                  <c:v>39.810717055349699</c:v>
                </c:pt>
                <c:pt idx="151">
                  <c:v>40.179081084893902</c:v>
                </c:pt>
                <c:pt idx="152">
                  <c:v>40.550853544838297</c:v>
                </c:pt>
                <c:pt idx="153">
                  <c:v>40.926065973001002</c:v>
                </c:pt>
                <c:pt idx="154">
                  <c:v>41.304750199016098</c:v>
                </c:pt>
                <c:pt idx="155">
                  <c:v>41.686938347033497</c:v>
                </c:pt>
                <c:pt idx="156">
                  <c:v>42.072662838444401</c:v>
                </c:pt>
                <c:pt idx="157">
                  <c:v>42.461956394631201</c:v>
                </c:pt>
                <c:pt idx="158">
                  <c:v>42.854852039743903</c:v>
                </c:pt>
                <c:pt idx="159">
                  <c:v>43.2513831035008</c:v>
                </c:pt>
                <c:pt idx="160">
                  <c:v>43.651583224016598</c:v>
                </c:pt>
                <c:pt idx="161">
                  <c:v>44.0554863506553</c:v>
                </c:pt>
                <c:pt idx="162">
                  <c:v>44.463126746910802</c:v>
                </c:pt>
                <c:pt idx="163">
                  <c:v>44.874538993313202</c:v>
                </c:pt>
                <c:pt idx="164">
                  <c:v>45.289757990361998</c:v>
                </c:pt>
                <c:pt idx="165">
                  <c:v>45.708818961487502</c:v>
                </c:pt>
                <c:pt idx="166">
                  <c:v>46.131757456037903</c:v>
                </c:pt>
                <c:pt idx="167">
                  <c:v>46.558609352295903</c:v>
                </c:pt>
                <c:pt idx="168">
                  <c:v>46.989410860521502</c:v>
                </c:pt>
                <c:pt idx="169">
                  <c:v>47.424198526024398</c:v>
                </c:pt>
                <c:pt idx="170">
                  <c:v>47.863009232263799</c:v>
                </c:pt>
                <c:pt idx="171">
                  <c:v>48.305880203977203</c:v>
                </c:pt>
                <c:pt idx="172">
                  <c:v>48.752849010338601</c:v>
                </c:pt>
                <c:pt idx="173">
                  <c:v>49.203953568145003</c:v>
                </c:pt>
                <c:pt idx="174">
                  <c:v>49.659232145033499</c:v>
                </c:pt>
                <c:pt idx="175">
                  <c:v>50.118723362727202</c:v>
                </c:pt>
                <c:pt idx="176">
                  <c:v>50.582466200311401</c:v>
                </c:pt>
                <c:pt idx="177">
                  <c:v>51.050499997540598</c:v>
                </c:pt>
                <c:pt idx="178">
                  <c:v>51.522864458175597</c:v>
                </c:pt>
                <c:pt idx="179">
                  <c:v>51.999599653351602</c:v>
                </c:pt>
                <c:pt idx="180">
                  <c:v>52.480746024977201</c:v>
                </c:pt>
                <c:pt idx="181">
                  <c:v>52.966344389165698</c:v>
                </c:pt>
                <c:pt idx="182">
                  <c:v>53.456435939697101</c:v>
                </c:pt>
                <c:pt idx="183">
                  <c:v>53.951062251512703</c:v>
                </c:pt>
                <c:pt idx="184">
                  <c:v>54.4502652842421</c:v>
                </c:pt>
                <c:pt idx="185">
                  <c:v>54.954087385762399</c:v>
                </c:pt>
                <c:pt idx="186">
                  <c:v>55.462571295791001</c:v>
                </c:pt>
                <c:pt idx="187">
                  <c:v>55.975760149510997</c:v>
                </c:pt>
                <c:pt idx="188">
                  <c:v>56.4936974812302</c:v>
                </c:pt>
                <c:pt idx="189">
                  <c:v>57.016427228074697</c:v>
                </c:pt>
                <c:pt idx="190">
                  <c:v>57.543993733715602</c:v>
                </c:pt>
                <c:pt idx="191">
                  <c:v>58.076441752131203</c:v>
                </c:pt>
                <c:pt idx="192">
                  <c:v>58.613816451402798</c:v>
                </c:pt>
                <c:pt idx="193">
                  <c:v>59.156163417547397</c:v>
                </c:pt>
                <c:pt idx="194">
                  <c:v>59.703528658383597</c:v>
                </c:pt>
                <c:pt idx="195">
                  <c:v>60.255958607435701</c:v>
                </c:pt>
                <c:pt idx="196">
                  <c:v>60.813500127871698</c:v>
                </c:pt>
                <c:pt idx="197">
                  <c:v>61.3762005164794</c:v>
                </c:pt>
                <c:pt idx="198">
                  <c:v>61.944107507678098</c:v>
                </c:pt>
                <c:pt idx="199">
                  <c:v>62.517269277568502</c:v>
                </c:pt>
                <c:pt idx="200">
                  <c:v>63.0957344480193</c:v>
                </c:pt>
                <c:pt idx="201">
                  <c:v>63.679552090791503</c:v>
                </c:pt>
                <c:pt idx="202">
                  <c:v>64.268771731701904</c:v>
                </c:pt>
                <c:pt idx="203">
                  <c:v>64.863443354823801</c:v>
                </c:pt>
                <c:pt idx="204">
                  <c:v>65.463617406727394</c:v>
                </c:pt>
                <c:pt idx="205">
                  <c:v>66.069344800759495</c:v>
                </c:pt>
                <c:pt idx="206">
                  <c:v>66.680676921362206</c:v>
                </c:pt>
                <c:pt idx="207">
                  <c:v>67.297665628431702</c:v>
                </c:pt>
                <c:pt idx="208">
                  <c:v>67.920363261718407</c:v>
                </c:pt>
                <c:pt idx="209">
                  <c:v>68.5488226452661</c:v>
                </c:pt>
                <c:pt idx="210">
                  <c:v>69.1830970918936</c:v>
                </c:pt>
                <c:pt idx="211">
                  <c:v>69.823240407717094</c:v>
                </c:pt>
                <c:pt idx="212">
                  <c:v>70.469306896714599</c:v>
                </c:pt>
                <c:pt idx="213">
                  <c:v>71.121351365332799</c:v>
                </c:pt>
                <c:pt idx="214">
                  <c:v>71.779429127136098</c:v>
                </c:pt>
                <c:pt idx="215">
                  <c:v>72.443596007498996</c:v>
                </c:pt>
                <c:pt idx="216">
                  <c:v>73.113908348341695</c:v>
                </c:pt>
                <c:pt idx="217">
                  <c:v>73.790423012909997</c:v>
                </c:pt>
                <c:pt idx="218">
                  <c:v>74.473197390598799</c:v>
                </c:pt>
                <c:pt idx="219">
                  <c:v>75.162289401820502</c:v>
                </c:pt>
                <c:pt idx="220">
                  <c:v>75.857757502918304</c:v>
                </c:pt>
                <c:pt idx="221">
                  <c:v>76.5596606911256</c:v>
                </c:pt>
                <c:pt idx="222">
                  <c:v>77.268058509570196</c:v>
                </c:pt>
                <c:pt idx="223">
                  <c:v>77.983011052325807</c:v>
                </c:pt>
                <c:pt idx="224">
                  <c:v>78.704578969509797</c:v>
                </c:pt>
                <c:pt idx="225">
                  <c:v>79.432823472428097</c:v>
                </c:pt>
                <c:pt idx="226">
                  <c:v>80.167806338767903</c:v>
                </c:pt>
                <c:pt idx="227">
                  <c:v>80.909589917838204</c:v>
                </c:pt>
                <c:pt idx="228">
                  <c:v>81.658237135859196</c:v>
                </c:pt>
                <c:pt idx="229">
                  <c:v>82.413811501300202</c:v>
                </c:pt>
                <c:pt idx="230">
                  <c:v>83.176377110267097</c:v>
                </c:pt>
                <c:pt idx="231">
                  <c:v>83.945998651939703</c:v>
                </c:pt>
                <c:pt idx="232">
                  <c:v>84.722741414059598</c:v>
                </c:pt>
                <c:pt idx="233">
                  <c:v>85.506671288468297</c:v>
                </c:pt>
                <c:pt idx="234">
                  <c:v>86.297854776696994</c:v>
                </c:pt>
                <c:pt idx="235">
                  <c:v>87.096358995608</c:v>
                </c:pt>
                <c:pt idx="236">
                  <c:v>87.902251683088394</c:v>
                </c:pt>
                <c:pt idx="237">
                  <c:v>88.715601203795998</c:v>
                </c:pt>
                <c:pt idx="238">
                  <c:v>89.536476554959293</c:v>
                </c:pt>
                <c:pt idx="239">
                  <c:v>90.364947372230105</c:v>
                </c:pt>
                <c:pt idx="240">
                  <c:v>91.201083935590901</c:v>
                </c:pt>
                <c:pt idx="241">
                  <c:v>92.044957175317094</c:v>
                </c:pt>
                <c:pt idx="242">
                  <c:v>92.896638677993593</c:v>
                </c:pt>
                <c:pt idx="243">
                  <c:v>93.756200692587996</c:v>
                </c:pt>
                <c:pt idx="244">
                  <c:v>94.623716136579205</c:v>
                </c:pt>
                <c:pt idx="245">
                  <c:v>95.499258602143499</c:v>
                </c:pt>
                <c:pt idx="246">
                  <c:v>96.382902362397004</c:v>
                </c:pt>
                <c:pt idx="247">
                  <c:v>97.274722377696506</c:v>
                </c:pt>
                <c:pt idx="248">
                  <c:v>98.174794301998404</c:v>
                </c:pt>
                <c:pt idx="249">
                  <c:v>99.083194489276707</c:v>
                </c:pt>
                <c:pt idx="250">
                  <c:v>100</c:v>
                </c:pt>
                <c:pt idx="251">
                  <c:v>100.92528860766799</c:v>
                </c:pt>
                <c:pt idx="252">
                  <c:v>101.85913880541101</c:v>
                </c:pt>
                <c:pt idx="253">
                  <c:v>102.80162981264699</c:v>
                </c:pt>
                <c:pt idx="254">
                  <c:v>103.75284158180099</c:v>
                </c:pt>
                <c:pt idx="255">
                  <c:v>104.71285480508899</c:v>
                </c:pt>
                <c:pt idx="256">
                  <c:v>105.68175092136499</c:v>
                </c:pt>
                <c:pt idx="257">
                  <c:v>106.659612123025</c:v>
                </c:pt>
                <c:pt idx="258">
                  <c:v>107.64652136298299</c:v>
                </c:pt>
                <c:pt idx="259">
                  <c:v>108.642562361706</c:v>
                </c:pt>
                <c:pt idx="260">
                  <c:v>109.647819614318</c:v>
                </c:pt>
                <c:pt idx="261">
                  <c:v>110.66237839776601</c:v>
                </c:pt>
                <c:pt idx="262">
                  <c:v>111.686324778056</c:v>
                </c:pt>
                <c:pt idx="263">
                  <c:v>112.719745617551</c:v>
                </c:pt>
                <c:pt idx="264">
                  <c:v>113.762728582343</c:v>
                </c:pt>
                <c:pt idx="265">
                  <c:v>114.815362149688</c:v>
                </c:pt>
                <c:pt idx="266">
                  <c:v>115.87773561551199</c:v>
                </c:pt>
                <c:pt idx="267">
                  <c:v>116.949939101987</c:v>
                </c:pt>
                <c:pt idx="268">
                  <c:v>118.032063565172</c:v>
                </c:pt>
                <c:pt idx="269">
                  <c:v>119.12420080273699</c:v>
                </c:pt>
                <c:pt idx="270">
                  <c:v>120.226443461741</c:v>
                </c:pt>
                <c:pt idx="271">
                  <c:v>121.338885046497</c:v>
                </c:pt>
                <c:pt idx="272">
                  <c:v>122.461619926504</c:v>
                </c:pt>
                <c:pt idx="273">
                  <c:v>123.594743344451</c:v>
                </c:pt>
                <c:pt idx="274">
                  <c:v>124.738351424294</c:v>
                </c:pt>
                <c:pt idx="275">
                  <c:v>125.892541179416</c:v>
                </c:pt>
                <c:pt idx="276">
                  <c:v>127.05741052085401</c:v>
                </c:pt>
                <c:pt idx="277">
                  <c:v>128.23305826560201</c:v>
                </c:pt>
                <c:pt idx="278">
                  <c:v>129.419584144998</c:v>
                </c:pt>
                <c:pt idx="279">
                  <c:v>130.61708881318401</c:v>
                </c:pt>
                <c:pt idx="280">
                  <c:v>131.82567385563999</c:v>
                </c:pt>
                <c:pt idx="281">
                  <c:v>133.04544179780899</c:v>
                </c:pt>
                <c:pt idx="282">
                  <c:v>134.27649611378601</c:v>
                </c:pt>
                <c:pt idx="283">
                  <c:v>135.518941235103</c:v>
                </c:pt>
                <c:pt idx="284">
                  <c:v>136.77288255958399</c:v>
                </c:pt>
                <c:pt idx="285">
                  <c:v>138.03842646028801</c:v>
                </c:pt>
                <c:pt idx="286">
                  <c:v>139.31568029453001</c:v>
                </c:pt>
                <c:pt idx="287">
                  <c:v>140.60475241299099</c:v>
                </c:pt>
                <c:pt idx="288">
                  <c:v>141.905752168909</c:v>
                </c:pt>
                <c:pt idx="289">
                  <c:v>143.21878992735401</c:v>
                </c:pt>
                <c:pt idx="290">
                  <c:v>144.54397707459199</c:v>
                </c:pt>
                <c:pt idx="291">
                  <c:v>145.88142602753399</c:v>
                </c:pt>
                <c:pt idx="292">
                  <c:v>147.23125024327101</c:v>
                </c:pt>
                <c:pt idx="293">
                  <c:v>148.59356422869999</c:v>
                </c:pt>
                <c:pt idx="294">
                  <c:v>149.96848355023701</c:v>
                </c:pt>
                <c:pt idx="295">
                  <c:v>151.35612484361999</c:v>
                </c:pt>
                <c:pt idx="296">
                  <c:v>152.75660582380701</c:v>
                </c:pt>
                <c:pt idx="297">
                  <c:v>154.170045294955</c:v>
                </c:pt>
                <c:pt idx="298">
                  <c:v>155.596563160507</c:v>
                </c:pt>
                <c:pt idx="299">
                  <c:v>157.03628043335499</c:v>
                </c:pt>
                <c:pt idx="300">
                  <c:v>158.48931924611099</c:v>
                </c:pt>
                <c:pt idx="301">
                  <c:v>159.955802861466</c:v>
                </c:pt>
                <c:pt idx="302">
                  <c:v>161.435855682648</c:v>
                </c:pt>
                <c:pt idx="303">
                  <c:v>162.92960326397201</c:v>
                </c:pt>
                <c:pt idx="304">
                  <c:v>164.43717232149299</c:v>
                </c:pt>
                <c:pt idx="305">
                  <c:v>165.95869074375599</c:v>
                </c:pt>
                <c:pt idx="306">
                  <c:v>167.494287602643</c:v>
                </c:pt>
                <c:pt idx="307">
                  <c:v>169.044093164326</c:v>
                </c:pt>
                <c:pt idx="308">
                  <c:v>170.60823890031199</c:v>
                </c:pt>
                <c:pt idx="309">
                  <c:v>172.18685749860001</c:v>
                </c:pt>
                <c:pt idx="310">
                  <c:v>173.78008287493699</c:v>
                </c:pt>
                <c:pt idx="311">
                  <c:v>175.388050184176</c:v>
                </c:pt>
                <c:pt idx="312">
                  <c:v>177.010895831742</c:v>
                </c:pt>
                <c:pt idx="313">
                  <c:v>178.64875748520501</c:v>
                </c:pt>
                <c:pt idx="314">
                  <c:v>180.301774085956</c:v>
                </c:pt>
                <c:pt idx="315">
                  <c:v>181.97008586099801</c:v>
                </c:pt>
                <c:pt idx="316">
                  <c:v>183.65383433483399</c:v>
                </c:pt>
                <c:pt idx="317">
                  <c:v>185.35316234148101</c:v>
                </c:pt>
                <c:pt idx="318">
                  <c:v>187.06821403658</c:v>
                </c:pt>
                <c:pt idx="319">
                  <c:v>188.799134909629</c:v>
                </c:pt>
                <c:pt idx="320">
                  <c:v>190.54607179632399</c:v>
                </c:pt>
                <c:pt idx="321">
                  <c:v>192.30917289101501</c:v>
                </c:pt>
                <c:pt idx="322">
                  <c:v>194.088587759277</c:v>
                </c:pt>
                <c:pt idx="323">
                  <c:v>195.88446735059901</c:v>
                </c:pt>
                <c:pt idx="324">
                  <c:v>197.696964011186</c:v>
                </c:pt>
                <c:pt idx="325">
                  <c:v>199.52623149688699</c:v>
                </c:pt>
                <c:pt idx="326">
                  <c:v>201.372424986238</c:v>
                </c:pt>
                <c:pt idx="327">
                  <c:v>203.235701093622</c:v>
                </c:pt>
                <c:pt idx="328">
                  <c:v>205.11621788255599</c:v>
                </c:pt>
                <c:pt idx="329">
                  <c:v>207.01413487910401</c:v>
                </c:pt>
                <c:pt idx="330">
                  <c:v>208.92961308540299</c:v>
                </c:pt>
                <c:pt idx="331">
                  <c:v>210.86281499332799</c:v>
                </c:pt>
                <c:pt idx="332">
                  <c:v>212.81390459827099</c:v>
                </c:pt>
                <c:pt idx="333">
                  <c:v>214.783047413053</c:v>
                </c:pt>
                <c:pt idx="334">
                  <c:v>216.77041048196901</c:v>
                </c:pt>
                <c:pt idx="335">
                  <c:v>218.77616239495501</c:v>
                </c:pt>
                <c:pt idx="336">
                  <c:v>220.80047330189001</c:v>
                </c:pt>
                <c:pt idx="337">
                  <c:v>222.84351492702999</c:v>
                </c:pt>
                <c:pt idx="338">
                  <c:v>224.90546058357799</c:v>
                </c:pt>
                <c:pt idx="339">
                  <c:v>226.98648518838201</c:v>
                </c:pt>
                <c:pt idx="340">
                  <c:v>229.08676527677699</c:v>
                </c:pt>
                <c:pt idx="341">
                  <c:v>231.20647901755899</c:v>
                </c:pt>
                <c:pt idx="342">
                  <c:v>233.3458062281</c:v>
                </c:pt>
                <c:pt idx="343">
                  <c:v>235.50492838960099</c:v>
                </c:pt>
                <c:pt idx="344">
                  <c:v>237.68402866248701</c:v>
                </c:pt>
                <c:pt idx="345">
                  <c:v>239.88329190194901</c:v>
                </c:pt>
                <c:pt idx="346">
                  <c:v>242.10290467361699</c:v>
                </c:pt>
                <c:pt idx="347">
                  <c:v>244.34305526939701</c:v>
                </c:pt>
                <c:pt idx="348">
                  <c:v>246.60393372343299</c:v>
                </c:pt>
                <c:pt idx="349">
                  <c:v>248.88573182823899</c:v>
                </c:pt>
                <c:pt idx="350">
                  <c:v>251.18864315095701</c:v>
                </c:pt>
                <c:pt idx="351">
                  <c:v>253.51286304979001</c:v>
                </c:pt>
                <c:pt idx="352">
                  <c:v>255.85858869056401</c:v>
                </c:pt>
                <c:pt idx="353">
                  <c:v>258.22601906345898</c:v>
                </c:pt>
                <c:pt idx="354">
                  <c:v>260.61535499988901</c:v>
                </c:pt>
                <c:pt idx="355">
                  <c:v>263.026799189538</c:v>
                </c:pt>
                <c:pt idx="356">
                  <c:v>265.46055619755299</c:v>
                </c:pt>
                <c:pt idx="357">
                  <c:v>267.91683248190299</c:v>
                </c:pt>
                <c:pt idx="358">
                  <c:v>270.39583641088399</c:v>
                </c:pt>
                <c:pt idx="359">
                  <c:v>272.897778280804</c:v>
                </c:pt>
                <c:pt idx="360">
                  <c:v>275.42287033381598</c:v>
                </c:pt>
                <c:pt idx="361">
                  <c:v>277.97132677592799</c:v>
                </c:pt>
                <c:pt idx="362">
                  <c:v>280.54336379517099</c:v>
                </c:pt>
                <c:pt idx="363">
                  <c:v>283.13919957993699</c:v>
                </c:pt>
                <c:pt idx="364">
                  <c:v>285.75905433749398</c:v>
                </c:pt>
                <c:pt idx="365">
                  <c:v>288.40315031265999</c:v>
                </c:pt>
                <c:pt idx="366">
                  <c:v>291.07171180666001</c:v>
                </c:pt>
                <c:pt idx="367">
                  <c:v>293.76496519615301</c:v>
                </c:pt>
                <c:pt idx="368">
                  <c:v>296.48313895243399</c:v>
                </c:pt>
                <c:pt idx="369">
                  <c:v>299.22646366081801</c:v>
                </c:pt>
                <c:pt idx="370">
                  <c:v>301.995172040201</c:v>
                </c:pt>
                <c:pt idx="371">
                  <c:v>304.78949896279801</c:v>
                </c:pt>
                <c:pt idx="372">
                  <c:v>307.60968147406999</c:v>
                </c:pt>
                <c:pt idx="373">
                  <c:v>310.45595881283498</c:v>
                </c:pt>
                <c:pt idx="374">
                  <c:v>313.32857243155797</c:v>
                </c:pt>
                <c:pt idx="375">
                  <c:v>316.22776601683699</c:v>
                </c:pt>
                <c:pt idx="376">
                  <c:v>319.15378551007598</c:v>
                </c:pt>
                <c:pt idx="377">
                  <c:v>322.106879128343</c:v>
                </c:pt>
                <c:pt idx="378">
                  <c:v>325.087297385434</c:v>
                </c:pt>
                <c:pt idx="379">
                  <c:v>328.095293113119</c:v>
                </c:pt>
                <c:pt idx="380">
                  <c:v>331.13112148259103</c:v>
                </c:pt>
                <c:pt idx="381">
                  <c:v>334.19504002611399</c:v>
                </c:pt>
                <c:pt idx="382">
                  <c:v>337.28730865886803</c:v>
                </c:pt>
                <c:pt idx="383">
                  <c:v>340.40818970100003</c:v>
                </c:pt>
                <c:pt idx="384">
                  <c:v>343.55794789987402</c:v>
                </c:pt>
                <c:pt idx="385">
                  <c:v>346.73685045253097</c:v>
                </c:pt>
                <c:pt idx="386">
                  <c:v>349.94516702835699</c:v>
                </c:pt>
                <c:pt idx="387">
                  <c:v>353.183169791956</c:v>
                </c:pt>
                <c:pt idx="388">
                  <c:v>356.45113342624398</c:v>
                </c:pt>
                <c:pt idx="389">
                  <c:v>359.74933515574202</c:v>
                </c:pt>
                <c:pt idx="390">
                  <c:v>363.07805477010101</c:v>
                </c:pt>
                <c:pt idx="391">
                  <c:v>366.437574647833</c:v>
                </c:pt>
                <c:pt idx="392">
                  <c:v>369.828179780266</c:v>
                </c:pt>
                <c:pt idx="393">
                  <c:v>373.25015779571999</c:v>
                </c:pt>
                <c:pt idx="394">
                  <c:v>376.70379898390797</c:v>
                </c:pt>
                <c:pt idx="395">
                  <c:v>380.189396320561</c:v>
                </c:pt>
                <c:pt idx="396">
                  <c:v>383.70724549227799</c:v>
                </c:pt>
                <c:pt idx="397">
                  <c:v>387.25764492161699</c:v>
                </c:pt>
                <c:pt idx="398">
                  <c:v>390.84089579240202</c:v>
                </c:pt>
                <c:pt idx="399">
                  <c:v>394.45730207527799</c:v>
                </c:pt>
                <c:pt idx="400">
                  <c:v>398.10717055349699</c:v>
                </c:pt>
                <c:pt idx="401">
                  <c:v>401.79081084894</c:v>
                </c:pt>
                <c:pt idx="402">
                  <c:v>405.50853544838299</c:v>
                </c:pt>
                <c:pt idx="403">
                  <c:v>409.26065973000999</c:v>
                </c:pt>
                <c:pt idx="404">
                  <c:v>413.04750199016098</c:v>
                </c:pt>
                <c:pt idx="405">
                  <c:v>416.86938347033498</c:v>
                </c:pt>
                <c:pt idx="406">
                  <c:v>420.72662838444398</c:v>
                </c:pt>
                <c:pt idx="407">
                  <c:v>424.61956394631198</c:v>
                </c:pt>
                <c:pt idx="408">
                  <c:v>428.54852039743901</c:v>
                </c:pt>
                <c:pt idx="409">
                  <c:v>432.51383103500802</c:v>
                </c:pt>
                <c:pt idx="410">
                  <c:v>436.51583224016503</c:v>
                </c:pt>
                <c:pt idx="411">
                  <c:v>440.55486350655298</c:v>
                </c:pt>
                <c:pt idx="412">
                  <c:v>444.63126746910802</c:v>
                </c:pt>
                <c:pt idx="413">
                  <c:v>448.745389933132</c:v>
                </c:pt>
                <c:pt idx="414">
                  <c:v>452.89757990362</c:v>
                </c:pt>
                <c:pt idx="415">
                  <c:v>457.08818961487401</c:v>
                </c:pt>
                <c:pt idx="416">
                  <c:v>461.317574560379</c:v>
                </c:pt>
                <c:pt idx="417">
                  <c:v>465.58609352295798</c:v>
                </c:pt>
                <c:pt idx="418">
                  <c:v>469.89410860521502</c:v>
                </c:pt>
                <c:pt idx="419">
                  <c:v>474.24198526024401</c:v>
                </c:pt>
                <c:pt idx="420">
                  <c:v>478.63009232263801</c:v>
                </c:pt>
                <c:pt idx="421">
                  <c:v>483.05880203977199</c:v>
                </c:pt>
                <c:pt idx="422">
                  <c:v>487.52849010338599</c:v>
                </c:pt>
                <c:pt idx="423">
                  <c:v>492.03953568144999</c:v>
                </c:pt>
                <c:pt idx="424">
                  <c:v>496.59232145033599</c:v>
                </c:pt>
                <c:pt idx="425">
                  <c:v>501.18723362727201</c:v>
                </c:pt>
                <c:pt idx="426">
                  <c:v>505.82466200311302</c:v>
                </c:pt>
                <c:pt idx="427">
                  <c:v>510.50499997540601</c:v>
                </c:pt>
                <c:pt idx="428">
                  <c:v>515.22864458175604</c:v>
                </c:pt>
                <c:pt idx="429">
                  <c:v>519.99599653351504</c:v>
                </c:pt>
                <c:pt idx="430">
                  <c:v>524.80746024977202</c:v>
                </c:pt>
                <c:pt idx="431">
                  <c:v>529.66344389165704</c:v>
                </c:pt>
                <c:pt idx="432">
                  <c:v>534.56435939697099</c:v>
                </c:pt>
                <c:pt idx="433">
                  <c:v>539.51062251512701</c:v>
                </c:pt>
                <c:pt idx="434">
                  <c:v>544.50265284242096</c:v>
                </c:pt>
                <c:pt idx="435">
                  <c:v>549.54087385762398</c:v>
                </c:pt>
                <c:pt idx="436">
                  <c:v>554.62571295790997</c:v>
                </c:pt>
                <c:pt idx="437">
                  <c:v>559.75760149510995</c:v>
                </c:pt>
                <c:pt idx="438">
                  <c:v>564.93697481230197</c:v>
                </c:pt>
                <c:pt idx="439">
                  <c:v>570.16427228074701</c:v>
                </c:pt>
                <c:pt idx="440">
                  <c:v>575.43993733715604</c:v>
                </c:pt>
                <c:pt idx="441">
                  <c:v>580.764417521312</c:v>
                </c:pt>
                <c:pt idx="442">
                  <c:v>586.13816451402795</c:v>
                </c:pt>
                <c:pt idx="443">
                  <c:v>591.56163417547305</c:v>
                </c:pt>
                <c:pt idx="444">
                  <c:v>597.03528658383595</c:v>
                </c:pt>
                <c:pt idx="445">
                  <c:v>602.55958607435696</c:v>
                </c:pt>
                <c:pt idx="446">
                  <c:v>608.13500127871703</c:v>
                </c:pt>
                <c:pt idx="447">
                  <c:v>613.762005164794</c:v>
                </c:pt>
                <c:pt idx="448">
                  <c:v>619.44107507678098</c:v>
                </c:pt>
                <c:pt idx="449">
                  <c:v>625.17269277568505</c:v>
                </c:pt>
                <c:pt idx="450">
                  <c:v>630.957344480193</c:v>
                </c:pt>
                <c:pt idx="451">
                  <c:v>636.79552090791503</c:v>
                </c:pt>
                <c:pt idx="452">
                  <c:v>642.68771731701895</c:v>
                </c:pt>
                <c:pt idx="453">
                  <c:v>648.63443354823801</c:v>
                </c:pt>
                <c:pt idx="454">
                  <c:v>654.63617406727496</c:v>
                </c:pt>
                <c:pt idx="455">
                  <c:v>660.69344800759598</c:v>
                </c:pt>
                <c:pt idx="456">
                  <c:v>666.80676921362203</c:v>
                </c:pt>
                <c:pt idx="457">
                  <c:v>672.97665628431696</c:v>
                </c:pt>
                <c:pt idx="458">
                  <c:v>679.20363261718398</c:v>
                </c:pt>
                <c:pt idx="459">
                  <c:v>685.48822645266102</c:v>
                </c:pt>
                <c:pt idx="460">
                  <c:v>691.83097091893603</c:v>
                </c:pt>
                <c:pt idx="461">
                  <c:v>698.23240407717105</c:v>
                </c:pt>
                <c:pt idx="462">
                  <c:v>704.69306896714602</c:v>
                </c:pt>
                <c:pt idx="463">
                  <c:v>711.21351365332896</c:v>
                </c:pt>
                <c:pt idx="464">
                  <c:v>717.79429127136098</c:v>
                </c:pt>
                <c:pt idx="465">
                  <c:v>724.43596007499002</c:v>
                </c:pt>
                <c:pt idx="466">
                  <c:v>731.13908348341704</c:v>
                </c:pt>
                <c:pt idx="467">
                  <c:v>737.90423012910105</c:v>
                </c:pt>
                <c:pt idx="468">
                  <c:v>744.73197390598898</c:v>
                </c:pt>
                <c:pt idx="469">
                  <c:v>751.62289401820499</c:v>
                </c:pt>
                <c:pt idx="470">
                  <c:v>758.57757502918298</c:v>
                </c:pt>
                <c:pt idx="471">
                  <c:v>765.596606911256</c:v>
                </c:pt>
                <c:pt idx="472">
                  <c:v>772.68058509570199</c:v>
                </c:pt>
                <c:pt idx="473">
                  <c:v>779.83011052325799</c:v>
                </c:pt>
                <c:pt idx="474">
                  <c:v>787.04578969509805</c:v>
                </c:pt>
                <c:pt idx="475">
                  <c:v>794.32823472428095</c:v>
                </c:pt>
                <c:pt idx="476">
                  <c:v>801.67806338767798</c:v>
                </c:pt>
                <c:pt idx="477">
                  <c:v>809.09589917838196</c:v>
                </c:pt>
                <c:pt idx="478">
                  <c:v>816.58237135859201</c:v>
                </c:pt>
                <c:pt idx="479">
                  <c:v>824.13811501300199</c:v>
                </c:pt>
                <c:pt idx="480">
                  <c:v>831.76377110267003</c:v>
                </c:pt>
                <c:pt idx="481">
                  <c:v>839.45998651939703</c:v>
                </c:pt>
                <c:pt idx="482">
                  <c:v>847.22741414059601</c:v>
                </c:pt>
                <c:pt idx="483">
                  <c:v>855.06671288468306</c:v>
                </c:pt>
                <c:pt idx="484">
                  <c:v>862.97854776697</c:v>
                </c:pt>
                <c:pt idx="485">
                  <c:v>870.96358995608</c:v>
                </c:pt>
                <c:pt idx="486">
                  <c:v>879.022516830884</c:v>
                </c:pt>
                <c:pt idx="487">
                  <c:v>887.15601203795995</c:v>
                </c:pt>
                <c:pt idx="488">
                  <c:v>895.36476554959302</c:v>
                </c:pt>
                <c:pt idx="489">
                  <c:v>903.64947372230097</c:v>
                </c:pt>
                <c:pt idx="490">
                  <c:v>912.01083935590896</c:v>
                </c:pt>
                <c:pt idx="491">
                  <c:v>920.44957175317097</c:v>
                </c:pt>
                <c:pt idx="492">
                  <c:v>928.96638677993599</c:v>
                </c:pt>
                <c:pt idx="493">
                  <c:v>937.56200692588004</c:v>
                </c:pt>
                <c:pt idx="494">
                  <c:v>946.23716136579196</c:v>
                </c:pt>
                <c:pt idx="495">
                  <c:v>954.99258602143505</c:v>
                </c:pt>
                <c:pt idx="496">
                  <c:v>963.82902362396999</c:v>
                </c:pt>
                <c:pt idx="497">
                  <c:v>972.74722377696503</c:v>
                </c:pt>
                <c:pt idx="498">
                  <c:v>981.74794301998395</c:v>
                </c:pt>
                <c:pt idx="499">
                  <c:v>990.83194489276696</c:v>
                </c:pt>
                <c:pt idx="500">
                  <c:v>1000</c:v>
                </c:pt>
                <c:pt idx="501">
                  <c:v>1009.2528860766801</c:v>
                </c:pt>
                <c:pt idx="502">
                  <c:v>1018.59138805411</c:v>
                </c:pt>
                <c:pt idx="503">
                  <c:v>1028.01629812647</c:v>
                </c:pt>
                <c:pt idx="504">
                  <c:v>1037.52841581801</c:v>
                </c:pt>
                <c:pt idx="505">
                  <c:v>1047.12854805089</c:v>
                </c:pt>
                <c:pt idx="506">
                  <c:v>1056.8175092136501</c:v>
                </c:pt>
                <c:pt idx="507">
                  <c:v>1066.59612123025</c:v>
                </c:pt>
                <c:pt idx="508">
                  <c:v>1076.46521362983</c:v>
                </c:pt>
                <c:pt idx="509">
                  <c:v>1086.42562361706</c:v>
                </c:pt>
                <c:pt idx="510">
                  <c:v>1096.47819614318</c:v>
                </c:pt>
                <c:pt idx="511">
                  <c:v>1106.62378397766</c:v>
                </c:pt>
                <c:pt idx="512">
                  <c:v>1116.86324778056</c:v>
                </c:pt>
                <c:pt idx="513">
                  <c:v>1127.1974561755101</c:v>
                </c:pt>
                <c:pt idx="514">
                  <c:v>1137.6272858234299</c:v>
                </c:pt>
                <c:pt idx="515">
                  <c:v>1148.1536214968801</c:v>
                </c:pt>
                <c:pt idx="516">
                  <c:v>1158.7773561551201</c:v>
                </c:pt>
                <c:pt idx="517">
                  <c:v>1169.49939101987</c:v>
                </c:pt>
                <c:pt idx="518">
                  <c:v>1180.3206356517201</c:v>
                </c:pt>
                <c:pt idx="519">
                  <c:v>1191.24200802737</c:v>
                </c:pt>
                <c:pt idx="520">
                  <c:v>1202.26443461741</c:v>
                </c:pt>
                <c:pt idx="521">
                  <c:v>1213.3888504649699</c:v>
                </c:pt>
                <c:pt idx="522">
                  <c:v>1224.61619926504</c:v>
                </c:pt>
                <c:pt idx="523">
                  <c:v>1235.9474334445099</c:v>
                </c:pt>
                <c:pt idx="524">
                  <c:v>1247.38351424294</c:v>
                </c:pt>
                <c:pt idx="525">
                  <c:v>1258.92541179416</c:v>
                </c:pt>
                <c:pt idx="526">
                  <c:v>1270.57410520854</c:v>
                </c:pt>
                <c:pt idx="527">
                  <c:v>1282.3305826560199</c:v>
                </c:pt>
                <c:pt idx="528">
                  <c:v>1294.19584144998</c:v>
                </c:pt>
                <c:pt idx="529">
                  <c:v>1306.17088813184</c:v>
                </c:pt>
                <c:pt idx="530">
                  <c:v>1318.2567385564</c:v>
                </c:pt>
                <c:pt idx="531">
                  <c:v>1330.4544179780901</c:v>
                </c:pt>
                <c:pt idx="532">
                  <c:v>1342.7649611378599</c:v>
                </c:pt>
                <c:pt idx="533">
                  <c:v>1355.1894123510299</c:v>
                </c:pt>
                <c:pt idx="534">
                  <c:v>1367.7288255958399</c:v>
                </c:pt>
                <c:pt idx="535">
                  <c:v>1380.38426460288</c:v>
                </c:pt>
                <c:pt idx="536">
                  <c:v>1393.1568029452999</c:v>
                </c:pt>
                <c:pt idx="537">
                  <c:v>1406.04752412991</c:v>
                </c:pt>
                <c:pt idx="538">
                  <c:v>1419.05752168909</c:v>
                </c:pt>
                <c:pt idx="539">
                  <c:v>1432.1878992735401</c:v>
                </c:pt>
                <c:pt idx="540">
                  <c:v>1445.43977074592</c:v>
                </c:pt>
                <c:pt idx="541">
                  <c:v>1458.8142602753401</c:v>
                </c:pt>
                <c:pt idx="542">
                  <c:v>1472.3125024327101</c:v>
                </c:pt>
                <c:pt idx="543">
                  <c:v>1485.9356422870001</c:v>
                </c:pt>
                <c:pt idx="544">
                  <c:v>1499.6848355023701</c:v>
                </c:pt>
                <c:pt idx="545">
                  <c:v>1513.5612484362</c:v>
                </c:pt>
                <c:pt idx="546">
                  <c:v>1527.5660582380699</c:v>
                </c:pt>
                <c:pt idx="547">
                  <c:v>1541.70045294956</c:v>
                </c:pt>
                <c:pt idx="548">
                  <c:v>1555.96563160507</c:v>
                </c:pt>
                <c:pt idx="549">
                  <c:v>1570.36280433355</c:v>
                </c:pt>
                <c:pt idx="550">
                  <c:v>1584.8931924611099</c:v>
                </c:pt>
                <c:pt idx="551">
                  <c:v>1599.5580286146601</c:v>
                </c:pt>
                <c:pt idx="552">
                  <c:v>1614.35855682648</c:v>
                </c:pt>
                <c:pt idx="553">
                  <c:v>1629.2960326397199</c:v>
                </c:pt>
                <c:pt idx="554">
                  <c:v>1644.3717232149299</c:v>
                </c:pt>
                <c:pt idx="555">
                  <c:v>1659.5869074375601</c:v>
                </c:pt>
                <c:pt idx="556">
                  <c:v>1674.94287602643</c:v>
                </c:pt>
                <c:pt idx="557">
                  <c:v>1690.44093164326</c:v>
                </c:pt>
                <c:pt idx="558">
                  <c:v>1706.0823890031199</c:v>
                </c:pt>
                <c:pt idx="559">
                  <c:v>1721.8685749860001</c:v>
                </c:pt>
                <c:pt idx="560">
                  <c:v>1737.8008287493701</c:v>
                </c:pt>
                <c:pt idx="561">
                  <c:v>1753.88050184176</c:v>
                </c:pt>
                <c:pt idx="562">
                  <c:v>1770.10895831742</c:v>
                </c:pt>
                <c:pt idx="563">
                  <c:v>1786.4875748520401</c:v>
                </c:pt>
                <c:pt idx="564">
                  <c:v>1803.01774085956</c:v>
                </c:pt>
                <c:pt idx="565">
                  <c:v>1819.7008586099801</c:v>
                </c:pt>
                <c:pt idx="566">
                  <c:v>1836.53834334834</c:v>
                </c:pt>
                <c:pt idx="567">
                  <c:v>1853.5316234148099</c:v>
                </c:pt>
                <c:pt idx="568">
                  <c:v>1870.68214036579</c:v>
                </c:pt>
                <c:pt idx="569">
                  <c:v>1887.9913490962899</c:v>
                </c:pt>
                <c:pt idx="570">
                  <c:v>1905.4607179632401</c:v>
                </c:pt>
                <c:pt idx="571">
                  <c:v>1923.0917289101501</c:v>
                </c:pt>
                <c:pt idx="572">
                  <c:v>1940.8858775927699</c:v>
                </c:pt>
                <c:pt idx="573">
                  <c:v>1958.8446735059799</c:v>
                </c:pt>
                <c:pt idx="574">
                  <c:v>1976.9696401118499</c:v>
                </c:pt>
                <c:pt idx="575">
                  <c:v>1995.26231496887</c:v>
                </c:pt>
                <c:pt idx="576">
                  <c:v>2013.72424986238</c:v>
                </c:pt>
                <c:pt idx="577">
                  <c:v>2032.3570109362199</c:v>
                </c:pt>
                <c:pt idx="578">
                  <c:v>2051.1621788255602</c:v>
                </c:pt>
                <c:pt idx="579">
                  <c:v>2070.1413487910399</c:v>
                </c:pt>
                <c:pt idx="580">
                  <c:v>2089.2961308540298</c:v>
                </c:pt>
                <c:pt idx="581">
                  <c:v>2108.6281499332799</c:v>
                </c:pt>
                <c:pt idx="582">
                  <c:v>2128.1390459827098</c:v>
                </c:pt>
                <c:pt idx="583">
                  <c:v>2147.8304741305301</c:v>
                </c:pt>
                <c:pt idx="584">
                  <c:v>2167.7041048196902</c:v>
                </c:pt>
                <c:pt idx="585">
                  <c:v>2187.7616239495501</c:v>
                </c:pt>
                <c:pt idx="586">
                  <c:v>2208.00473301889</c:v>
                </c:pt>
                <c:pt idx="587">
                  <c:v>2228.4351492702999</c:v>
                </c:pt>
                <c:pt idx="588">
                  <c:v>2249.05460583578</c:v>
                </c:pt>
                <c:pt idx="589">
                  <c:v>2269.8648518838199</c:v>
                </c:pt>
                <c:pt idx="590">
                  <c:v>2290.8676527677699</c:v>
                </c:pt>
                <c:pt idx="591">
                  <c:v>2312.0647901755901</c:v>
                </c:pt>
                <c:pt idx="592">
                  <c:v>2333.4580622809999</c:v>
                </c:pt>
                <c:pt idx="593">
                  <c:v>2355.0492838959999</c:v>
                </c:pt>
                <c:pt idx="594">
                  <c:v>2376.8402866248698</c:v>
                </c:pt>
                <c:pt idx="595">
                  <c:v>2398.83291901949</c:v>
                </c:pt>
                <c:pt idx="596">
                  <c:v>2421.0290467361701</c:v>
                </c:pt>
                <c:pt idx="597">
                  <c:v>2443.4305526939702</c:v>
                </c:pt>
                <c:pt idx="598">
                  <c:v>2466.0393372343301</c:v>
                </c:pt>
                <c:pt idx="599">
                  <c:v>2488.8573182823902</c:v>
                </c:pt>
                <c:pt idx="600">
                  <c:v>2511.8864315095698</c:v>
                </c:pt>
                <c:pt idx="601">
                  <c:v>2535.1286304978998</c:v>
                </c:pt>
                <c:pt idx="602">
                  <c:v>2558.5858869056401</c:v>
                </c:pt>
                <c:pt idx="603">
                  <c:v>2582.2601906345899</c:v>
                </c:pt>
                <c:pt idx="604">
                  <c:v>2606.15354999889</c:v>
                </c:pt>
                <c:pt idx="605">
                  <c:v>2630.26799189538</c:v>
                </c:pt>
                <c:pt idx="606">
                  <c:v>2654.6055619755298</c:v>
                </c:pt>
                <c:pt idx="607">
                  <c:v>2679.1683248190302</c:v>
                </c:pt>
                <c:pt idx="608">
                  <c:v>2703.9583641088402</c:v>
                </c:pt>
                <c:pt idx="609">
                  <c:v>2728.97778280804</c:v>
                </c:pt>
                <c:pt idx="610">
                  <c:v>2754.2287033381599</c:v>
                </c:pt>
                <c:pt idx="611">
                  <c:v>2779.7132677592799</c:v>
                </c:pt>
                <c:pt idx="612">
                  <c:v>2805.4336379517099</c:v>
                </c:pt>
                <c:pt idx="613">
                  <c:v>2831.3919957993699</c:v>
                </c:pt>
                <c:pt idx="614">
                  <c:v>2857.5905433749399</c:v>
                </c:pt>
                <c:pt idx="615">
                  <c:v>2884.0315031266</c:v>
                </c:pt>
                <c:pt idx="616">
                  <c:v>2910.7171180666001</c:v>
                </c:pt>
                <c:pt idx="617">
                  <c:v>2937.6496519615298</c:v>
                </c:pt>
                <c:pt idx="618">
                  <c:v>2964.83138952434</c:v>
                </c:pt>
                <c:pt idx="619">
                  <c:v>2992.2646366081799</c:v>
                </c:pt>
                <c:pt idx="620">
                  <c:v>3019.9517204020099</c:v>
                </c:pt>
                <c:pt idx="621">
                  <c:v>3047.8949896279801</c:v>
                </c:pt>
                <c:pt idx="622">
                  <c:v>3076.0968147407002</c:v>
                </c:pt>
                <c:pt idx="623">
                  <c:v>3104.5595881283498</c:v>
                </c:pt>
                <c:pt idx="624">
                  <c:v>3133.28572431558</c:v>
                </c:pt>
                <c:pt idx="625">
                  <c:v>3162.2776601683699</c:v>
                </c:pt>
                <c:pt idx="626">
                  <c:v>3191.5378551007602</c:v>
                </c:pt>
                <c:pt idx="627">
                  <c:v>3221.0687912834301</c:v>
                </c:pt>
                <c:pt idx="628">
                  <c:v>3250.8729738543402</c:v>
                </c:pt>
                <c:pt idx="629">
                  <c:v>3280.9529311311899</c:v>
                </c:pt>
                <c:pt idx="630">
                  <c:v>3311.3112148259102</c:v>
                </c:pt>
                <c:pt idx="631">
                  <c:v>3341.9504002611402</c:v>
                </c:pt>
                <c:pt idx="632">
                  <c:v>3372.8730865886801</c:v>
                </c:pt>
                <c:pt idx="633">
                  <c:v>3404.0818970099999</c:v>
                </c:pt>
                <c:pt idx="634">
                  <c:v>3435.5794789987399</c:v>
                </c:pt>
                <c:pt idx="635">
                  <c:v>3467.3685045253101</c:v>
                </c:pt>
                <c:pt idx="636">
                  <c:v>3499.4516702835699</c:v>
                </c:pt>
                <c:pt idx="637">
                  <c:v>3531.8316979195602</c:v>
                </c:pt>
                <c:pt idx="638">
                  <c:v>3564.51133426244</c:v>
                </c:pt>
                <c:pt idx="639">
                  <c:v>3597.4933515574198</c:v>
                </c:pt>
                <c:pt idx="640">
                  <c:v>3630.7805477010102</c:v>
                </c:pt>
                <c:pt idx="641">
                  <c:v>3664.3757464783298</c:v>
                </c:pt>
                <c:pt idx="642">
                  <c:v>3698.2817978026601</c:v>
                </c:pt>
                <c:pt idx="643">
                  <c:v>3732.5015779572</c:v>
                </c:pt>
                <c:pt idx="644">
                  <c:v>3767.0379898390802</c:v>
                </c:pt>
                <c:pt idx="645">
                  <c:v>3801.8939632056099</c:v>
                </c:pt>
                <c:pt idx="646">
                  <c:v>3837.0724549227798</c:v>
                </c:pt>
                <c:pt idx="647">
                  <c:v>3872.5764492161702</c:v>
                </c:pt>
                <c:pt idx="648">
                  <c:v>3908.4089579240199</c:v>
                </c:pt>
                <c:pt idx="649">
                  <c:v>3944.5730207527799</c:v>
                </c:pt>
                <c:pt idx="650">
                  <c:v>3981.0717055349701</c:v>
                </c:pt>
                <c:pt idx="651">
                  <c:v>4017.9081084894001</c:v>
                </c:pt>
                <c:pt idx="652">
                  <c:v>4055.0853544838301</c:v>
                </c:pt>
                <c:pt idx="653">
                  <c:v>4092.6065973001</c:v>
                </c:pt>
                <c:pt idx="654">
                  <c:v>4130.4750199016098</c:v>
                </c:pt>
                <c:pt idx="655">
                  <c:v>4168.6938347033501</c:v>
                </c:pt>
                <c:pt idx="656">
                  <c:v>4207.2662838444403</c:v>
                </c:pt>
                <c:pt idx="657">
                  <c:v>4246.1956394631197</c:v>
                </c:pt>
                <c:pt idx="658">
                  <c:v>4285.4852039743901</c:v>
                </c:pt>
                <c:pt idx="659">
                  <c:v>4325.1383103500802</c:v>
                </c:pt>
                <c:pt idx="660">
                  <c:v>4365.1583224016604</c:v>
                </c:pt>
                <c:pt idx="661">
                  <c:v>4405.5486350655301</c:v>
                </c:pt>
                <c:pt idx="662">
                  <c:v>4446.3126746910802</c:v>
                </c:pt>
                <c:pt idx="663">
                  <c:v>4487.4538993313199</c:v>
                </c:pt>
                <c:pt idx="664">
                  <c:v>4528.9757990362004</c:v>
                </c:pt>
                <c:pt idx="665">
                  <c:v>4570.8818961487495</c:v>
                </c:pt>
                <c:pt idx="666">
                  <c:v>4613.1757456037903</c:v>
                </c:pt>
                <c:pt idx="667">
                  <c:v>4655.8609352295898</c:v>
                </c:pt>
                <c:pt idx="668">
                  <c:v>4698.9410860521502</c:v>
                </c:pt>
                <c:pt idx="669">
                  <c:v>4742.4198526024402</c:v>
                </c:pt>
                <c:pt idx="670">
                  <c:v>4786.3009232263803</c:v>
                </c:pt>
                <c:pt idx="671">
                  <c:v>4830.5880203977204</c:v>
                </c:pt>
                <c:pt idx="672">
                  <c:v>4875.2849010338596</c:v>
                </c:pt>
                <c:pt idx="673">
                  <c:v>4920.3953568145098</c:v>
                </c:pt>
                <c:pt idx="674">
                  <c:v>4965.9232145033602</c:v>
                </c:pt>
                <c:pt idx="675">
                  <c:v>5011.8723362727196</c:v>
                </c:pt>
                <c:pt idx="676">
                  <c:v>5058.2466200311401</c:v>
                </c:pt>
                <c:pt idx="677">
                  <c:v>5105.0499997540601</c:v>
                </c:pt>
                <c:pt idx="678">
                  <c:v>5152.28644581756</c:v>
                </c:pt>
                <c:pt idx="679">
                  <c:v>5199.9599653351597</c:v>
                </c:pt>
                <c:pt idx="680">
                  <c:v>5248.0746024977198</c:v>
                </c:pt>
                <c:pt idx="681">
                  <c:v>5296.6344389165797</c:v>
                </c:pt>
                <c:pt idx="682">
                  <c:v>5345.6435939697103</c:v>
                </c:pt>
                <c:pt idx="683">
                  <c:v>5395.1062251512703</c:v>
                </c:pt>
                <c:pt idx="684">
                  <c:v>5445.0265284242096</c:v>
                </c:pt>
                <c:pt idx="685">
                  <c:v>5495.4087385762396</c:v>
                </c:pt>
                <c:pt idx="686">
                  <c:v>5546.2571295791004</c:v>
                </c:pt>
                <c:pt idx="687">
                  <c:v>5597.5760149510998</c:v>
                </c:pt>
                <c:pt idx="688">
                  <c:v>5649.3697481230201</c:v>
                </c:pt>
                <c:pt idx="689">
                  <c:v>5701.6427228074699</c:v>
                </c:pt>
                <c:pt idx="690">
                  <c:v>5754.3993733715597</c:v>
                </c:pt>
                <c:pt idx="691">
                  <c:v>5807.6441752131104</c:v>
                </c:pt>
                <c:pt idx="692">
                  <c:v>5861.3816451402799</c:v>
                </c:pt>
                <c:pt idx="693">
                  <c:v>5915.6163417547295</c:v>
                </c:pt>
                <c:pt idx="694">
                  <c:v>5970.3528658383602</c:v>
                </c:pt>
                <c:pt idx="695">
                  <c:v>6025.5958607435696</c:v>
                </c:pt>
                <c:pt idx="696">
                  <c:v>6081.3500127871703</c:v>
                </c:pt>
                <c:pt idx="697">
                  <c:v>6137.6200516479303</c:v>
                </c:pt>
                <c:pt idx="698">
                  <c:v>6194.41075076781</c:v>
                </c:pt>
                <c:pt idx="699">
                  <c:v>6251.7269277568503</c:v>
                </c:pt>
                <c:pt idx="700">
                  <c:v>6309.5734448019302</c:v>
                </c:pt>
                <c:pt idx="701">
                  <c:v>6367.9552090791503</c:v>
                </c:pt>
                <c:pt idx="702">
                  <c:v>6426.87717317019</c:v>
                </c:pt>
                <c:pt idx="703">
                  <c:v>6486.3443354823803</c:v>
                </c:pt>
                <c:pt idx="704">
                  <c:v>6546.3617406727399</c:v>
                </c:pt>
                <c:pt idx="705">
                  <c:v>6606.93448007595</c:v>
                </c:pt>
                <c:pt idx="706">
                  <c:v>6668.0676921362101</c:v>
                </c:pt>
                <c:pt idx="707">
                  <c:v>6729.7665628431696</c:v>
                </c:pt>
                <c:pt idx="708">
                  <c:v>6792.0363261718403</c:v>
                </c:pt>
                <c:pt idx="709">
                  <c:v>6854.88226452661</c:v>
                </c:pt>
                <c:pt idx="710">
                  <c:v>6918.3097091893596</c:v>
                </c:pt>
                <c:pt idx="711">
                  <c:v>6982.3240407717103</c:v>
                </c:pt>
                <c:pt idx="712">
                  <c:v>7046.9306896714597</c:v>
                </c:pt>
                <c:pt idx="713">
                  <c:v>7112.1351365332803</c:v>
                </c:pt>
                <c:pt idx="714">
                  <c:v>7177.94291271361</c:v>
                </c:pt>
                <c:pt idx="715">
                  <c:v>7244.35960074989</c:v>
                </c:pt>
                <c:pt idx="716">
                  <c:v>7311.3908348341702</c:v>
                </c:pt>
                <c:pt idx="717">
                  <c:v>7379.0423012909996</c:v>
                </c:pt>
                <c:pt idx="718">
                  <c:v>7447.3197390598798</c:v>
                </c:pt>
                <c:pt idx="719">
                  <c:v>7516.2289401820499</c:v>
                </c:pt>
                <c:pt idx="720">
                  <c:v>7585.7757502918303</c:v>
                </c:pt>
                <c:pt idx="721">
                  <c:v>7655.96606911256</c:v>
                </c:pt>
                <c:pt idx="722">
                  <c:v>7726.8058509570201</c:v>
                </c:pt>
                <c:pt idx="723">
                  <c:v>7798.3011052325801</c:v>
                </c:pt>
                <c:pt idx="724">
                  <c:v>7870.4578969509803</c:v>
                </c:pt>
                <c:pt idx="725">
                  <c:v>7943.2823472428099</c:v>
                </c:pt>
                <c:pt idx="726">
                  <c:v>8016.7806338767796</c:v>
                </c:pt>
                <c:pt idx="727">
                  <c:v>8090.9589917838202</c:v>
                </c:pt>
                <c:pt idx="728">
                  <c:v>8165.8237135859199</c:v>
                </c:pt>
                <c:pt idx="729">
                  <c:v>8241.3811501300206</c:v>
                </c:pt>
                <c:pt idx="730">
                  <c:v>8317.6377110267003</c:v>
                </c:pt>
                <c:pt idx="731">
                  <c:v>8394.5998651939699</c:v>
                </c:pt>
                <c:pt idx="732">
                  <c:v>8472.2741414059601</c:v>
                </c:pt>
                <c:pt idx="733">
                  <c:v>8550.6671288468297</c:v>
                </c:pt>
                <c:pt idx="734">
                  <c:v>8629.7854776697004</c:v>
                </c:pt>
                <c:pt idx="735">
                  <c:v>8709.6358995608007</c:v>
                </c:pt>
                <c:pt idx="736">
                  <c:v>8790.2251683088398</c:v>
                </c:pt>
                <c:pt idx="737">
                  <c:v>8871.5601203795995</c:v>
                </c:pt>
                <c:pt idx="738">
                  <c:v>8953.6476554959299</c:v>
                </c:pt>
                <c:pt idx="739">
                  <c:v>9036.4947372230108</c:v>
                </c:pt>
                <c:pt idx="740">
                  <c:v>9120.1083935590905</c:v>
                </c:pt>
                <c:pt idx="741">
                  <c:v>9204.4957175317104</c:v>
                </c:pt>
                <c:pt idx="742">
                  <c:v>9289.6638677993597</c:v>
                </c:pt>
                <c:pt idx="743">
                  <c:v>9375.6200692588009</c:v>
                </c:pt>
                <c:pt idx="744">
                  <c:v>9462.3716136579205</c:v>
                </c:pt>
                <c:pt idx="745">
                  <c:v>9549.92586021436</c:v>
                </c:pt>
                <c:pt idx="746">
                  <c:v>9638.2902362396999</c:v>
                </c:pt>
                <c:pt idx="747">
                  <c:v>9727.4722377696507</c:v>
                </c:pt>
                <c:pt idx="748">
                  <c:v>9817.4794301998409</c:v>
                </c:pt>
                <c:pt idx="749">
                  <c:v>9908.3194489276702</c:v>
                </c:pt>
                <c:pt idx="750">
                  <c:v>10000</c:v>
                </c:pt>
                <c:pt idx="751">
                  <c:v>10092.528860766801</c:v>
                </c:pt>
                <c:pt idx="752">
                  <c:v>10185.9138805411</c:v>
                </c:pt>
                <c:pt idx="753">
                  <c:v>10280.162981264701</c:v>
                </c:pt>
                <c:pt idx="754">
                  <c:v>10375.2841581801</c:v>
                </c:pt>
                <c:pt idx="755">
                  <c:v>10471.285480508899</c:v>
                </c:pt>
                <c:pt idx="756">
                  <c:v>10568.1750921365</c:v>
                </c:pt>
                <c:pt idx="757">
                  <c:v>10665.9612123025</c:v>
                </c:pt>
                <c:pt idx="758">
                  <c:v>10764.6521362983</c:v>
                </c:pt>
                <c:pt idx="759">
                  <c:v>10864.2562361706</c:v>
                </c:pt>
                <c:pt idx="760">
                  <c:v>10964.7819614318</c:v>
                </c:pt>
                <c:pt idx="761">
                  <c:v>11066.237839776601</c:v>
                </c:pt>
                <c:pt idx="762">
                  <c:v>11168.632477805601</c:v>
                </c:pt>
                <c:pt idx="763">
                  <c:v>11271.9745617551</c:v>
                </c:pt>
                <c:pt idx="764">
                  <c:v>11376.272858234301</c:v>
                </c:pt>
                <c:pt idx="765">
                  <c:v>11481.536214968801</c:v>
                </c:pt>
                <c:pt idx="766">
                  <c:v>11587.773561551199</c:v>
                </c:pt>
                <c:pt idx="767">
                  <c:v>11694.9939101987</c:v>
                </c:pt>
                <c:pt idx="768">
                  <c:v>11803.206356517199</c:v>
                </c:pt>
                <c:pt idx="769">
                  <c:v>11912.4200802737</c:v>
                </c:pt>
                <c:pt idx="770">
                  <c:v>12022.6443461741</c:v>
                </c:pt>
                <c:pt idx="771">
                  <c:v>12133.8885046497</c:v>
                </c:pt>
                <c:pt idx="772">
                  <c:v>12246.161992650401</c:v>
                </c:pt>
                <c:pt idx="773">
                  <c:v>12359.4743344451</c:v>
                </c:pt>
                <c:pt idx="774">
                  <c:v>12473.8351424294</c:v>
                </c:pt>
                <c:pt idx="775">
                  <c:v>12589.2541179416</c:v>
                </c:pt>
                <c:pt idx="776">
                  <c:v>12705.741052085399</c:v>
                </c:pt>
                <c:pt idx="777">
                  <c:v>12823.305826560199</c:v>
                </c:pt>
                <c:pt idx="778">
                  <c:v>12941.958414499801</c:v>
                </c:pt>
                <c:pt idx="779">
                  <c:v>13061.7088813184</c:v>
                </c:pt>
                <c:pt idx="780">
                  <c:v>13182.567385564</c:v>
                </c:pt>
                <c:pt idx="781">
                  <c:v>13304.5441797809</c:v>
                </c:pt>
                <c:pt idx="782">
                  <c:v>13427.6496113786</c:v>
                </c:pt>
                <c:pt idx="783">
                  <c:v>13551.894123510299</c:v>
                </c:pt>
                <c:pt idx="784">
                  <c:v>13677.2882559584</c:v>
                </c:pt>
                <c:pt idx="785">
                  <c:v>13803.842646028799</c:v>
                </c:pt>
                <c:pt idx="786">
                  <c:v>13931.568029452999</c:v>
                </c:pt>
                <c:pt idx="787">
                  <c:v>14060.4752412991</c:v>
                </c:pt>
                <c:pt idx="788">
                  <c:v>14190.5752168909</c:v>
                </c:pt>
                <c:pt idx="789">
                  <c:v>14321.878992735399</c:v>
                </c:pt>
                <c:pt idx="790">
                  <c:v>14454.3977074592</c:v>
                </c:pt>
                <c:pt idx="791">
                  <c:v>14588.1426027534</c:v>
                </c:pt>
                <c:pt idx="792">
                  <c:v>14723.125024327101</c:v>
                </c:pt>
                <c:pt idx="793">
                  <c:v>14859.35642287</c:v>
                </c:pt>
                <c:pt idx="794">
                  <c:v>14996.8483550237</c:v>
                </c:pt>
                <c:pt idx="795">
                  <c:v>15135.612484362</c:v>
                </c:pt>
                <c:pt idx="796">
                  <c:v>15275.6605823807</c:v>
                </c:pt>
                <c:pt idx="797">
                  <c:v>15417.0045294956</c:v>
                </c:pt>
                <c:pt idx="798">
                  <c:v>15559.656316050699</c:v>
                </c:pt>
                <c:pt idx="799">
                  <c:v>15703.6280433355</c:v>
                </c:pt>
                <c:pt idx="800">
                  <c:v>15848.931924611101</c:v>
                </c:pt>
                <c:pt idx="801">
                  <c:v>15995.5802861466</c:v>
                </c:pt>
                <c:pt idx="802">
                  <c:v>16143.5855682648</c:v>
                </c:pt>
                <c:pt idx="803">
                  <c:v>16292.9603263972</c:v>
                </c:pt>
                <c:pt idx="804">
                  <c:v>16443.717232149302</c:v>
                </c:pt>
                <c:pt idx="805">
                  <c:v>16595.869074375601</c:v>
                </c:pt>
                <c:pt idx="806">
                  <c:v>16749.428760264302</c:v>
                </c:pt>
                <c:pt idx="807">
                  <c:v>16904.4093164326</c:v>
                </c:pt>
                <c:pt idx="808">
                  <c:v>17060.823890031199</c:v>
                </c:pt>
                <c:pt idx="809">
                  <c:v>17218.68574986</c:v>
                </c:pt>
                <c:pt idx="810">
                  <c:v>17378.0082874937</c:v>
                </c:pt>
                <c:pt idx="811">
                  <c:v>17538.805018417599</c:v>
                </c:pt>
                <c:pt idx="812">
                  <c:v>17701.089583174198</c:v>
                </c:pt>
                <c:pt idx="813">
                  <c:v>17864.875748520401</c:v>
                </c:pt>
                <c:pt idx="814">
                  <c:v>18030.177408595599</c:v>
                </c:pt>
                <c:pt idx="815">
                  <c:v>18197.008586099801</c:v>
                </c:pt>
                <c:pt idx="816">
                  <c:v>18365.383433483399</c:v>
                </c:pt>
                <c:pt idx="817">
                  <c:v>18535.3162341481</c:v>
                </c:pt>
                <c:pt idx="818">
                  <c:v>18706.821403657901</c:v>
                </c:pt>
                <c:pt idx="819">
                  <c:v>18879.913490962899</c:v>
                </c:pt>
                <c:pt idx="820">
                  <c:v>19054.607179632399</c:v>
                </c:pt>
                <c:pt idx="821">
                  <c:v>19230.917289101501</c:v>
                </c:pt>
                <c:pt idx="822">
                  <c:v>19408.8587759277</c:v>
                </c:pt>
                <c:pt idx="823">
                  <c:v>19588.446735059799</c:v>
                </c:pt>
                <c:pt idx="824">
                  <c:v>19769.696401118501</c:v>
                </c:pt>
                <c:pt idx="825">
                  <c:v>19952.623149688701</c:v>
                </c:pt>
                <c:pt idx="826">
                  <c:v>20137.2424986238</c:v>
                </c:pt>
                <c:pt idx="827">
                  <c:v>20323.570109362201</c:v>
                </c:pt>
                <c:pt idx="828">
                  <c:v>20511.621788255601</c:v>
                </c:pt>
                <c:pt idx="829">
                  <c:v>20701.413487910399</c:v>
                </c:pt>
                <c:pt idx="830">
                  <c:v>20892.9613085403</c:v>
                </c:pt>
                <c:pt idx="831">
                  <c:v>21086.281499332799</c:v>
                </c:pt>
                <c:pt idx="832">
                  <c:v>21281.3904598271</c:v>
                </c:pt>
                <c:pt idx="833">
                  <c:v>21478.304741305299</c:v>
                </c:pt>
                <c:pt idx="834">
                  <c:v>21677.041048196901</c:v>
                </c:pt>
                <c:pt idx="835">
                  <c:v>21877.616239495499</c:v>
                </c:pt>
                <c:pt idx="836">
                  <c:v>22080.0473301889</c:v>
                </c:pt>
                <c:pt idx="837">
                  <c:v>22284.351492703001</c:v>
                </c:pt>
                <c:pt idx="838">
                  <c:v>22490.546058357799</c:v>
                </c:pt>
                <c:pt idx="839">
                  <c:v>22698.648518838199</c:v>
                </c:pt>
                <c:pt idx="840">
                  <c:v>22908.676527677701</c:v>
                </c:pt>
                <c:pt idx="841">
                  <c:v>23120.6479017559</c:v>
                </c:pt>
                <c:pt idx="842">
                  <c:v>23334.580622810001</c:v>
                </c:pt>
                <c:pt idx="843">
                  <c:v>23550.492838959999</c:v>
                </c:pt>
                <c:pt idx="844">
                  <c:v>23768.4028662487</c:v>
                </c:pt>
                <c:pt idx="845">
                  <c:v>23988.3291901948</c:v>
                </c:pt>
                <c:pt idx="846">
                  <c:v>24210.290467361701</c:v>
                </c:pt>
                <c:pt idx="847">
                  <c:v>24434.305526939701</c:v>
                </c:pt>
                <c:pt idx="848">
                  <c:v>24660.3933723433</c:v>
                </c:pt>
                <c:pt idx="849">
                  <c:v>24888.5731828239</c:v>
                </c:pt>
                <c:pt idx="850">
                  <c:v>25118.8643150957</c:v>
                </c:pt>
                <c:pt idx="851">
                  <c:v>25351.286304978999</c:v>
                </c:pt>
                <c:pt idx="852">
                  <c:v>25585.858869056399</c:v>
                </c:pt>
                <c:pt idx="853">
                  <c:v>25822.601906345899</c:v>
                </c:pt>
                <c:pt idx="854">
                  <c:v>26061.535499988899</c:v>
                </c:pt>
                <c:pt idx="855">
                  <c:v>26302.6799189538</c:v>
                </c:pt>
                <c:pt idx="856">
                  <c:v>26546.055619755301</c:v>
                </c:pt>
                <c:pt idx="857">
                  <c:v>26791.6832481903</c:v>
                </c:pt>
                <c:pt idx="858">
                  <c:v>27039.5836410884</c:v>
                </c:pt>
                <c:pt idx="859">
                  <c:v>27289.777828080401</c:v>
                </c:pt>
                <c:pt idx="860">
                  <c:v>27542.287033381599</c:v>
                </c:pt>
                <c:pt idx="861">
                  <c:v>27797.132677592799</c:v>
                </c:pt>
                <c:pt idx="862">
                  <c:v>28054.336379517099</c:v>
                </c:pt>
                <c:pt idx="863">
                  <c:v>28313.919957993701</c:v>
                </c:pt>
                <c:pt idx="864">
                  <c:v>28575.905433749402</c:v>
                </c:pt>
                <c:pt idx="865">
                  <c:v>28840.315031266</c:v>
                </c:pt>
                <c:pt idx="866">
                  <c:v>29107.171180665999</c:v>
                </c:pt>
                <c:pt idx="867">
                  <c:v>29376.496519615299</c:v>
                </c:pt>
                <c:pt idx="868">
                  <c:v>29648.313895243398</c:v>
                </c:pt>
                <c:pt idx="869">
                  <c:v>29922.646366081801</c:v>
                </c:pt>
                <c:pt idx="870">
                  <c:v>30199.5172040201</c:v>
                </c:pt>
                <c:pt idx="871">
                  <c:v>30478.949896279799</c:v>
                </c:pt>
                <c:pt idx="872">
                  <c:v>30760.968147406998</c:v>
                </c:pt>
                <c:pt idx="873">
                  <c:v>31045.595881283502</c:v>
                </c:pt>
                <c:pt idx="874">
                  <c:v>31332.857243155799</c:v>
                </c:pt>
                <c:pt idx="875">
                  <c:v>31622.776601683701</c:v>
                </c:pt>
                <c:pt idx="876">
                  <c:v>31915.378551007601</c:v>
                </c:pt>
                <c:pt idx="877">
                  <c:v>32210.687912834299</c:v>
                </c:pt>
                <c:pt idx="878">
                  <c:v>32508.729738543399</c:v>
                </c:pt>
                <c:pt idx="879">
                  <c:v>32809.529311311897</c:v>
                </c:pt>
                <c:pt idx="880">
                  <c:v>33113.112148259097</c:v>
                </c:pt>
                <c:pt idx="881">
                  <c:v>33419.5040026114</c:v>
                </c:pt>
                <c:pt idx="882">
                  <c:v>33728.730865886799</c:v>
                </c:pt>
                <c:pt idx="883">
                  <c:v>34040.818970100001</c:v>
                </c:pt>
                <c:pt idx="884">
                  <c:v>34355.794789987398</c:v>
                </c:pt>
                <c:pt idx="885">
                  <c:v>34673.6850452531</c:v>
                </c:pt>
                <c:pt idx="886">
                  <c:v>34994.516702835703</c:v>
                </c:pt>
                <c:pt idx="887">
                  <c:v>35318.316979195697</c:v>
                </c:pt>
                <c:pt idx="888">
                  <c:v>35645.113342624398</c:v>
                </c:pt>
                <c:pt idx="889">
                  <c:v>35974.933515574201</c:v>
                </c:pt>
                <c:pt idx="890">
                  <c:v>36307.805477010101</c:v>
                </c:pt>
                <c:pt idx="891">
                  <c:v>36643.757464783303</c:v>
                </c:pt>
                <c:pt idx="892">
                  <c:v>36982.8179780266</c:v>
                </c:pt>
                <c:pt idx="893">
                  <c:v>37325.015779572001</c:v>
                </c:pt>
                <c:pt idx="894">
                  <c:v>37670.379898390798</c:v>
                </c:pt>
                <c:pt idx="895">
                  <c:v>38018.939632056099</c:v>
                </c:pt>
                <c:pt idx="896">
                  <c:v>38370.724549227802</c:v>
                </c:pt>
                <c:pt idx="897">
                  <c:v>38725.764492161703</c:v>
                </c:pt>
                <c:pt idx="898">
                  <c:v>39084.089579240201</c:v>
                </c:pt>
                <c:pt idx="899">
                  <c:v>39445.730207527798</c:v>
                </c:pt>
                <c:pt idx="900">
                  <c:v>39810.717055349698</c:v>
                </c:pt>
                <c:pt idx="901">
                  <c:v>40179.081084894002</c:v>
                </c:pt>
                <c:pt idx="902">
                  <c:v>40550.853544838297</c:v>
                </c:pt>
                <c:pt idx="903">
                  <c:v>40926.065973001001</c:v>
                </c:pt>
                <c:pt idx="904">
                  <c:v>41304.750199016104</c:v>
                </c:pt>
                <c:pt idx="905">
                  <c:v>41686.938347033501</c:v>
                </c:pt>
                <c:pt idx="906">
                  <c:v>42072.662838444397</c:v>
                </c:pt>
                <c:pt idx="907">
                  <c:v>42461.956394631197</c:v>
                </c:pt>
                <c:pt idx="908">
                  <c:v>42854.852039743899</c:v>
                </c:pt>
                <c:pt idx="909">
                  <c:v>43251.383103500797</c:v>
                </c:pt>
                <c:pt idx="910">
                  <c:v>43651.583224016598</c:v>
                </c:pt>
                <c:pt idx="911">
                  <c:v>44055.486350655301</c:v>
                </c:pt>
                <c:pt idx="912">
                  <c:v>44463.126746910799</c:v>
                </c:pt>
                <c:pt idx="913">
                  <c:v>44874.538993313203</c:v>
                </c:pt>
                <c:pt idx="914">
                  <c:v>45289.757990361999</c:v>
                </c:pt>
                <c:pt idx="915">
                  <c:v>45708.818961487501</c:v>
                </c:pt>
                <c:pt idx="916">
                  <c:v>46131.7574560379</c:v>
                </c:pt>
                <c:pt idx="917">
                  <c:v>46558.609352295898</c:v>
                </c:pt>
                <c:pt idx="918">
                  <c:v>46989.410860521501</c:v>
                </c:pt>
                <c:pt idx="919">
                  <c:v>47424.198526024396</c:v>
                </c:pt>
                <c:pt idx="920">
                  <c:v>47863.009232263801</c:v>
                </c:pt>
                <c:pt idx="921">
                  <c:v>48305.880203977198</c:v>
                </c:pt>
                <c:pt idx="922">
                  <c:v>48752.849010338599</c:v>
                </c:pt>
                <c:pt idx="923">
                  <c:v>49203.953568145102</c:v>
                </c:pt>
                <c:pt idx="924">
                  <c:v>49659.232145033602</c:v>
                </c:pt>
                <c:pt idx="925">
                  <c:v>50118.7233627272</c:v>
                </c:pt>
                <c:pt idx="926">
                  <c:v>50582.466200311399</c:v>
                </c:pt>
                <c:pt idx="927">
                  <c:v>51050.499997540603</c:v>
                </c:pt>
                <c:pt idx="928">
                  <c:v>51522.864458175602</c:v>
                </c:pt>
                <c:pt idx="929">
                  <c:v>51999.599653351601</c:v>
                </c:pt>
                <c:pt idx="930">
                  <c:v>52480.746024977198</c:v>
                </c:pt>
                <c:pt idx="931">
                  <c:v>52966.344389165803</c:v>
                </c:pt>
                <c:pt idx="932">
                  <c:v>53456.435939697098</c:v>
                </c:pt>
                <c:pt idx="933">
                  <c:v>53951.062251512703</c:v>
                </c:pt>
                <c:pt idx="934">
                  <c:v>54450.265284242101</c:v>
                </c:pt>
                <c:pt idx="935">
                  <c:v>54954.087385762403</c:v>
                </c:pt>
                <c:pt idx="936">
                  <c:v>55462.571295791102</c:v>
                </c:pt>
                <c:pt idx="937">
                  <c:v>55975.760149510999</c:v>
                </c:pt>
                <c:pt idx="938">
                  <c:v>56493.6974812302</c:v>
                </c:pt>
                <c:pt idx="939">
                  <c:v>57016.427228074703</c:v>
                </c:pt>
                <c:pt idx="940">
                  <c:v>57543.993733715601</c:v>
                </c:pt>
                <c:pt idx="941">
                  <c:v>58076.441752131097</c:v>
                </c:pt>
                <c:pt idx="942">
                  <c:v>58613.816451402803</c:v>
                </c:pt>
                <c:pt idx="943">
                  <c:v>59156.163417547301</c:v>
                </c:pt>
                <c:pt idx="944">
                  <c:v>59703.528658383599</c:v>
                </c:pt>
                <c:pt idx="945">
                  <c:v>60255.958607435699</c:v>
                </c:pt>
                <c:pt idx="946">
                  <c:v>60813.500127871703</c:v>
                </c:pt>
                <c:pt idx="947">
                  <c:v>61376.200516479301</c:v>
                </c:pt>
                <c:pt idx="948">
                  <c:v>61944.107507678098</c:v>
                </c:pt>
                <c:pt idx="949">
                  <c:v>62517.269277568499</c:v>
                </c:pt>
                <c:pt idx="950">
                  <c:v>63095.734448019197</c:v>
                </c:pt>
                <c:pt idx="951">
                  <c:v>63679.552090791498</c:v>
                </c:pt>
                <c:pt idx="952">
                  <c:v>64268.771731701898</c:v>
                </c:pt>
                <c:pt idx="953">
                  <c:v>64863.443354823801</c:v>
                </c:pt>
                <c:pt idx="954">
                  <c:v>65463.617406727397</c:v>
                </c:pt>
                <c:pt idx="955">
                  <c:v>66069.3448007595</c:v>
                </c:pt>
                <c:pt idx="956">
                  <c:v>66680.676921362101</c:v>
                </c:pt>
                <c:pt idx="957">
                  <c:v>67297.6656284317</c:v>
                </c:pt>
                <c:pt idx="958">
                  <c:v>67920.363261718405</c:v>
                </c:pt>
                <c:pt idx="959">
                  <c:v>68548.822645266104</c:v>
                </c:pt>
                <c:pt idx="960">
                  <c:v>69183.097091893593</c:v>
                </c:pt>
                <c:pt idx="961">
                  <c:v>69823.240407717094</c:v>
                </c:pt>
                <c:pt idx="962">
                  <c:v>70469.306896714595</c:v>
                </c:pt>
                <c:pt idx="963">
                  <c:v>71121.351365332797</c:v>
                </c:pt>
                <c:pt idx="964">
                  <c:v>71779.4291271361</c:v>
                </c:pt>
                <c:pt idx="965">
                  <c:v>72443.596007498898</c:v>
                </c:pt>
                <c:pt idx="966">
                  <c:v>73113.908348341705</c:v>
                </c:pt>
                <c:pt idx="967">
                  <c:v>73790.423012910003</c:v>
                </c:pt>
                <c:pt idx="968">
                  <c:v>74473.197390598798</c:v>
                </c:pt>
                <c:pt idx="969">
                  <c:v>75162.289401820497</c:v>
                </c:pt>
                <c:pt idx="970">
                  <c:v>75857.757502918306</c:v>
                </c:pt>
                <c:pt idx="971">
                  <c:v>76559.660691125595</c:v>
                </c:pt>
                <c:pt idx="972">
                  <c:v>77268.058509570197</c:v>
                </c:pt>
                <c:pt idx="973">
                  <c:v>77983.011052325804</c:v>
                </c:pt>
                <c:pt idx="974">
                  <c:v>78704.578969509806</c:v>
                </c:pt>
                <c:pt idx="975">
                  <c:v>79432.823472428106</c:v>
                </c:pt>
                <c:pt idx="976">
                  <c:v>80167.806338767798</c:v>
                </c:pt>
                <c:pt idx="977">
                  <c:v>80909.589917838195</c:v>
                </c:pt>
                <c:pt idx="978">
                  <c:v>81658.237135859206</c:v>
                </c:pt>
                <c:pt idx="979">
                  <c:v>82413.811501300195</c:v>
                </c:pt>
                <c:pt idx="980">
                  <c:v>83176.377110267</c:v>
                </c:pt>
                <c:pt idx="981">
                  <c:v>83945.998651939706</c:v>
                </c:pt>
                <c:pt idx="982">
                  <c:v>84722.741414059594</c:v>
                </c:pt>
                <c:pt idx="983">
                  <c:v>85506.671288468293</c:v>
                </c:pt>
                <c:pt idx="984">
                  <c:v>86297.854776697</c:v>
                </c:pt>
                <c:pt idx="985">
                  <c:v>87096.358995607996</c:v>
                </c:pt>
                <c:pt idx="986">
                  <c:v>87902.251683088398</c:v>
                </c:pt>
                <c:pt idx="987">
                  <c:v>88715.601203796003</c:v>
                </c:pt>
                <c:pt idx="988">
                  <c:v>89536.476554959299</c:v>
                </c:pt>
                <c:pt idx="989">
                  <c:v>90364.947372230105</c:v>
                </c:pt>
                <c:pt idx="990">
                  <c:v>91201.083935590897</c:v>
                </c:pt>
                <c:pt idx="991">
                  <c:v>92044.957175317104</c:v>
                </c:pt>
                <c:pt idx="992">
                  <c:v>92896.6386779936</c:v>
                </c:pt>
                <c:pt idx="993">
                  <c:v>93756.200692587998</c:v>
                </c:pt>
                <c:pt idx="994">
                  <c:v>94623.7161365793</c:v>
                </c:pt>
                <c:pt idx="995">
                  <c:v>95499.2586021436</c:v>
                </c:pt>
                <c:pt idx="996">
                  <c:v>96382.902362396999</c:v>
                </c:pt>
                <c:pt idx="997">
                  <c:v>97274.722377696497</c:v>
                </c:pt>
                <c:pt idx="998">
                  <c:v>98174.794301998394</c:v>
                </c:pt>
                <c:pt idx="999">
                  <c:v>99083.194489276706</c:v>
                </c:pt>
                <c:pt idx="1000">
                  <c:v>100000</c:v>
                </c:pt>
                <c:pt idx="1001">
                  <c:v>100925.288607668</c:v>
                </c:pt>
                <c:pt idx="1002">
                  <c:v>101859.138805411</c:v>
                </c:pt>
                <c:pt idx="1003">
                  <c:v>102801.62981264701</c:v>
                </c:pt>
                <c:pt idx="1004">
                  <c:v>103752.841581801</c:v>
                </c:pt>
                <c:pt idx="1005">
                  <c:v>104712.85480508899</c:v>
                </c:pt>
                <c:pt idx="1006">
                  <c:v>105681.750921365</c:v>
                </c:pt>
                <c:pt idx="1007">
                  <c:v>106659.612123025</c:v>
                </c:pt>
                <c:pt idx="1008">
                  <c:v>107646.521362983</c:v>
                </c:pt>
                <c:pt idx="1009">
                  <c:v>108642.562361706</c:v>
                </c:pt>
                <c:pt idx="1010">
                  <c:v>109647.819614318</c:v>
                </c:pt>
                <c:pt idx="1011">
                  <c:v>110662.37839776601</c:v>
                </c:pt>
                <c:pt idx="1012">
                  <c:v>111686.32477805601</c:v>
                </c:pt>
                <c:pt idx="1013">
                  <c:v>112719.74561755</c:v>
                </c:pt>
                <c:pt idx="1014">
                  <c:v>113762.728582343</c:v>
                </c:pt>
                <c:pt idx="1015">
                  <c:v>114815.36214968799</c:v>
                </c:pt>
                <c:pt idx="1016">
                  <c:v>115877.73561551201</c:v>
                </c:pt>
                <c:pt idx="1017">
                  <c:v>116949.939101986</c:v>
                </c:pt>
                <c:pt idx="1018">
                  <c:v>118032.06356517199</c:v>
                </c:pt>
                <c:pt idx="1019">
                  <c:v>119124.200802737</c:v>
                </c:pt>
                <c:pt idx="1020">
                  <c:v>120226.443461741</c:v>
                </c:pt>
                <c:pt idx="1021">
                  <c:v>121338.885046497</c:v>
                </c:pt>
                <c:pt idx="1022">
                  <c:v>122461.619926504</c:v>
                </c:pt>
                <c:pt idx="1023">
                  <c:v>123594.74334445001</c:v>
                </c:pt>
                <c:pt idx="1024">
                  <c:v>124738.351424294</c:v>
                </c:pt>
                <c:pt idx="1025">
                  <c:v>125892.541179416</c:v>
                </c:pt>
                <c:pt idx="1026">
                  <c:v>127057.410520854</c:v>
                </c:pt>
                <c:pt idx="1027">
                  <c:v>128233.058265602</c:v>
                </c:pt>
                <c:pt idx="1028">
                  <c:v>129419.58414499801</c:v>
                </c:pt>
                <c:pt idx="1029">
                  <c:v>130617.088813184</c:v>
                </c:pt>
                <c:pt idx="1030">
                  <c:v>131825.67385563999</c:v>
                </c:pt>
                <c:pt idx="1031">
                  <c:v>133045.44179780901</c:v>
                </c:pt>
                <c:pt idx="1032">
                  <c:v>134276.49611378601</c:v>
                </c:pt>
                <c:pt idx="1033">
                  <c:v>135518.941235103</c:v>
                </c:pt>
                <c:pt idx="1034">
                  <c:v>136772.88255958399</c:v>
                </c:pt>
                <c:pt idx="1035">
                  <c:v>138038.426460288</c:v>
                </c:pt>
                <c:pt idx="1036">
                  <c:v>139315.68029453</c:v>
                </c:pt>
                <c:pt idx="1037">
                  <c:v>140604.75241299099</c:v>
                </c:pt>
                <c:pt idx="1038">
                  <c:v>141905.75216890901</c:v>
                </c:pt>
                <c:pt idx="1039">
                  <c:v>143218.789927354</c:v>
                </c:pt>
                <c:pt idx="1040">
                  <c:v>144543.977074592</c:v>
                </c:pt>
                <c:pt idx="1041">
                  <c:v>145881.42602753401</c:v>
                </c:pt>
                <c:pt idx="1042">
                  <c:v>147231.250243271</c:v>
                </c:pt>
                <c:pt idx="1043">
                  <c:v>148593.56422870001</c:v>
                </c:pt>
                <c:pt idx="1044">
                  <c:v>149968.483550237</c:v>
                </c:pt>
                <c:pt idx="1045">
                  <c:v>151356.12484362</c:v>
                </c:pt>
                <c:pt idx="1046">
                  <c:v>152756.60582380701</c:v>
                </c:pt>
                <c:pt idx="1047">
                  <c:v>154170.04529495499</c:v>
                </c:pt>
                <c:pt idx="1048">
                  <c:v>155596.56316050701</c:v>
                </c:pt>
                <c:pt idx="1049">
                  <c:v>157036.28043335499</c:v>
                </c:pt>
                <c:pt idx="1050">
                  <c:v>158489.319246111</c:v>
                </c:pt>
                <c:pt idx="1051">
                  <c:v>159955.80286146601</c:v>
                </c:pt>
                <c:pt idx="1052">
                  <c:v>161435.85568264799</c:v>
                </c:pt>
                <c:pt idx="1053">
                  <c:v>162929.60326397201</c:v>
                </c:pt>
                <c:pt idx="1054">
                  <c:v>164437.17232149301</c:v>
                </c:pt>
                <c:pt idx="1055">
                  <c:v>165958.690743755</c:v>
                </c:pt>
                <c:pt idx="1056">
                  <c:v>167494.28760264299</c:v>
                </c:pt>
                <c:pt idx="1057">
                  <c:v>169044.09316432601</c:v>
                </c:pt>
                <c:pt idx="1058">
                  <c:v>170608.23890031199</c:v>
                </c:pt>
                <c:pt idx="1059">
                  <c:v>172186.8574986</c:v>
                </c:pt>
                <c:pt idx="1060">
                  <c:v>173780.08287493701</c:v>
                </c:pt>
                <c:pt idx="1061">
                  <c:v>175388.05018417601</c:v>
                </c:pt>
                <c:pt idx="1062">
                  <c:v>177010.895831742</c:v>
                </c:pt>
                <c:pt idx="1063">
                  <c:v>178648.757485204</c:v>
                </c:pt>
                <c:pt idx="1064">
                  <c:v>180301.774085957</c:v>
                </c:pt>
                <c:pt idx="1065">
                  <c:v>181970.08586099799</c:v>
                </c:pt>
                <c:pt idx="1066">
                  <c:v>183653.83433483401</c:v>
                </c:pt>
                <c:pt idx="1067">
                  <c:v>185353.16234148099</c:v>
                </c:pt>
                <c:pt idx="1068">
                  <c:v>187068.21403658</c:v>
                </c:pt>
                <c:pt idx="1069">
                  <c:v>188799.13490962901</c:v>
                </c:pt>
                <c:pt idx="1070">
                  <c:v>190546.07179632399</c:v>
                </c:pt>
                <c:pt idx="1071">
                  <c:v>192309.17289101501</c:v>
                </c:pt>
                <c:pt idx="1072">
                  <c:v>194088.587759277</c:v>
                </c:pt>
                <c:pt idx="1073">
                  <c:v>195884.46735059799</c:v>
                </c:pt>
                <c:pt idx="1074">
                  <c:v>197696.96401118601</c:v>
                </c:pt>
                <c:pt idx="1075">
                  <c:v>199526.23149688699</c:v>
                </c:pt>
                <c:pt idx="1076">
                  <c:v>201372.42498623801</c:v>
                </c:pt>
                <c:pt idx="1077">
                  <c:v>203235.70109362199</c:v>
                </c:pt>
                <c:pt idx="1078">
                  <c:v>205116.217882556</c:v>
                </c:pt>
                <c:pt idx="1079">
                  <c:v>207014.13487910401</c:v>
                </c:pt>
                <c:pt idx="1080">
                  <c:v>208929.61308540401</c:v>
                </c:pt>
                <c:pt idx="1081">
                  <c:v>210862.81499332801</c:v>
                </c:pt>
                <c:pt idx="1082">
                  <c:v>212813.90459827101</c:v>
                </c:pt>
                <c:pt idx="1083">
                  <c:v>214783.04741305299</c:v>
                </c:pt>
                <c:pt idx="1084">
                  <c:v>216770.41048196901</c:v>
                </c:pt>
                <c:pt idx="1085">
                  <c:v>218776.162394955</c:v>
                </c:pt>
                <c:pt idx="1086">
                  <c:v>220800.47330188999</c:v>
                </c:pt>
                <c:pt idx="1087">
                  <c:v>222843.51492702999</c:v>
                </c:pt>
                <c:pt idx="1088">
                  <c:v>224905.46058357801</c:v>
                </c:pt>
                <c:pt idx="1089">
                  <c:v>226986.48518838201</c:v>
                </c:pt>
                <c:pt idx="1090">
                  <c:v>229086.76527677701</c:v>
                </c:pt>
                <c:pt idx="1091">
                  <c:v>231206.479017559</c:v>
                </c:pt>
                <c:pt idx="1092">
                  <c:v>233345.8062281</c:v>
                </c:pt>
                <c:pt idx="1093">
                  <c:v>235504.92838960001</c:v>
                </c:pt>
                <c:pt idx="1094">
                  <c:v>237684.02866248699</c:v>
                </c:pt>
                <c:pt idx="1095">
                  <c:v>239883.29190194799</c:v>
                </c:pt>
                <c:pt idx="1096">
                  <c:v>242102.904673618</c:v>
                </c:pt>
                <c:pt idx="1097">
                  <c:v>244343.05526939701</c:v>
                </c:pt>
                <c:pt idx="1098">
                  <c:v>246603.93372343399</c:v>
                </c:pt>
                <c:pt idx="1099">
                  <c:v>248885.73182823899</c:v>
                </c:pt>
                <c:pt idx="1100">
                  <c:v>251188.643150958</c:v>
                </c:pt>
                <c:pt idx="1101">
                  <c:v>253512.86304979</c:v>
                </c:pt>
                <c:pt idx="1102">
                  <c:v>255858.58869056401</c:v>
                </c:pt>
                <c:pt idx="1103">
                  <c:v>258226.01906345901</c:v>
                </c:pt>
                <c:pt idx="1104">
                  <c:v>260615.35499988901</c:v>
                </c:pt>
                <c:pt idx="1105">
                  <c:v>263026.799189538</c:v>
                </c:pt>
                <c:pt idx="1106">
                  <c:v>265460.55619755399</c:v>
                </c:pt>
                <c:pt idx="1107">
                  <c:v>267916.83248190302</c:v>
                </c:pt>
                <c:pt idx="1108">
                  <c:v>270395.83641088399</c:v>
                </c:pt>
                <c:pt idx="1109">
                  <c:v>272897.77828080399</c:v>
                </c:pt>
                <c:pt idx="1110">
                  <c:v>275422.87033381598</c:v>
                </c:pt>
                <c:pt idx="1111">
                  <c:v>277971.32677592803</c:v>
                </c:pt>
                <c:pt idx="1112">
                  <c:v>280543.36379517103</c:v>
                </c:pt>
                <c:pt idx="1113">
                  <c:v>283139.19957993698</c:v>
                </c:pt>
                <c:pt idx="1114">
                  <c:v>285759.05433749402</c:v>
                </c:pt>
                <c:pt idx="1115">
                  <c:v>288403.15031265997</c:v>
                </c:pt>
                <c:pt idx="1116">
                  <c:v>291071.71180665999</c:v>
                </c:pt>
                <c:pt idx="1117">
                  <c:v>293764.96519615297</c:v>
                </c:pt>
                <c:pt idx="1118">
                  <c:v>296483.138952434</c:v>
                </c:pt>
                <c:pt idx="1119">
                  <c:v>299226.463660818</c:v>
                </c:pt>
                <c:pt idx="1120">
                  <c:v>301995.17204020103</c:v>
                </c:pt>
                <c:pt idx="1121">
                  <c:v>304789.49896279798</c:v>
                </c:pt>
                <c:pt idx="1122">
                  <c:v>307609.681474071</c:v>
                </c:pt>
                <c:pt idx="1123">
                  <c:v>310455.95881283499</c:v>
                </c:pt>
                <c:pt idx="1124">
                  <c:v>313328.57243155799</c:v>
                </c:pt>
                <c:pt idx="1125">
                  <c:v>316227.76601683698</c:v>
                </c:pt>
                <c:pt idx="1126">
                  <c:v>319153.78551007499</c:v>
                </c:pt>
                <c:pt idx="1127">
                  <c:v>322106.87912834302</c:v>
                </c:pt>
                <c:pt idx="1128">
                  <c:v>325087.29738543398</c:v>
                </c:pt>
                <c:pt idx="1129">
                  <c:v>328095.29311311903</c:v>
                </c:pt>
                <c:pt idx="1130">
                  <c:v>331131.12148258998</c:v>
                </c:pt>
                <c:pt idx="1131">
                  <c:v>334195.04002611397</c:v>
                </c:pt>
                <c:pt idx="1132">
                  <c:v>337287.30865886802</c:v>
                </c:pt>
                <c:pt idx="1133">
                  <c:v>340408.189701</c:v>
                </c:pt>
                <c:pt idx="1134">
                  <c:v>343557.94789987401</c:v>
                </c:pt>
                <c:pt idx="1135">
                  <c:v>346736.85045253101</c:v>
                </c:pt>
                <c:pt idx="1136">
                  <c:v>349945.16702835599</c:v>
                </c:pt>
                <c:pt idx="1137">
                  <c:v>353183.16979195602</c:v>
                </c:pt>
                <c:pt idx="1138">
                  <c:v>356451.13342624297</c:v>
                </c:pt>
                <c:pt idx="1139">
                  <c:v>359749.33515574201</c:v>
                </c:pt>
                <c:pt idx="1140">
                  <c:v>363078.05477009999</c:v>
                </c:pt>
                <c:pt idx="1141">
                  <c:v>366437.57464783301</c:v>
                </c:pt>
                <c:pt idx="1142">
                  <c:v>369828.17978026503</c:v>
                </c:pt>
                <c:pt idx="1143">
                  <c:v>373250.15779571998</c:v>
                </c:pt>
                <c:pt idx="1144">
                  <c:v>376703.79898390803</c:v>
                </c:pt>
                <c:pt idx="1145">
                  <c:v>380189.39632056101</c:v>
                </c:pt>
                <c:pt idx="1146">
                  <c:v>383707.24549227802</c:v>
                </c:pt>
                <c:pt idx="1147">
                  <c:v>387257.644921617</c:v>
                </c:pt>
                <c:pt idx="1148">
                  <c:v>390840.89579240099</c:v>
                </c:pt>
                <c:pt idx="1149">
                  <c:v>394457.30207527801</c:v>
                </c:pt>
                <c:pt idx="1150">
                  <c:v>398107.17055349599</c:v>
                </c:pt>
                <c:pt idx="1151">
                  <c:v>401790.81084893999</c:v>
                </c:pt>
                <c:pt idx="1152">
                  <c:v>405508.53544838302</c:v>
                </c:pt>
                <c:pt idx="1153">
                  <c:v>409260.65973001003</c:v>
                </c:pt>
                <c:pt idx="1154">
                  <c:v>413047.50199016102</c:v>
                </c:pt>
                <c:pt idx="1155">
                  <c:v>416869.38347033499</c:v>
                </c:pt>
                <c:pt idx="1156">
                  <c:v>420726.628384443</c:v>
                </c:pt>
                <c:pt idx="1157">
                  <c:v>424619.563946312</c:v>
                </c:pt>
                <c:pt idx="1158">
                  <c:v>428548.52039743902</c:v>
                </c:pt>
                <c:pt idx="1159">
                  <c:v>432513.83103500801</c:v>
                </c:pt>
                <c:pt idx="1160">
                  <c:v>436515.83224016498</c:v>
                </c:pt>
                <c:pt idx="1161">
                  <c:v>440554.863506553</c:v>
                </c:pt>
                <c:pt idx="1162">
                  <c:v>444631.26746910799</c:v>
                </c:pt>
                <c:pt idx="1163">
                  <c:v>448745.38993313198</c:v>
                </c:pt>
                <c:pt idx="1164">
                  <c:v>452897.57990362</c:v>
                </c:pt>
                <c:pt idx="1165">
                  <c:v>457088.18961487501</c:v>
                </c:pt>
                <c:pt idx="1166">
                  <c:v>461317.57456037903</c:v>
                </c:pt>
                <c:pt idx="1167">
                  <c:v>465586.09352295898</c:v>
                </c:pt>
                <c:pt idx="1168">
                  <c:v>469894.10860521498</c:v>
                </c:pt>
                <c:pt idx="1169">
                  <c:v>474241.98526024399</c:v>
                </c:pt>
                <c:pt idx="1170">
                  <c:v>478630.09232263803</c:v>
                </c:pt>
                <c:pt idx="1171">
                  <c:v>483058.80203977198</c:v>
                </c:pt>
                <c:pt idx="1172">
                  <c:v>487528.490103385</c:v>
                </c:pt>
                <c:pt idx="1173">
                  <c:v>492039.53568145097</c:v>
                </c:pt>
                <c:pt idx="1174">
                  <c:v>496592.32145033497</c:v>
                </c:pt>
                <c:pt idx="1175">
                  <c:v>501187.23362727201</c:v>
                </c:pt>
                <c:pt idx="1176">
                  <c:v>505824.66200311302</c:v>
                </c:pt>
                <c:pt idx="1177">
                  <c:v>510504.99997540598</c:v>
                </c:pt>
                <c:pt idx="1178">
                  <c:v>515228.64458175597</c:v>
                </c:pt>
                <c:pt idx="1179">
                  <c:v>519995.99653351598</c:v>
                </c:pt>
                <c:pt idx="1180">
                  <c:v>524807.46024977195</c:v>
                </c:pt>
                <c:pt idx="1181">
                  <c:v>529663.44389165798</c:v>
                </c:pt>
                <c:pt idx="1182">
                  <c:v>534564.35939697095</c:v>
                </c:pt>
                <c:pt idx="1183">
                  <c:v>539510.62251512695</c:v>
                </c:pt>
                <c:pt idx="1184">
                  <c:v>544502.65284242004</c:v>
                </c:pt>
                <c:pt idx="1185">
                  <c:v>549540.87385762401</c:v>
                </c:pt>
                <c:pt idx="1186">
                  <c:v>554625.71295791003</c:v>
                </c:pt>
                <c:pt idx="1187">
                  <c:v>559757.60149510996</c:v>
                </c:pt>
                <c:pt idx="1188">
                  <c:v>564936.97481230204</c:v>
                </c:pt>
                <c:pt idx="1189">
                  <c:v>570164.27228074695</c:v>
                </c:pt>
                <c:pt idx="1190">
                  <c:v>575439.93733715604</c:v>
                </c:pt>
                <c:pt idx="1191">
                  <c:v>580764.41752131202</c:v>
                </c:pt>
                <c:pt idx="1192">
                  <c:v>586138.164514028</c:v>
                </c:pt>
                <c:pt idx="1193">
                  <c:v>591561.63417547406</c:v>
                </c:pt>
                <c:pt idx="1194">
                  <c:v>597035.28658383596</c:v>
                </c:pt>
                <c:pt idx="1195">
                  <c:v>602559.58607435797</c:v>
                </c:pt>
                <c:pt idx="1196">
                  <c:v>608135.00127871695</c:v>
                </c:pt>
                <c:pt idx="1197">
                  <c:v>613762.00516479404</c:v>
                </c:pt>
                <c:pt idx="1198">
                  <c:v>619441.07507678098</c:v>
                </c:pt>
                <c:pt idx="1199">
                  <c:v>625172.69277568604</c:v>
                </c:pt>
                <c:pt idx="1200">
                  <c:v>630957.34448019206</c:v>
                </c:pt>
                <c:pt idx="1201">
                  <c:v>636795.52090791601</c:v>
                </c:pt>
                <c:pt idx="1202">
                  <c:v>642687.71731701901</c:v>
                </c:pt>
                <c:pt idx="1203">
                  <c:v>648634.43354823801</c:v>
                </c:pt>
                <c:pt idx="1204">
                  <c:v>654636.17406727397</c:v>
                </c:pt>
                <c:pt idx="1205">
                  <c:v>660693.44800759596</c:v>
                </c:pt>
                <c:pt idx="1206">
                  <c:v>666806.76921362104</c:v>
                </c:pt>
                <c:pt idx="1207">
                  <c:v>672976.65628431796</c:v>
                </c:pt>
                <c:pt idx="1208">
                  <c:v>679203.63261718396</c:v>
                </c:pt>
                <c:pt idx="1209">
                  <c:v>685488.22645266203</c:v>
                </c:pt>
                <c:pt idx="1210">
                  <c:v>691830.97091893596</c:v>
                </c:pt>
                <c:pt idx="1211">
                  <c:v>698232.404077171</c:v>
                </c:pt>
                <c:pt idx="1212">
                  <c:v>704693.06896714598</c:v>
                </c:pt>
                <c:pt idx="1213">
                  <c:v>711213.51365332899</c:v>
                </c:pt>
                <c:pt idx="1214">
                  <c:v>717794.29127136106</c:v>
                </c:pt>
                <c:pt idx="1215">
                  <c:v>724435.96007499006</c:v>
                </c:pt>
                <c:pt idx="1216">
                  <c:v>731139.08348341705</c:v>
                </c:pt>
                <c:pt idx="1217">
                  <c:v>737904.23012910096</c:v>
                </c:pt>
                <c:pt idx="1218">
                  <c:v>744731.97390598804</c:v>
                </c:pt>
                <c:pt idx="1219">
                  <c:v>751622.89401820605</c:v>
                </c:pt>
                <c:pt idx="1220">
                  <c:v>758577.57502918295</c:v>
                </c:pt>
                <c:pt idx="1221">
                  <c:v>765596.60691125598</c:v>
                </c:pt>
                <c:pt idx="1222">
                  <c:v>772680.58509570197</c:v>
                </c:pt>
                <c:pt idx="1223">
                  <c:v>779830.11052325903</c:v>
                </c:pt>
                <c:pt idx="1224">
                  <c:v>787045.78969509795</c:v>
                </c:pt>
                <c:pt idx="1225">
                  <c:v>794328.23472428205</c:v>
                </c:pt>
                <c:pt idx="1226">
                  <c:v>801678.063387678</c:v>
                </c:pt>
                <c:pt idx="1227">
                  <c:v>809095.89917838201</c:v>
                </c:pt>
                <c:pt idx="1228">
                  <c:v>816582.37135859195</c:v>
                </c:pt>
                <c:pt idx="1229">
                  <c:v>824138.115013003</c:v>
                </c:pt>
                <c:pt idx="1230">
                  <c:v>831763.77110267</c:v>
                </c:pt>
                <c:pt idx="1231">
                  <c:v>839459.98651939805</c:v>
                </c:pt>
                <c:pt idx="1232">
                  <c:v>847227.41414059605</c:v>
                </c:pt>
                <c:pt idx="1233">
                  <c:v>855066.71288468398</c:v>
                </c:pt>
                <c:pt idx="1234">
                  <c:v>862978.54776697</c:v>
                </c:pt>
                <c:pt idx="1235">
                  <c:v>870963.58995608101</c:v>
                </c:pt>
                <c:pt idx="1236">
                  <c:v>879022.51683088404</c:v>
                </c:pt>
                <c:pt idx="1237">
                  <c:v>887156.01203796105</c:v>
                </c:pt>
                <c:pt idx="1238">
                  <c:v>895364.76554959302</c:v>
                </c:pt>
                <c:pt idx="1239">
                  <c:v>903649.47372230201</c:v>
                </c:pt>
                <c:pt idx="1240">
                  <c:v>912010.83935590903</c:v>
                </c:pt>
                <c:pt idx="1241">
                  <c:v>920449.57175317197</c:v>
                </c:pt>
                <c:pt idx="1242">
                  <c:v>928966.38677993603</c:v>
                </c:pt>
                <c:pt idx="1243">
                  <c:v>937562.00692588103</c:v>
                </c:pt>
                <c:pt idx="1244">
                  <c:v>946237.16136579204</c:v>
                </c:pt>
                <c:pt idx="1245">
                  <c:v>954992.58602143603</c:v>
                </c:pt>
                <c:pt idx="1246">
                  <c:v>963829.02362396999</c:v>
                </c:pt>
                <c:pt idx="1247">
                  <c:v>972747.22377696598</c:v>
                </c:pt>
                <c:pt idx="1248">
                  <c:v>981747.94301998406</c:v>
                </c:pt>
                <c:pt idx="1249">
                  <c:v>990831.94489276805</c:v>
                </c:pt>
                <c:pt idx="1250">
                  <c:v>1000000</c:v>
                </c:pt>
                <c:pt idx="1251">
                  <c:v>1009252.88607668</c:v>
                </c:pt>
                <c:pt idx="1252">
                  <c:v>1018591.38805411</c:v>
                </c:pt>
                <c:pt idx="1253">
                  <c:v>1028016.2981264699</c:v>
                </c:pt>
                <c:pt idx="1254">
                  <c:v>1037528.41581801</c:v>
                </c:pt>
                <c:pt idx="1255">
                  <c:v>1047128.54805089</c:v>
                </c:pt>
                <c:pt idx="1256">
                  <c:v>1056817.5092136499</c:v>
                </c:pt>
                <c:pt idx="1257">
                  <c:v>1066596.12123025</c:v>
                </c:pt>
                <c:pt idx="1258">
                  <c:v>1076465.2136298299</c:v>
                </c:pt>
                <c:pt idx="1259">
                  <c:v>1086425.62361706</c:v>
                </c:pt>
                <c:pt idx="1260">
                  <c:v>1096478.1961431799</c:v>
                </c:pt>
                <c:pt idx="1261">
                  <c:v>1106623.7839776599</c:v>
                </c:pt>
                <c:pt idx="1262">
                  <c:v>1116863.2477805601</c:v>
                </c:pt>
                <c:pt idx="1263">
                  <c:v>1127197.4561755001</c:v>
                </c:pt>
                <c:pt idx="1264">
                  <c:v>1137627.2858234299</c:v>
                </c:pt>
                <c:pt idx="1265">
                  <c:v>1148153.62149688</c:v>
                </c:pt>
                <c:pt idx="1266">
                  <c:v>1158777.3561551201</c:v>
                </c:pt>
                <c:pt idx="1267">
                  <c:v>1169499.3910198701</c:v>
                </c:pt>
                <c:pt idx="1268">
                  <c:v>1180320.63565172</c:v>
                </c:pt>
                <c:pt idx="1269">
                  <c:v>1191242.0080273701</c:v>
                </c:pt>
                <c:pt idx="1270">
                  <c:v>1202264.4346174099</c:v>
                </c:pt>
                <c:pt idx="1271">
                  <c:v>1213388.8504649701</c:v>
                </c:pt>
                <c:pt idx="1272">
                  <c:v>1224616.19926504</c:v>
                </c:pt>
                <c:pt idx="1273">
                  <c:v>1235947.4334445</c:v>
                </c:pt>
                <c:pt idx="1274">
                  <c:v>1247383.5142429399</c:v>
                </c:pt>
                <c:pt idx="1275">
                  <c:v>1258925.41179416</c:v>
                </c:pt>
                <c:pt idx="1276">
                  <c:v>1270574.1052085401</c:v>
                </c:pt>
                <c:pt idx="1277">
                  <c:v>1282330.5826560201</c:v>
                </c:pt>
                <c:pt idx="1278">
                  <c:v>1294195.8414499799</c:v>
                </c:pt>
                <c:pt idx="1279">
                  <c:v>1306170.8881318399</c:v>
                </c:pt>
                <c:pt idx="1280">
                  <c:v>1318256.7385563999</c:v>
                </c:pt>
                <c:pt idx="1281">
                  <c:v>1330454.41797809</c:v>
                </c:pt>
                <c:pt idx="1282">
                  <c:v>1342764.9611378601</c:v>
                </c:pt>
                <c:pt idx="1283">
                  <c:v>1355189.4123510299</c:v>
                </c:pt>
                <c:pt idx="1284">
                  <c:v>1367728.8255958401</c:v>
                </c:pt>
                <c:pt idx="1285">
                  <c:v>1380384.26460288</c:v>
                </c:pt>
                <c:pt idx="1286">
                  <c:v>1393156.8029453</c:v>
                </c:pt>
                <c:pt idx="1287">
                  <c:v>1406047.5241299099</c:v>
                </c:pt>
                <c:pt idx="1288">
                  <c:v>1419057.5216890899</c:v>
                </c:pt>
                <c:pt idx="1289">
                  <c:v>1432187.8992735399</c:v>
                </c:pt>
                <c:pt idx="1290">
                  <c:v>1445439.77074592</c:v>
                </c:pt>
                <c:pt idx="1291">
                  <c:v>1458814.2602753399</c:v>
                </c:pt>
                <c:pt idx="1292">
                  <c:v>1472312.50243271</c:v>
                </c:pt>
                <c:pt idx="1293">
                  <c:v>1485935.6422870001</c:v>
                </c:pt>
                <c:pt idx="1294">
                  <c:v>1499684.83550237</c:v>
                </c:pt>
                <c:pt idx="1295">
                  <c:v>1513561.2484362</c:v>
                </c:pt>
                <c:pt idx="1296">
                  <c:v>1527566.05823807</c:v>
                </c:pt>
                <c:pt idx="1297">
                  <c:v>1541700.45294955</c:v>
                </c:pt>
                <c:pt idx="1298">
                  <c:v>1555965.6316050701</c:v>
                </c:pt>
                <c:pt idx="1299">
                  <c:v>1570362.8043335499</c:v>
                </c:pt>
                <c:pt idx="1300">
                  <c:v>1584893.19246111</c:v>
                </c:pt>
                <c:pt idx="1301">
                  <c:v>1599558.02861466</c:v>
                </c:pt>
                <c:pt idx="1302">
                  <c:v>1614358.55682648</c:v>
                </c:pt>
                <c:pt idx="1303">
                  <c:v>1629296.03263972</c:v>
                </c:pt>
                <c:pt idx="1304">
                  <c:v>1644371.7232149299</c:v>
                </c:pt>
                <c:pt idx="1305">
                  <c:v>1659586.9074375499</c:v>
                </c:pt>
                <c:pt idx="1306">
                  <c:v>1674942.8760264299</c:v>
                </c:pt>
                <c:pt idx="1307">
                  <c:v>1690440.9316432599</c:v>
                </c:pt>
                <c:pt idx="1308">
                  <c:v>1706082.3890031199</c:v>
                </c:pt>
                <c:pt idx="1309">
                  <c:v>1721868.5749860001</c:v>
                </c:pt>
                <c:pt idx="1310">
                  <c:v>1737800.8287493701</c:v>
                </c:pt>
                <c:pt idx="1311">
                  <c:v>1753880.50184176</c:v>
                </c:pt>
                <c:pt idx="1312">
                  <c:v>1770108.95831742</c:v>
                </c:pt>
                <c:pt idx="1313">
                  <c:v>1786487.57485204</c:v>
                </c:pt>
                <c:pt idx="1314">
                  <c:v>1803017.74085957</c:v>
                </c:pt>
                <c:pt idx="1315">
                  <c:v>1819700.85860998</c:v>
                </c:pt>
                <c:pt idx="1316">
                  <c:v>1836538.3433483399</c:v>
                </c:pt>
                <c:pt idx="1317">
                  <c:v>1853531.62341481</c:v>
                </c:pt>
                <c:pt idx="1318">
                  <c:v>1870682.1403657999</c:v>
                </c:pt>
                <c:pt idx="1319">
                  <c:v>1887991.3490962901</c:v>
                </c:pt>
                <c:pt idx="1320">
                  <c:v>1905460.7179632401</c:v>
                </c:pt>
                <c:pt idx="1321">
                  <c:v>1923091.72891015</c:v>
                </c:pt>
                <c:pt idx="1322">
                  <c:v>1940885.8775927699</c:v>
                </c:pt>
                <c:pt idx="1323">
                  <c:v>1958844.6735059801</c:v>
                </c:pt>
                <c:pt idx="1324">
                  <c:v>1976969.6401118599</c:v>
                </c:pt>
                <c:pt idx="1325">
                  <c:v>1995262.31496887</c:v>
                </c:pt>
                <c:pt idx="1326">
                  <c:v>2013724.2498623801</c:v>
                </c:pt>
                <c:pt idx="1327">
                  <c:v>2032357.0109362199</c:v>
                </c:pt>
                <c:pt idx="1328">
                  <c:v>2051162.17882556</c:v>
                </c:pt>
                <c:pt idx="1329">
                  <c:v>2070141.34879104</c:v>
                </c:pt>
                <c:pt idx="1330">
                  <c:v>2089296.1308540399</c:v>
                </c:pt>
                <c:pt idx="1331">
                  <c:v>2108628.14993328</c:v>
                </c:pt>
                <c:pt idx="1332">
                  <c:v>2128139.0459827101</c:v>
                </c:pt>
                <c:pt idx="1333">
                  <c:v>2147830.4741305299</c:v>
                </c:pt>
                <c:pt idx="1334">
                  <c:v>2167704.1048196899</c:v>
                </c:pt>
                <c:pt idx="1335">
                  <c:v>2187761.6239495501</c:v>
                </c:pt>
                <c:pt idx="1336">
                  <c:v>2208004.7330188998</c:v>
                </c:pt>
                <c:pt idx="1337">
                  <c:v>2228435.1492702998</c:v>
                </c:pt>
                <c:pt idx="1338">
                  <c:v>2249054.60583578</c:v>
                </c:pt>
                <c:pt idx="1339">
                  <c:v>2269864.8518838198</c:v>
                </c:pt>
                <c:pt idx="1340">
                  <c:v>2290867.65276777</c:v>
                </c:pt>
                <c:pt idx="1341">
                  <c:v>2312064.7901755902</c:v>
                </c:pt>
                <c:pt idx="1342">
                  <c:v>2333458.062281</c:v>
                </c:pt>
                <c:pt idx="1343">
                  <c:v>2355049.2838960001</c:v>
                </c:pt>
                <c:pt idx="1344">
                  <c:v>2376840.2866248698</c:v>
                </c:pt>
                <c:pt idx="1345">
                  <c:v>2398832.9190194798</c:v>
                </c:pt>
                <c:pt idx="1346">
                  <c:v>2421029.0467361701</c:v>
                </c:pt>
                <c:pt idx="1347">
                  <c:v>2443430.55269397</c:v>
                </c:pt>
                <c:pt idx="1348">
                  <c:v>2466039.3372343401</c:v>
                </c:pt>
                <c:pt idx="1349">
                  <c:v>2488857.31828239</c:v>
                </c:pt>
                <c:pt idx="1350">
                  <c:v>2511886.43150958</c:v>
                </c:pt>
                <c:pt idx="1351">
                  <c:v>2535128.6304978998</c:v>
                </c:pt>
                <c:pt idx="1352">
                  <c:v>2558585.8869056399</c:v>
                </c:pt>
                <c:pt idx="1353">
                  <c:v>2582260.1906345901</c:v>
                </c:pt>
                <c:pt idx="1354">
                  <c:v>2606153.5499988901</c:v>
                </c:pt>
                <c:pt idx="1355">
                  <c:v>2630267.99189538</c:v>
                </c:pt>
                <c:pt idx="1356">
                  <c:v>2654605.5619755401</c:v>
                </c:pt>
                <c:pt idx="1357">
                  <c:v>2679168.3248190298</c:v>
                </c:pt>
                <c:pt idx="1358">
                  <c:v>2703958.36410884</c:v>
                </c:pt>
                <c:pt idx="1359">
                  <c:v>2728977.7828080398</c:v>
                </c:pt>
                <c:pt idx="1360">
                  <c:v>2754228.7033381602</c:v>
                </c:pt>
                <c:pt idx="1361">
                  <c:v>2779713.2677592798</c:v>
                </c:pt>
                <c:pt idx="1362">
                  <c:v>2805433.6379517098</c:v>
                </c:pt>
                <c:pt idx="1363">
                  <c:v>2831391.9957993701</c:v>
                </c:pt>
                <c:pt idx="1364">
                  <c:v>2857590.5433749398</c:v>
                </c:pt>
                <c:pt idx="1365">
                  <c:v>2884031.5031265998</c:v>
                </c:pt>
                <c:pt idx="1366">
                  <c:v>2910717.1180666001</c:v>
                </c:pt>
                <c:pt idx="1367">
                  <c:v>2937649.6519615301</c:v>
                </c:pt>
                <c:pt idx="1368">
                  <c:v>2964831.3895243402</c:v>
                </c:pt>
                <c:pt idx="1369">
                  <c:v>2992264.6366081801</c:v>
                </c:pt>
                <c:pt idx="1370">
                  <c:v>3019951.7204020098</c:v>
                </c:pt>
                <c:pt idx="1371">
                  <c:v>3047894.9896279802</c:v>
                </c:pt>
                <c:pt idx="1372">
                  <c:v>3076096.81474071</c:v>
                </c:pt>
                <c:pt idx="1373">
                  <c:v>3104559.5881283502</c:v>
                </c:pt>
                <c:pt idx="1374">
                  <c:v>3133285.72431558</c:v>
                </c:pt>
                <c:pt idx="1375">
                  <c:v>3162277.6601683702</c:v>
                </c:pt>
                <c:pt idx="1376">
                  <c:v>3191537.85510075</c:v>
                </c:pt>
                <c:pt idx="1377">
                  <c:v>3221068.7912834301</c:v>
                </c:pt>
                <c:pt idx="1378">
                  <c:v>3250872.9738543401</c:v>
                </c:pt>
                <c:pt idx="1379">
                  <c:v>3280952.9311311902</c:v>
                </c:pt>
                <c:pt idx="1380">
                  <c:v>3311311.2148258998</c:v>
                </c:pt>
                <c:pt idx="1381">
                  <c:v>3341950.40026114</c:v>
                </c:pt>
                <c:pt idx="1382">
                  <c:v>3372873.0865886798</c:v>
                </c:pt>
                <c:pt idx="1383">
                  <c:v>3404081.89701</c:v>
                </c:pt>
                <c:pt idx="1384">
                  <c:v>3435579.4789987402</c:v>
                </c:pt>
                <c:pt idx="1385">
                  <c:v>3467368.5045253099</c:v>
                </c:pt>
                <c:pt idx="1386">
                  <c:v>3499451.6702835602</c:v>
                </c:pt>
                <c:pt idx="1387">
                  <c:v>3531831.6979195601</c:v>
                </c:pt>
                <c:pt idx="1388">
                  <c:v>3564511.3342624302</c:v>
                </c:pt>
                <c:pt idx="1389">
                  <c:v>3597493.3515574201</c:v>
                </c:pt>
                <c:pt idx="1390">
                  <c:v>3630780.54770101</c:v>
                </c:pt>
                <c:pt idx="1391">
                  <c:v>3664375.7464783299</c:v>
                </c:pt>
                <c:pt idx="1392">
                  <c:v>3698281.7978026499</c:v>
                </c:pt>
                <c:pt idx="1393">
                  <c:v>3732501.5779571999</c:v>
                </c:pt>
                <c:pt idx="1394">
                  <c:v>3767037.9898390798</c:v>
                </c:pt>
                <c:pt idx="1395">
                  <c:v>3801893.9632056099</c:v>
                </c:pt>
                <c:pt idx="1396">
                  <c:v>3837072.4549227799</c:v>
                </c:pt>
                <c:pt idx="1397">
                  <c:v>3872576.4492161698</c:v>
                </c:pt>
                <c:pt idx="1398">
                  <c:v>3908408.9579240102</c:v>
                </c:pt>
                <c:pt idx="1399">
                  <c:v>3944573.0207527801</c:v>
                </c:pt>
                <c:pt idx="1400">
                  <c:v>3981071.7055349601</c:v>
                </c:pt>
                <c:pt idx="1401">
                  <c:v>4017908.1084893998</c:v>
                </c:pt>
                <c:pt idx="1402">
                  <c:v>4055085.3544838298</c:v>
                </c:pt>
                <c:pt idx="1403">
                  <c:v>4092606.5973001001</c:v>
                </c:pt>
                <c:pt idx="1404">
                  <c:v>4130475.01990161</c:v>
                </c:pt>
                <c:pt idx="1405">
                  <c:v>4168693.83470335</c:v>
                </c:pt>
                <c:pt idx="1406">
                  <c:v>4207266.28384443</c:v>
                </c:pt>
                <c:pt idx="1407">
                  <c:v>4246195.6394631304</c:v>
                </c:pt>
                <c:pt idx="1408">
                  <c:v>4285485.2039743904</c:v>
                </c:pt>
                <c:pt idx="1409">
                  <c:v>4325138.31035008</c:v>
                </c:pt>
                <c:pt idx="1410">
                  <c:v>4365158.3224016502</c:v>
                </c:pt>
                <c:pt idx="1411">
                  <c:v>4405548.6350655304</c:v>
                </c:pt>
                <c:pt idx="1412">
                  <c:v>4446312.6746910801</c:v>
                </c:pt>
                <c:pt idx="1413">
                  <c:v>4487453.8993313201</c:v>
                </c:pt>
                <c:pt idx="1414">
                  <c:v>4528975.7990362002</c:v>
                </c:pt>
                <c:pt idx="1415">
                  <c:v>4570881.8961487496</c:v>
                </c:pt>
                <c:pt idx="1416">
                  <c:v>4613175.7456037896</c:v>
                </c:pt>
                <c:pt idx="1417">
                  <c:v>4655860.9352295902</c:v>
                </c:pt>
                <c:pt idx="1418">
                  <c:v>4698941.0860521495</c:v>
                </c:pt>
                <c:pt idx="1419">
                  <c:v>4742419.8526024399</c:v>
                </c:pt>
                <c:pt idx="1420">
                  <c:v>4786300.9232263798</c:v>
                </c:pt>
                <c:pt idx="1421">
                  <c:v>4830588.0203977199</c:v>
                </c:pt>
                <c:pt idx="1422">
                  <c:v>4875284.9010338504</c:v>
                </c:pt>
                <c:pt idx="1423">
                  <c:v>4920395.3568145102</c:v>
                </c:pt>
                <c:pt idx="1424">
                  <c:v>4965923.2145033497</c:v>
                </c:pt>
                <c:pt idx="1425">
                  <c:v>5011872.3362727202</c:v>
                </c:pt>
                <c:pt idx="1426">
                  <c:v>5058246.6200311296</c:v>
                </c:pt>
                <c:pt idx="1427">
                  <c:v>5105049.9997540601</c:v>
                </c:pt>
                <c:pt idx="1428">
                  <c:v>5152286.44581756</c:v>
                </c:pt>
                <c:pt idx="1429">
                  <c:v>5199959.9653351596</c:v>
                </c:pt>
                <c:pt idx="1430">
                  <c:v>5248074.6024977202</c:v>
                </c:pt>
                <c:pt idx="1431">
                  <c:v>5296634.4389165798</c:v>
                </c:pt>
                <c:pt idx="1432">
                  <c:v>5345643.5939697102</c:v>
                </c:pt>
                <c:pt idx="1433">
                  <c:v>5395106.2251512697</c:v>
                </c:pt>
                <c:pt idx="1434">
                  <c:v>5445026.5284241997</c:v>
                </c:pt>
                <c:pt idx="1435">
                  <c:v>5495408.7385762399</c:v>
                </c:pt>
                <c:pt idx="1436">
                  <c:v>5546257.1295790998</c:v>
                </c:pt>
                <c:pt idx="1437">
                  <c:v>5597576.0149510996</c:v>
                </c:pt>
                <c:pt idx="1438">
                  <c:v>5649369.7481230199</c:v>
                </c:pt>
                <c:pt idx="1439">
                  <c:v>5701642.7228074698</c:v>
                </c:pt>
                <c:pt idx="1440">
                  <c:v>5754399.3733715601</c:v>
                </c:pt>
                <c:pt idx="1441">
                  <c:v>5807644.1752131199</c:v>
                </c:pt>
                <c:pt idx="1442">
                  <c:v>5861381.64514028</c:v>
                </c:pt>
                <c:pt idx="1443">
                  <c:v>5915616.3417547401</c:v>
                </c:pt>
                <c:pt idx="1444">
                  <c:v>5970352.86583836</c:v>
                </c:pt>
                <c:pt idx="1445">
                  <c:v>6025595.8607435804</c:v>
                </c:pt>
                <c:pt idx="1446">
                  <c:v>6081350.0127871698</c:v>
                </c:pt>
                <c:pt idx="1447">
                  <c:v>6137620.0516479397</c:v>
                </c:pt>
                <c:pt idx="1448">
                  <c:v>6194410.7507678103</c:v>
                </c:pt>
                <c:pt idx="1449">
                  <c:v>6251726.9277568599</c:v>
                </c:pt>
                <c:pt idx="1450">
                  <c:v>6309573.4448019303</c:v>
                </c:pt>
                <c:pt idx="1451">
                  <c:v>6367955.2090791604</c:v>
                </c:pt>
                <c:pt idx="1452">
                  <c:v>6426877.1731701903</c:v>
                </c:pt>
                <c:pt idx="1453">
                  <c:v>6486344.3354823804</c:v>
                </c:pt>
                <c:pt idx="1454">
                  <c:v>6546361.7406727402</c:v>
                </c:pt>
                <c:pt idx="1455">
                  <c:v>6606934.48007596</c:v>
                </c:pt>
                <c:pt idx="1456">
                  <c:v>6668067.6921362104</c:v>
                </c:pt>
                <c:pt idx="1457">
                  <c:v>6729766.5628431803</c:v>
                </c:pt>
                <c:pt idx="1458">
                  <c:v>6792036.3261718396</c:v>
                </c:pt>
                <c:pt idx="1459">
                  <c:v>6854882.2645266196</c:v>
                </c:pt>
                <c:pt idx="1460">
                  <c:v>6918309.70918936</c:v>
                </c:pt>
                <c:pt idx="1461">
                  <c:v>6982324.0407717098</c:v>
                </c:pt>
                <c:pt idx="1462">
                  <c:v>7046930.6896714596</c:v>
                </c:pt>
                <c:pt idx="1463">
                  <c:v>7112135.1365332901</c:v>
                </c:pt>
                <c:pt idx="1464">
                  <c:v>7177942.9127136096</c:v>
                </c:pt>
                <c:pt idx="1465">
                  <c:v>7244359.6007498996</c:v>
                </c:pt>
                <c:pt idx="1466">
                  <c:v>7311390.8348341696</c:v>
                </c:pt>
                <c:pt idx="1467">
                  <c:v>7379042.3012910103</c:v>
                </c:pt>
                <c:pt idx="1468">
                  <c:v>7447319.7390598804</c:v>
                </c:pt>
                <c:pt idx="1469">
                  <c:v>7516228.94018206</c:v>
                </c:pt>
                <c:pt idx="1470">
                  <c:v>7585775.7502918299</c:v>
                </c:pt>
                <c:pt idx="1471">
                  <c:v>7655966.0691125598</c:v>
                </c:pt>
                <c:pt idx="1472">
                  <c:v>7726805.8509570202</c:v>
                </c:pt>
                <c:pt idx="1473">
                  <c:v>7798301.1052325899</c:v>
                </c:pt>
                <c:pt idx="1474">
                  <c:v>7870457.8969509797</c:v>
                </c:pt>
                <c:pt idx="1475">
                  <c:v>7943282.3472428201</c:v>
                </c:pt>
                <c:pt idx="1476">
                  <c:v>8016780.63387678</c:v>
                </c:pt>
                <c:pt idx="1477">
                  <c:v>8090958.9917838201</c:v>
                </c:pt>
                <c:pt idx="1478">
                  <c:v>8165823.7135859197</c:v>
                </c:pt>
                <c:pt idx="1479">
                  <c:v>8241381.1501300205</c:v>
                </c:pt>
                <c:pt idx="1480">
                  <c:v>8317637.7110267002</c:v>
                </c:pt>
                <c:pt idx="1481">
                  <c:v>8394599.8651939798</c:v>
                </c:pt>
                <c:pt idx="1482">
                  <c:v>8472274.1414059605</c:v>
                </c:pt>
                <c:pt idx="1483">
                  <c:v>8550667.1288468391</c:v>
                </c:pt>
                <c:pt idx="1484">
                  <c:v>8629785.4776696991</c:v>
                </c:pt>
                <c:pt idx="1485">
                  <c:v>8709635.8995608091</c:v>
                </c:pt>
                <c:pt idx="1486">
                  <c:v>8790225.1683088392</c:v>
                </c:pt>
                <c:pt idx="1487">
                  <c:v>8871560.12037961</c:v>
                </c:pt>
                <c:pt idx="1488">
                  <c:v>8953647.6554959305</c:v>
                </c:pt>
                <c:pt idx="1489">
                  <c:v>9036494.7372230198</c:v>
                </c:pt>
                <c:pt idx="1490">
                  <c:v>9120108.3935590908</c:v>
                </c:pt>
                <c:pt idx="1491">
                  <c:v>9204495.7175317202</c:v>
                </c:pt>
                <c:pt idx="1492">
                  <c:v>9289663.8677993603</c:v>
                </c:pt>
                <c:pt idx="1493">
                  <c:v>9375620.0692588091</c:v>
                </c:pt>
                <c:pt idx="1494">
                  <c:v>9462371.6136579197</c:v>
                </c:pt>
                <c:pt idx="1495">
                  <c:v>9549925.8602143601</c:v>
                </c:pt>
                <c:pt idx="1496">
                  <c:v>9638290.2362396996</c:v>
                </c:pt>
                <c:pt idx="1497">
                  <c:v>9727472.2377696596</c:v>
                </c:pt>
                <c:pt idx="1498">
                  <c:v>9817479.4301998392</c:v>
                </c:pt>
                <c:pt idx="1499">
                  <c:v>9908319.44892768</c:v>
                </c:pt>
                <c:pt idx="1500">
                  <c:v>10000000</c:v>
                </c:pt>
              </c:numCache>
            </c:numRef>
          </c:xVal>
          <c:yVal>
            <c:numRef>
              <c:f>'[1]3.6V 1A'!$C$5:$C$1505</c:f>
              <c:numCache>
                <c:formatCode>General</c:formatCode>
                <c:ptCount val="1501"/>
                <c:pt idx="0">
                  <c:v>168.54954533086101</c:v>
                </c:pt>
                <c:pt idx="1">
                  <c:v>168.446132891807</c:v>
                </c:pt>
                <c:pt idx="2">
                  <c:v>168.341832523221</c:v>
                </c:pt>
                <c:pt idx="3">
                  <c:v>168.23663784104701</c:v>
                </c:pt>
                <c:pt idx="4">
                  <c:v>168.13054245393599</c:v>
                </c:pt>
                <c:pt idx="5">
                  <c:v>168.023539952276</c:v>
                </c:pt>
                <c:pt idx="6">
                  <c:v>167.91562392225401</c:v>
                </c:pt>
                <c:pt idx="7">
                  <c:v>167.80678793763099</c:v>
                </c:pt>
                <c:pt idx="8">
                  <c:v>167.69702556695901</c:v>
                </c:pt>
                <c:pt idx="9">
                  <c:v>167.58633036979199</c:v>
                </c:pt>
                <c:pt idx="10">
                  <c:v>167.474695901084</c:v>
                </c:pt>
                <c:pt idx="11">
                  <c:v>167.36211571196</c:v>
                </c:pt>
                <c:pt idx="12">
                  <c:v>167.24858334837</c:v>
                </c:pt>
                <c:pt idx="13">
                  <c:v>167.13409235778599</c:v>
                </c:pt>
                <c:pt idx="14">
                  <c:v>167.01863628406801</c:v>
                </c:pt>
                <c:pt idx="15">
                  <c:v>166.90220867427001</c:v>
                </c:pt>
                <c:pt idx="16">
                  <c:v>166.784803075882</c:v>
                </c:pt>
                <c:pt idx="17">
                  <c:v>166.66641304151901</c:v>
                </c:pt>
                <c:pt idx="18">
                  <c:v>166.547032128441</c:v>
                </c:pt>
                <c:pt idx="19">
                  <c:v>166.42665389956599</c:v>
                </c:pt>
                <c:pt idx="20">
                  <c:v>166.305271929014</c:v>
                </c:pt>
                <c:pt idx="21">
                  <c:v>166.18287979783301</c:v>
                </c:pt>
                <c:pt idx="22">
                  <c:v>166.05947109939399</c:v>
                </c:pt>
                <c:pt idx="23">
                  <c:v>165.935039440411</c:v>
                </c:pt>
                <c:pt idx="24">
                  <c:v>165.80957844414201</c:v>
                </c:pt>
                <c:pt idx="25">
                  <c:v>165.683081748614</c:v>
                </c:pt>
                <c:pt idx="26">
                  <c:v>165.55554300938499</c:v>
                </c:pt>
                <c:pt idx="27">
                  <c:v>165.426955906654</c:v>
                </c:pt>
                <c:pt idx="28">
                  <c:v>165.29731413796401</c:v>
                </c:pt>
                <c:pt idx="29">
                  <c:v>165.16661142795701</c:v>
                </c:pt>
                <c:pt idx="30">
                  <c:v>165.03484152640701</c:v>
                </c:pt>
                <c:pt idx="31">
                  <c:v>164.90199821391801</c:v>
                </c:pt>
                <c:pt idx="32">
                  <c:v>164.76807529799299</c:v>
                </c:pt>
                <c:pt idx="33">
                  <c:v>164.63306661980999</c:v>
                </c:pt>
                <c:pt idx="34">
                  <c:v>164.49696605668899</c:v>
                </c:pt>
                <c:pt idx="35">
                  <c:v>164.35976752055001</c:v>
                </c:pt>
                <c:pt idx="36">
                  <c:v>164.22146496514799</c:v>
                </c:pt>
                <c:pt idx="37">
                  <c:v>164.08205238381299</c:v>
                </c:pt>
                <c:pt idx="38">
                  <c:v>163.94152381569401</c:v>
                </c:pt>
                <c:pt idx="39">
                  <c:v>163.79987334339299</c:v>
                </c:pt>
                <c:pt idx="40">
                  <c:v>163.65709510186801</c:v>
                </c:pt>
                <c:pt idx="41">
                  <c:v>163.513183274304</c:v>
                </c:pt>
                <c:pt idx="42">
                  <c:v>163.36813209974599</c:v>
                </c:pt>
                <c:pt idx="43">
                  <c:v>163.22193587561699</c:v>
                </c:pt>
                <c:pt idx="44">
                  <c:v>163.074588953844</c:v>
                </c:pt>
                <c:pt idx="45">
                  <c:v>162.92608575303501</c:v>
                </c:pt>
                <c:pt idx="46">
                  <c:v>162.776420752197</c:v>
                </c:pt>
                <c:pt idx="47">
                  <c:v>162.62558850316</c:v>
                </c:pt>
                <c:pt idx="48">
                  <c:v>162.47358362409099</c:v>
                </c:pt>
                <c:pt idx="49">
                  <c:v>162.32040080741899</c:v>
                </c:pt>
                <c:pt idx="50">
                  <c:v>162.166034824419</c:v>
                </c:pt>
                <c:pt idx="51">
                  <c:v>162.01048052302599</c:v>
                </c:pt>
                <c:pt idx="52">
                  <c:v>161.85373283447399</c:v>
                </c:pt>
                <c:pt idx="53">
                  <c:v>161.695786776261</c:v>
                </c:pt>
                <c:pt idx="54">
                  <c:v>161.536637453715</c:v>
                </c:pt>
                <c:pt idx="55">
                  <c:v>161.37628006497499</c:v>
                </c:pt>
                <c:pt idx="56">
                  <c:v>161.21470990546399</c:v>
                </c:pt>
                <c:pt idx="57">
                  <c:v>161.051922363214</c:v>
                </c:pt>
                <c:pt idx="58">
                  <c:v>160.887912934761</c:v>
                </c:pt>
                <c:pt idx="59">
                  <c:v>160.72267721807901</c:v>
                </c:pt>
                <c:pt idx="60">
                  <c:v>160.556210921803</c:v>
                </c:pt>
                <c:pt idx="61">
                  <c:v>160.38850986611001</c:v>
                </c:pt>
                <c:pt idx="62">
                  <c:v>160.219569986708</c:v>
                </c:pt>
                <c:pt idx="63">
                  <c:v>160.04938733923001</c:v>
                </c:pt>
                <c:pt idx="64">
                  <c:v>159.87795810238299</c:v>
                </c:pt>
                <c:pt idx="65">
                  <c:v>159.70527858039301</c:v>
                </c:pt>
                <c:pt idx="66">
                  <c:v>159.53134520926099</c:v>
                </c:pt>
                <c:pt idx="67">
                  <c:v>159.35615455777599</c:v>
                </c:pt>
                <c:pt idx="68">
                  <c:v>159.17970333348299</c:v>
                </c:pt>
                <c:pt idx="69">
                  <c:v>159.00198838530099</c:v>
                </c:pt>
                <c:pt idx="70">
                  <c:v>158.82300670631099</c:v>
                </c:pt>
                <c:pt idx="71">
                  <c:v>158.642755440006</c:v>
                </c:pt>
                <c:pt idx="72">
                  <c:v>158.46123188293299</c:v>
                </c:pt>
                <c:pt idx="73">
                  <c:v>158.27843348742999</c:v>
                </c:pt>
                <c:pt idx="74">
                  <c:v>158.09435786773301</c:v>
                </c:pt>
                <c:pt idx="75">
                  <c:v>157.90900280218699</c:v>
                </c:pt>
                <c:pt idx="76">
                  <c:v>157.72236623758801</c:v>
                </c:pt>
                <c:pt idx="77">
                  <c:v>157.534446294882</c:v>
                </c:pt>
                <c:pt idx="78">
                  <c:v>157.34524126978599</c:v>
                </c:pt>
                <c:pt idx="79">
                  <c:v>157.15474963907101</c:v>
                </c:pt>
                <c:pt idx="80">
                  <c:v>156.96297006437001</c:v>
                </c:pt>
                <c:pt idx="81">
                  <c:v>156.76990139671599</c:v>
                </c:pt>
                <c:pt idx="82">
                  <c:v>156.57554267666799</c:v>
                </c:pt>
                <c:pt idx="83">
                  <c:v>156.379893145159</c:v>
                </c:pt>
                <c:pt idx="84">
                  <c:v>156.18295224068501</c:v>
                </c:pt>
                <c:pt idx="85">
                  <c:v>155.984719607475</c:v>
                </c:pt>
                <c:pt idx="86">
                  <c:v>155.785195096991</c:v>
                </c:pt>
                <c:pt idx="87">
                  <c:v>155.58437877497701</c:v>
                </c:pt>
                <c:pt idx="88">
                  <c:v>155.38227092148199</c:v>
                </c:pt>
                <c:pt idx="89">
                  <c:v>155.178872037498</c:v>
                </c:pt>
                <c:pt idx="90">
                  <c:v>154.97418284814</c:v>
                </c:pt>
                <c:pt idx="91">
                  <c:v>154.76820430494399</c:v>
                </c:pt>
                <c:pt idx="92">
                  <c:v>154.56093759310801</c:v>
                </c:pt>
                <c:pt idx="93">
                  <c:v>154.35238413263701</c:v>
                </c:pt>
                <c:pt idx="94">
                  <c:v>154.14254557973999</c:v>
                </c:pt>
                <c:pt idx="95">
                  <c:v>153.931423838451</c:v>
                </c:pt>
                <c:pt idx="96">
                  <c:v>153.71902105434501</c:v>
                </c:pt>
                <c:pt idx="97">
                  <c:v>153.50533962533399</c:v>
                </c:pt>
                <c:pt idx="98">
                  <c:v>153.29038220199701</c:v>
                </c:pt>
                <c:pt idx="99">
                  <c:v>153.07415169183801</c:v>
                </c:pt>
                <c:pt idx="100">
                  <c:v>152.85665126173299</c:v>
                </c:pt>
                <c:pt idx="101">
                  <c:v>152.637884342858</c:v>
                </c:pt>
                <c:pt idx="102">
                  <c:v>152.41785463255599</c:v>
                </c:pt>
                <c:pt idx="103">
                  <c:v>152.19656609662499</c:v>
                </c:pt>
                <c:pt idx="104">
                  <c:v>151.97402297524201</c:v>
                </c:pt>
                <c:pt idx="105">
                  <c:v>151.750229783105</c:v>
                </c:pt>
                <c:pt idx="106">
                  <c:v>151.525191313037</c:v>
                </c:pt>
                <c:pt idx="107">
                  <c:v>151.29891263970401</c:v>
                </c:pt>
                <c:pt idx="108">
                  <c:v>151.07139912013099</c:v>
                </c:pt>
                <c:pt idx="109">
                  <c:v>150.84265639790101</c:v>
                </c:pt>
                <c:pt idx="110">
                  <c:v>150.61269040523101</c:v>
                </c:pt>
                <c:pt idx="111">
                  <c:v>150.38150736436501</c:v>
                </c:pt>
                <c:pt idx="112">
                  <c:v>150.14911379012301</c:v>
                </c:pt>
                <c:pt idx="113">
                  <c:v>149.91551649282701</c:v>
                </c:pt>
                <c:pt idx="114">
                  <c:v>149.68072257738501</c:v>
                </c:pt>
                <c:pt idx="115">
                  <c:v>149.44473944894801</c:v>
                </c:pt>
                <c:pt idx="116">
                  <c:v>149.20757480969101</c:v>
                </c:pt>
                <c:pt idx="117">
                  <c:v>148.96923666369699</c:v>
                </c:pt>
                <c:pt idx="118">
                  <c:v>148.729733317632</c:v>
                </c:pt>
                <c:pt idx="119">
                  <c:v>148.48907337954401</c:v>
                </c:pt>
                <c:pt idx="120">
                  <c:v>148.247265762642</c:v>
                </c:pt>
                <c:pt idx="121">
                  <c:v>148.004319683397</c:v>
                </c:pt>
                <c:pt idx="122">
                  <c:v>147.76024466384601</c:v>
                </c:pt>
                <c:pt idx="123">
                  <c:v>147.51505053042499</c:v>
                </c:pt>
                <c:pt idx="124">
                  <c:v>147.268747414617</c:v>
                </c:pt>
                <c:pt idx="125">
                  <c:v>147.02134575395499</c:v>
                </c:pt>
                <c:pt idx="126">
                  <c:v>146.77285629004899</c:v>
                </c:pt>
                <c:pt idx="127">
                  <c:v>146.52329006775099</c:v>
                </c:pt>
                <c:pt idx="128">
                  <c:v>146.27265843708</c:v>
                </c:pt>
                <c:pt idx="129">
                  <c:v>146.02097304896901</c:v>
                </c:pt>
                <c:pt idx="130">
                  <c:v>145.768245856368</c:v>
                </c:pt>
                <c:pt idx="131">
                  <c:v>145.51448911246999</c:v>
                </c:pt>
                <c:pt idx="132">
                  <c:v>145.259715366877</c:v>
                </c:pt>
                <c:pt idx="133">
                  <c:v>145.00393746813401</c:v>
                </c:pt>
                <c:pt idx="134">
                  <c:v>144.74716855744001</c:v>
                </c:pt>
                <c:pt idx="135">
                  <c:v>144.48942206918599</c:v>
                </c:pt>
                <c:pt idx="136">
                  <c:v>144.23071172690601</c:v>
                </c:pt>
                <c:pt idx="137">
                  <c:v>143.97105154024899</c:v>
                </c:pt>
                <c:pt idx="138">
                  <c:v>143.710455804709</c:v>
                </c:pt>
                <c:pt idx="139">
                  <c:v>143.44893909470099</c:v>
                </c:pt>
                <c:pt idx="140">
                  <c:v>143.18651626237801</c:v>
                </c:pt>
                <c:pt idx="141">
                  <c:v>142.923202433635</c:v>
                </c:pt>
                <c:pt idx="142">
                  <c:v>142.65901300388899</c:v>
                </c:pt>
                <c:pt idx="143">
                  <c:v>142.393963633776</c:v>
                </c:pt>
                <c:pt idx="144">
                  <c:v>142.12807024616001</c:v>
                </c:pt>
                <c:pt idx="145">
                  <c:v>141.86134901948799</c:v>
                </c:pt>
                <c:pt idx="146">
                  <c:v>141.593816384061</c:v>
                </c:pt>
                <c:pt idx="147">
                  <c:v>141.32548901632299</c:v>
                </c:pt>
                <c:pt idx="148">
                  <c:v>141.05638383494801</c:v>
                </c:pt>
                <c:pt idx="149">
                  <c:v>140.78651799336899</c:v>
                </c:pt>
                <c:pt idx="150">
                  <c:v>140.51590887650099</c:v>
                </c:pt>
                <c:pt idx="151">
                  <c:v>140.24457409170401</c:v>
                </c:pt>
                <c:pt idx="152">
                  <c:v>139.972531465934</c:v>
                </c:pt>
                <c:pt idx="153">
                  <c:v>139.699799036439</c:v>
                </c:pt>
                <c:pt idx="154">
                  <c:v>139.42639504488599</c:v>
                </c:pt>
                <c:pt idx="155">
                  <c:v>139.152337932124</c:v>
                </c:pt>
                <c:pt idx="156">
                  <c:v>138.87764633030699</c:v>
                </c:pt>
                <c:pt idx="157">
                  <c:v>138.60233905411701</c:v>
                </c:pt>
                <c:pt idx="158">
                  <c:v>138.326435095618</c:v>
                </c:pt>
                <c:pt idx="159">
                  <c:v>138.049953616507</c:v>
                </c:pt>
                <c:pt idx="160">
                  <c:v>137.772913937927</c:v>
                </c:pt>
                <c:pt idx="161">
                  <c:v>137.49533553537901</c:v>
                </c:pt>
                <c:pt idx="162">
                  <c:v>137.21723802952201</c:v>
                </c:pt>
                <c:pt idx="163">
                  <c:v>136.93864117793399</c:v>
                </c:pt>
                <c:pt idx="164">
                  <c:v>136.65956486600999</c:v>
                </c:pt>
                <c:pt idx="165">
                  <c:v>136.38002909954201</c:v>
                </c:pt>
                <c:pt idx="166">
                  <c:v>136.10005399704301</c:v>
                </c:pt>
                <c:pt idx="167">
                  <c:v>135.819659777173</c:v>
                </c:pt>
                <c:pt idx="168">
                  <c:v>135.538866753821</c:v>
                </c:pt>
                <c:pt idx="169">
                  <c:v>135.25769532506101</c:v>
                </c:pt>
                <c:pt idx="170">
                  <c:v>134.97616596456899</c:v>
                </c:pt>
                <c:pt idx="171">
                  <c:v>134.69429921268599</c:v>
                </c:pt>
                <c:pt idx="172">
                  <c:v>134.41211566575399</c:v>
                </c:pt>
                <c:pt idx="173">
                  <c:v>134.12963596780199</c:v>
                </c:pt>
                <c:pt idx="174">
                  <c:v>133.84688080359399</c:v>
                </c:pt>
                <c:pt idx="175">
                  <c:v>133.56387088313801</c:v>
                </c:pt>
                <c:pt idx="176">
                  <c:v>133.280626937378</c:v>
                </c:pt>
                <c:pt idx="177">
                  <c:v>132.99716970769501</c:v>
                </c:pt>
                <c:pt idx="178">
                  <c:v>132.71351993303699</c:v>
                </c:pt>
                <c:pt idx="179">
                  <c:v>132.42969834518399</c:v>
                </c:pt>
                <c:pt idx="180">
                  <c:v>132.145725656054</c:v>
                </c:pt>
                <c:pt idx="181">
                  <c:v>131.86162254830401</c:v>
                </c:pt>
                <c:pt idx="182">
                  <c:v>131.57740966656101</c:v>
                </c:pt>
                <c:pt idx="183">
                  <c:v>131.29310760726199</c:v>
                </c:pt>
                <c:pt idx="184">
                  <c:v>131.00873691018401</c:v>
                </c:pt>
                <c:pt idx="185">
                  <c:v>130.72431804742001</c:v>
                </c:pt>
                <c:pt idx="186">
                  <c:v>130.43987141470501</c:v>
                </c:pt>
                <c:pt idx="187">
                  <c:v>130.15541732197599</c:v>
                </c:pt>
                <c:pt idx="188">
                  <c:v>129.870975984285</c:v>
                </c:pt>
                <c:pt idx="189">
                  <c:v>129.586567512653</c:v>
                </c:pt>
                <c:pt idx="190">
                  <c:v>129.30221190399899</c:v>
                </c:pt>
                <c:pt idx="191">
                  <c:v>129.01792903338901</c:v>
                </c:pt>
                <c:pt idx="192">
                  <c:v>128.73373864377399</c:v>
                </c:pt>
                <c:pt idx="193">
                  <c:v>128.44966033837301</c:v>
                </c:pt>
                <c:pt idx="194">
                  <c:v>128.16571357197199</c:v>
                </c:pt>
                <c:pt idx="195">
                  <c:v>127.88191763969201</c:v>
                </c:pt>
                <c:pt idx="196">
                  <c:v>127.598291674401</c:v>
                </c:pt>
                <c:pt idx="197">
                  <c:v>127.314854631218</c:v>
                </c:pt>
                <c:pt idx="198">
                  <c:v>127.03162528551699</c:v>
                </c:pt>
                <c:pt idx="199">
                  <c:v>126.748622221087</c:v>
                </c:pt>
                <c:pt idx="200">
                  <c:v>126.46586382386</c:v>
                </c:pt>
                <c:pt idx="201">
                  <c:v>126.18336827504299</c:v>
                </c:pt>
                <c:pt idx="202">
                  <c:v>125.901153541192</c:v>
                </c:pt>
                <c:pt idx="203">
                  <c:v>125.61923737045301</c:v>
                </c:pt>
                <c:pt idx="204">
                  <c:v>125.337637281857</c:v>
                </c:pt>
                <c:pt idx="205">
                  <c:v>125.056370561218</c:v>
                </c:pt>
                <c:pt idx="206">
                  <c:v>124.775454253329</c:v>
                </c:pt>
                <c:pt idx="207">
                  <c:v>124.494905156744</c:v>
                </c:pt>
                <c:pt idx="208">
                  <c:v>124.214739814791</c:v>
                </c:pt>
                <c:pt idx="209">
                  <c:v>123.93497451160501</c:v>
                </c:pt>
                <c:pt idx="210">
                  <c:v>123.655625267137</c:v>
                </c:pt>
                <c:pt idx="211">
                  <c:v>123.376707829577</c:v>
                </c:pt>
                <c:pt idx="212">
                  <c:v>123.098237670762</c:v>
                </c:pt>
                <c:pt idx="213">
                  <c:v>122.82022998159501</c:v>
                </c:pt>
                <c:pt idx="214">
                  <c:v>122.54269966704101</c:v>
                </c:pt>
                <c:pt idx="215">
                  <c:v>122.26566134038301</c:v>
                </c:pt>
                <c:pt idx="216">
                  <c:v>121.98912931951099</c:v>
                </c:pt>
                <c:pt idx="217">
                  <c:v>121.713117623758</c:v>
                </c:pt>
                <c:pt idx="218">
                  <c:v>121.43763996803099</c:v>
                </c:pt>
                <c:pt idx="219">
                  <c:v>121.162709760165</c:v>
                </c:pt>
                <c:pt idx="220">
                  <c:v>120.888340098001</c:v>
                </c:pt>
                <c:pt idx="221">
                  <c:v>120.61454376403</c:v>
                </c:pt>
                <c:pt idx="222">
                  <c:v>120.34133322451</c:v>
                </c:pt>
                <c:pt idx="223">
                  <c:v>120.068720626428</c:v>
                </c:pt>
                <c:pt idx="224">
                  <c:v>119.79671779259201</c:v>
                </c:pt>
                <c:pt idx="225">
                  <c:v>119.525336223219</c:v>
                </c:pt>
                <c:pt idx="226">
                  <c:v>119.254587089995</c:v>
                </c:pt>
                <c:pt idx="227">
                  <c:v>118.984481236704</c:v>
                </c:pt>
                <c:pt idx="228">
                  <c:v>118.715029176074</c:v>
                </c:pt>
                <c:pt idx="229">
                  <c:v>118.446241089748</c:v>
                </c:pt>
                <c:pt idx="230">
                  <c:v>118.17812682498</c:v>
                </c:pt>
                <c:pt idx="231">
                  <c:v>117.910695896861</c:v>
                </c:pt>
                <c:pt idx="232">
                  <c:v>117.643957483611</c:v>
                </c:pt>
                <c:pt idx="233">
                  <c:v>117.377920428989</c:v>
                </c:pt>
                <c:pt idx="234">
                  <c:v>117.11259324069199</c:v>
                </c:pt>
                <c:pt idx="235">
                  <c:v>116.847984090613</c:v>
                </c:pt>
                <c:pt idx="236">
                  <c:v>116.584100813939</c:v>
                </c:pt>
                <c:pt idx="237">
                  <c:v>116.32095090988901</c:v>
                </c:pt>
                <c:pt idx="238">
                  <c:v>116.058541543209</c:v>
                </c:pt>
                <c:pt idx="239">
                  <c:v>115.796879542901</c:v>
                </c:pt>
                <c:pt idx="240">
                  <c:v>115.53597140381601</c:v>
                </c:pt>
                <c:pt idx="241">
                  <c:v>115.275823288003</c:v>
                </c:pt>
                <c:pt idx="242">
                  <c:v>115.016441025102</c:v>
                </c:pt>
                <c:pt idx="243">
                  <c:v>114.75783011408301</c:v>
                </c:pt>
                <c:pt idx="244">
                  <c:v>114.499995724396</c:v>
                </c:pt>
                <c:pt idx="245">
                  <c:v>114.242942696697</c:v>
                </c:pt>
                <c:pt idx="246">
                  <c:v>113.986675547557</c:v>
                </c:pt>
                <c:pt idx="247">
                  <c:v>113.73119846763301</c:v>
                </c:pt>
                <c:pt idx="248">
                  <c:v>113.47651532584899</c:v>
                </c:pt>
                <c:pt idx="249">
                  <c:v>113.222629671002</c:v>
                </c:pt>
                <c:pt idx="250">
                  <c:v>112.96954473466</c:v>
                </c:pt>
                <c:pt idx="251">
                  <c:v>112.71726343182399</c:v>
                </c:pt>
                <c:pt idx="252">
                  <c:v>112.465788365902</c:v>
                </c:pt>
                <c:pt idx="253">
                  <c:v>112.21512182936399</c:v>
                </c:pt>
                <c:pt idx="254">
                  <c:v>111.965265807443</c:v>
                </c:pt>
                <c:pt idx="255">
                  <c:v>111.716221980961</c:v>
                </c:pt>
                <c:pt idx="256">
                  <c:v>111.46799172807501</c:v>
                </c:pt>
                <c:pt idx="257">
                  <c:v>111.22057613051901</c:v>
                </c:pt>
                <c:pt idx="258">
                  <c:v>110.97397597217601</c:v>
                </c:pt>
                <c:pt idx="259">
                  <c:v>110.728191746343</c:v>
                </c:pt>
                <c:pt idx="260">
                  <c:v>110.483223657053</c:v>
                </c:pt>
                <c:pt idx="261">
                  <c:v>110.239071622328</c:v>
                </c:pt>
                <c:pt idx="262">
                  <c:v>109.99573527875</c:v>
                </c:pt>
                <c:pt idx="263">
                  <c:v>109.753213984228</c:v>
                </c:pt>
                <c:pt idx="264">
                  <c:v>109.51150682143</c:v>
                </c:pt>
                <c:pt idx="265">
                  <c:v>109.270612602033</c:v>
                </c:pt>
                <c:pt idx="266">
                  <c:v>109.03052987011201</c:v>
                </c:pt>
                <c:pt idx="267">
                  <c:v>108.791256905916</c:v>
                </c:pt>
                <c:pt idx="268">
                  <c:v>108.552791729129</c:v>
                </c:pt>
                <c:pt idx="269">
                  <c:v>108.31513210396299</c:v>
                </c:pt>
                <c:pt idx="270">
                  <c:v>108.078275541471</c:v>
                </c:pt>
                <c:pt idx="271">
                  <c:v>107.84221930444301</c:v>
                </c:pt>
                <c:pt idx="272">
                  <c:v>107.60696041166</c:v>
                </c:pt>
                <c:pt idx="273">
                  <c:v>107.372495640457</c:v>
                </c:pt>
                <c:pt idx="274">
                  <c:v>107.138821531986</c:v>
                </c:pt>
                <c:pt idx="275">
                  <c:v>106.905934394767</c:v>
                </c:pt>
                <c:pt idx="276">
                  <c:v>106.67383030770699</c:v>
                </c:pt>
                <c:pt idx="277">
                  <c:v>106.44250512705101</c:v>
                </c:pt>
                <c:pt idx="278">
                  <c:v>106.211954486398</c:v>
                </c:pt>
                <c:pt idx="279">
                  <c:v>105.98217380368099</c:v>
                </c:pt>
                <c:pt idx="280">
                  <c:v>105.753158284264</c:v>
                </c:pt>
                <c:pt idx="281">
                  <c:v>105.524902924632</c:v>
                </c:pt>
                <c:pt idx="282">
                  <c:v>105.297402516723</c:v>
                </c:pt>
                <c:pt idx="283">
                  <c:v>105.070651652309</c:v>
                </c:pt>
                <c:pt idx="284">
                  <c:v>104.84464472667</c:v>
                </c:pt>
                <c:pt idx="285">
                  <c:v>104.619375942365</c:v>
                </c:pt>
                <c:pt idx="286">
                  <c:v>104.394839313311</c:v>
                </c:pt>
                <c:pt idx="287">
                  <c:v>104.171028669297</c:v>
                </c:pt>
                <c:pt idx="288">
                  <c:v>103.94793765919999</c:v>
                </c:pt>
                <c:pt idx="289">
                  <c:v>103.725559755421</c:v>
                </c:pt>
                <c:pt idx="290">
                  <c:v>103.503888257852</c:v>
                </c:pt>
                <c:pt idx="291">
                  <c:v>103.282916296821</c:v>
                </c:pt>
                <c:pt idx="292">
                  <c:v>103.062636838565</c:v>
                </c:pt>
                <c:pt idx="293">
                  <c:v>102.84304268791399</c:v>
                </c:pt>
                <c:pt idx="294">
                  <c:v>102.624126492187</c:v>
                </c:pt>
                <c:pt idx="295">
                  <c:v>102.405880745788</c:v>
                </c:pt>
                <c:pt idx="296">
                  <c:v>102.188297793008</c:v>
                </c:pt>
                <c:pt idx="297">
                  <c:v>101.97136983241001</c:v>
                </c:pt>
                <c:pt idx="298">
                  <c:v>101.75508891984499</c:v>
                </c:pt>
                <c:pt idx="299">
                  <c:v>101.53944697312799</c:v>
                </c:pt>
                <c:pt idx="300">
                  <c:v>101.324435774961</c:v>
                </c:pt>
                <c:pt idx="301">
                  <c:v>101.110046976935</c:v>
                </c:pt>
                <c:pt idx="302">
                  <c:v>100.896272102556</c:v>
                </c:pt>
                <c:pt idx="303">
                  <c:v>100.683102551404</c:v>
                </c:pt>
                <c:pt idx="304">
                  <c:v>100.470529602124</c:v>
                </c:pt>
                <c:pt idx="305">
                  <c:v>100.258544416516</c:v>
                </c:pt>
                <c:pt idx="306">
                  <c:v>100.047138042947</c:v>
                </c:pt>
                <c:pt idx="307">
                  <c:v>99.8363014180226</c:v>
                </c:pt>
                <c:pt idx="308">
                  <c:v>99.626025373625595</c:v>
                </c:pt>
                <c:pt idx="309">
                  <c:v>99.416300635789995</c:v>
                </c:pt>
                <c:pt idx="310">
                  <c:v>99.207117831886706</c:v>
                </c:pt>
                <c:pt idx="311">
                  <c:v>98.998467491404796</c:v>
                </c:pt>
                <c:pt idx="312">
                  <c:v>98.790340049968606</c:v>
                </c:pt>
                <c:pt idx="313">
                  <c:v>98.582725853439499</c:v>
                </c:pt>
                <c:pt idx="314">
                  <c:v>98.375615159422395</c:v>
                </c:pt>
                <c:pt idx="315">
                  <c:v>98.1689981413368</c:v>
                </c:pt>
                <c:pt idx="316">
                  <c:v>97.962864891921996</c:v>
                </c:pt>
                <c:pt idx="317">
                  <c:v>97.757205424996897</c:v>
                </c:pt>
                <c:pt idx="318">
                  <c:v>97.552009679989396</c:v>
                </c:pt>
                <c:pt idx="319">
                  <c:v>97.347267523876894</c:v>
                </c:pt>
                <c:pt idx="320">
                  <c:v>97.142968754528596</c:v>
                </c:pt>
                <c:pt idx="321">
                  <c:v>96.939103103435002</c:v>
                </c:pt>
                <c:pt idx="322">
                  <c:v>96.735660239561</c:v>
                </c:pt>
                <c:pt idx="323">
                  <c:v>96.532629770392802</c:v>
                </c:pt>
                <c:pt idx="324">
                  <c:v>96.330001246491605</c:v>
                </c:pt>
                <c:pt idx="325">
                  <c:v>96.127764163685796</c:v>
                </c:pt>
                <c:pt idx="326">
                  <c:v>95.925907965896997</c:v>
                </c:pt>
                <c:pt idx="327">
                  <c:v>95.724422047335494</c:v>
                </c:pt>
                <c:pt idx="328">
                  <c:v>95.523295756573702</c:v>
                </c:pt>
                <c:pt idx="329">
                  <c:v>95.322518397382296</c:v>
                </c:pt>
                <c:pt idx="330">
                  <c:v>95.122079233764396</c:v>
                </c:pt>
                <c:pt idx="331">
                  <c:v>94.921967490759698</c:v>
                </c:pt>
                <c:pt idx="332">
                  <c:v>94.722172357272996</c:v>
                </c:pt>
                <c:pt idx="333">
                  <c:v>94.522682989741398</c:v>
                </c:pt>
                <c:pt idx="334">
                  <c:v>94.323488514122502</c:v>
                </c:pt>
                <c:pt idx="335">
                  <c:v>94.124578028263301</c:v>
                </c:pt>
                <c:pt idx="336">
                  <c:v>93.925940604678601</c:v>
                </c:pt>
                <c:pt idx="337">
                  <c:v>93.727565293081994</c:v>
                </c:pt>
                <c:pt idx="338">
                  <c:v>93.529441123365501</c:v>
                </c:pt>
                <c:pt idx="339">
                  <c:v>93.331557107405899</c:v>
                </c:pt>
                <c:pt idx="340">
                  <c:v>93.1339022419223</c:v>
                </c:pt>
                <c:pt idx="341">
                  <c:v>92.936465510872097</c:v>
                </c:pt>
                <c:pt idx="342">
                  <c:v>92.739235888186997</c:v>
                </c:pt>
                <c:pt idx="343">
                  <c:v>92.542202340123893</c:v>
                </c:pt>
                <c:pt idx="344">
                  <c:v>92.3453538278021</c:v>
                </c:pt>
                <c:pt idx="345">
                  <c:v>92.148679309071795</c:v>
                </c:pt>
                <c:pt idx="346">
                  <c:v>91.952167742104706</c:v>
                </c:pt>
                <c:pt idx="347">
                  <c:v>91.755808086765498</c:v>
                </c:pt>
                <c:pt idx="348">
                  <c:v>91.559589307936307</c:v>
                </c:pt>
                <c:pt idx="349">
                  <c:v>91.363500376715294</c:v>
                </c:pt>
                <c:pt idx="350">
                  <c:v>91.167530274961607</c:v>
                </c:pt>
                <c:pt idx="351">
                  <c:v>90.971667995460905</c:v>
                </c:pt>
                <c:pt idx="352">
                  <c:v>90.775902545549599</c:v>
                </c:pt>
                <c:pt idx="353">
                  <c:v>90.580222950101899</c:v>
                </c:pt>
                <c:pt idx="354">
                  <c:v>90.384618252328295</c:v>
                </c:pt>
                <c:pt idx="355">
                  <c:v>90.189077517651796</c:v>
                </c:pt>
                <c:pt idx="356">
                  <c:v>89.993589836072402</c:v>
                </c:pt>
                <c:pt idx="357">
                  <c:v>89.798144323805701</c:v>
                </c:pt>
                <c:pt idx="358">
                  <c:v>89.602730126268597</c:v>
                </c:pt>
                <c:pt idx="359">
                  <c:v>89.407336420765503</c:v>
                </c:pt>
                <c:pt idx="360">
                  <c:v>89.211952418702396</c:v>
                </c:pt>
                <c:pt idx="361">
                  <c:v>89.016567368533799</c:v>
                </c:pt>
                <c:pt idx="362">
                  <c:v>88.821170557144498</c:v>
                </c:pt>
                <c:pt idx="363">
                  <c:v>88.625751314087495</c:v>
                </c:pt>
                <c:pt idx="364">
                  <c:v>88.430299012856807</c:v>
                </c:pt>
                <c:pt idx="365">
                  <c:v>88.234803073714502</c:v>
                </c:pt>
                <c:pt idx="366">
                  <c:v>88.039252966781106</c:v>
                </c:pt>
                <c:pt idx="367">
                  <c:v>87.843638214311198</c:v>
                </c:pt>
                <c:pt idx="368">
                  <c:v>87.6479483930745</c:v>
                </c:pt>
                <c:pt idx="369">
                  <c:v>87.452173137462907</c:v>
                </c:pt>
                <c:pt idx="370">
                  <c:v>87.256302142061401</c:v>
                </c:pt>
                <c:pt idx="371">
                  <c:v>87.060325164109898</c:v>
                </c:pt>
                <c:pt idx="372">
                  <c:v>86.864232026550596</c:v>
                </c:pt>
                <c:pt idx="373">
                  <c:v>86.668012620538505</c:v>
                </c:pt>
                <c:pt idx="374">
                  <c:v>86.471656908298399</c:v>
                </c:pt>
                <c:pt idx="375">
                  <c:v>86.275154926283804</c:v>
                </c:pt>
                <c:pt idx="376">
                  <c:v>86.078496787128699</c:v>
                </c:pt>
                <c:pt idx="377">
                  <c:v>85.881672683470597</c:v>
                </c:pt>
                <c:pt idx="378">
                  <c:v>85.684672890384306</c:v>
                </c:pt>
                <c:pt idx="379">
                  <c:v>85.487487768215701</c:v>
                </c:pt>
                <c:pt idx="380">
                  <c:v>85.290107765932902</c:v>
                </c:pt>
                <c:pt idx="381">
                  <c:v>85.092523423821802</c:v>
                </c:pt>
                <c:pt idx="382">
                  <c:v>84.894725376156103</c:v>
                </c:pt>
                <c:pt idx="383">
                  <c:v>84.696704355241394</c:v>
                </c:pt>
                <c:pt idx="384">
                  <c:v>84.498451193574994</c:v>
                </c:pt>
                <c:pt idx="385">
                  <c:v>84.2999568273937</c:v>
                </c:pt>
                <c:pt idx="386">
                  <c:v>84.101212299711406</c:v>
                </c:pt>
                <c:pt idx="387">
                  <c:v>83.902208763677706</c:v>
                </c:pt>
                <c:pt idx="388">
                  <c:v>83.702937485501494</c:v>
                </c:pt>
                <c:pt idx="389">
                  <c:v>83.503389847826895</c:v>
                </c:pt>
                <c:pt idx="390">
                  <c:v>83.303557353511096</c:v>
                </c:pt>
                <c:pt idx="391">
                  <c:v>83.103431628020701</c:v>
                </c:pt>
                <c:pt idx="392">
                  <c:v>82.903004423570906</c:v>
                </c:pt>
                <c:pt idx="393">
                  <c:v>82.702267622334404</c:v>
                </c:pt>
                <c:pt idx="394">
                  <c:v>82.501213239814504</c:v>
                </c:pt>
                <c:pt idx="395">
                  <c:v>82.299833428298697</c:v>
                </c:pt>
                <c:pt idx="396">
                  <c:v>82.098120480493805</c:v>
                </c:pt>
                <c:pt idx="397">
                  <c:v>81.896066832694899</c:v>
                </c:pt>
                <c:pt idx="398">
                  <c:v>81.693665069316793</c:v>
                </c:pt>
                <c:pt idx="399">
                  <c:v>81.490907925291694</c:v>
                </c:pt>
                <c:pt idx="400">
                  <c:v>81.287788290727704</c:v>
                </c:pt>
                <c:pt idx="401">
                  <c:v>81.0842992138451</c:v>
                </c:pt>
                <c:pt idx="402">
                  <c:v>80.880433905546894</c:v>
                </c:pt>
                <c:pt idx="403">
                  <c:v>80.676185742165799</c:v>
                </c:pt>
                <c:pt idx="404">
                  <c:v>80.471548270204593</c:v>
                </c:pt>
                <c:pt idx="405">
                  <c:v>80.266515209388103</c:v>
                </c:pt>
                <c:pt idx="406">
                  <c:v>80.061080457285101</c:v>
                </c:pt>
                <c:pt idx="407">
                  <c:v>79.8552380923594</c:v>
                </c:pt>
                <c:pt idx="408">
                  <c:v>79.648982378441005</c:v>
                </c:pt>
                <c:pt idx="409">
                  <c:v>79.442307768536295</c:v>
                </c:pt>
                <c:pt idx="410">
                  <c:v>79.235208908871996</c:v>
                </c:pt>
                <c:pt idx="411">
                  <c:v>79.027680642604807</c:v>
                </c:pt>
                <c:pt idx="412">
                  <c:v>78.819718014144399</c:v>
                </c:pt>
                <c:pt idx="413">
                  <c:v>78.611316272898904</c:v>
                </c:pt>
                <c:pt idx="414">
                  <c:v>78.402470877608096</c:v>
                </c:pt>
                <c:pt idx="415">
                  <c:v>78.193177500226398</c:v>
                </c:pt>
                <c:pt idx="416">
                  <c:v>77.983432030100602</c:v>
                </c:pt>
                <c:pt idx="417">
                  <c:v>77.773230577918</c:v>
                </c:pt>
                <c:pt idx="418">
                  <c:v>77.562569479815807</c:v>
                </c:pt>
                <c:pt idx="419">
                  <c:v>77.351445301939094</c:v>
                </c:pt>
                <c:pt idx="420">
                  <c:v>77.139854843971193</c:v>
                </c:pt>
                <c:pt idx="421">
                  <c:v>76.927795143471897</c:v>
                </c:pt>
                <c:pt idx="422">
                  <c:v>76.715263480026493</c:v>
                </c:pt>
                <c:pt idx="423">
                  <c:v>76.502257379457305</c:v>
                </c:pt>
                <c:pt idx="424">
                  <c:v>76.288774617850805</c:v>
                </c:pt>
                <c:pt idx="425">
                  <c:v>76.074813225652605</c:v>
                </c:pt>
                <c:pt idx="426">
                  <c:v>75.860371491616903</c:v>
                </c:pt>
                <c:pt idx="427">
                  <c:v>75.645447967361207</c:v>
                </c:pt>
                <c:pt idx="428">
                  <c:v>75.430041470827902</c:v>
                </c:pt>
                <c:pt idx="429">
                  <c:v>75.214151090848205</c:v>
                </c:pt>
                <c:pt idx="430">
                  <c:v>74.997776190643506</c:v>
                </c:pt>
                <c:pt idx="431">
                  <c:v>74.780916412645496</c:v>
                </c:pt>
                <c:pt idx="432">
                  <c:v>74.563571681324106</c:v>
                </c:pt>
                <c:pt idx="433">
                  <c:v>74.345742208009995</c:v>
                </c:pt>
                <c:pt idx="434">
                  <c:v>74.127428494464496</c:v>
                </c:pt>
                <c:pt idx="435">
                  <c:v>73.908631336660406</c:v>
                </c:pt>
                <c:pt idx="436">
                  <c:v>73.689351828826005</c:v>
                </c:pt>
                <c:pt idx="437">
                  <c:v>73.469591366772605</c:v>
                </c:pt>
                <c:pt idx="438">
                  <c:v>73.249351651741406</c:v>
                </c:pt>
                <c:pt idx="439">
                  <c:v>73.028634694423701</c:v>
                </c:pt>
                <c:pt idx="440">
                  <c:v>72.807442817817105</c:v>
                </c:pt>
                <c:pt idx="441">
                  <c:v>72.585778661215201</c:v>
                </c:pt>
                <c:pt idx="442">
                  <c:v>72.363645183482305</c:v>
                </c:pt>
                <c:pt idx="443">
                  <c:v>72.141045666179096</c:v>
                </c:pt>
                <c:pt idx="444">
                  <c:v>71.917983717104093</c:v>
                </c:pt>
                <c:pt idx="445">
                  <c:v>71.694463273360697</c:v>
                </c:pt>
                <c:pt idx="446">
                  <c:v>71.470488604123503</c:v>
                </c:pt>
                <c:pt idx="447">
                  <c:v>71.246064314007398</c:v>
                </c:pt>
                <c:pt idx="448">
                  <c:v>71.021195345637096</c:v>
                </c:pt>
                <c:pt idx="449">
                  <c:v>70.795886982472098</c:v>
                </c:pt>
                <c:pt idx="450">
                  <c:v>70.570144851360098</c:v>
                </c:pt>
                <c:pt idx="451">
                  <c:v>70.343974925241298</c:v>
                </c:pt>
                <c:pt idx="452">
                  <c:v>70.117383525213299</c:v>
                </c:pt>
                <c:pt idx="453">
                  <c:v>69.890377322950101</c:v>
                </c:pt>
                <c:pt idx="454">
                  <c:v>69.662963342813498</c:v>
                </c:pt>
                <c:pt idx="455">
                  <c:v>69.435148963744396</c:v>
                </c:pt>
                <c:pt idx="456">
                  <c:v>69.206941921179407</c:v>
                </c:pt>
                <c:pt idx="457">
                  <c:v>68.978350308410199</c:v>
                </c:pt>
                <c:pt idx="458">
                  <c:v>68.749382578712002</c:v>
                </c:pt>
                <c:pt idx="459">
                  <c:v>68.520047545823004</c:v>
                </c:pt>
                <c:pt idx="460">
                  <c:v>68.290354385979398</c:v>
                </c:pt>
                <c:pt idx="461">
                  <c:v>68.060312638292501</c:v>
                </c:pt>
                <c:pt idx="462">
                  <c:v>67.829932205799594</c:v>
                </c:pt>
                <c:pt idx="463">
                  <c:v>67.5992233562514</c:v>
                </c:pt>
                <c:pt idx="464">
                  <c:v>67.368196722429502</c:v>
                </c:pt>
                <c:pt idx="465">
                  <c:v>67.136863302155703</c:v>
                </c:pt>
                <c:pt idx="466">
                  <c:v>66.905234459008</c:v>
                </c:pt>
                <c:pt idx="467">
                  <c:v>66.673321921496097</c:v>
                </c:pt>
                <c:pt idx="468">
                  <c:v>66.441137783279103</c:v>
                </c:pt>
                <c:pt idx="469">
                  <c:v>66.2086945022034</c:v>
                </c:pt>
                <c:pt idx="470">
                  <c:v>65.976004899969297</c:v>
                </c:pt>
                <c:pt idx="471">
                  <c:v>65.743082160832401</c:v>
                </c:pt>
                <c:pt idx="472">
                  <c:v>65.509939830631296</c:v>
                </c:pt>
                <c:pt idx="473">
                  <c:v>65.2765918152257</c:v>
                </c:pt>
                <c:pt idx="474">
                  <c:v>65.043052379071398</c:v>
                </c:pt>
                <c:pt idx="475">
                  <c:v>64.809336143330995</c:v>
                </c:pt>
                <c:pt idx="476">
                  <c:v>64.575458083567099</c:v>
                </c:pt>
                <c:pt idx="477">
                  <c:v>64.341433527836102</c:v>
                </c:pt>
                <c:pt idx="478">
                  <c:v>64.107278153879506</c:v>
                </c:pt>
                <c:pt idx="479">
                  <c:v>63.873007986368201</c:v>
                </c:pt>
                <c:pt idx="480">
                  <c:v>63.638639394129697</c:v>
                </c:pt>
                <c:pt idx="481">
                  <c:v>63.404189086638702</c:v>
                </c:pt>
                <c:pt idx="482">
                  <c:v>63.169674110711703</c:v>
                </c:pt>
                <c:pt idx="483">
                  <c:v>62.935111846763498</c:v>
                </c:pt>
                <c:pt idx="484">
                  <c:v>62.700520004819403</c:v>
                </c:pt>
                <c:pt idx="485">
                  <c:v>62.465916620442897</c:v>
                </c:pt>
                <c:pt idx="486">
                  <c:v>62.2313200502578</c:v>
                </c:pt>
                <c:pt idx="487">
                  <c:v>61.996748967244201</c:v>
                </c:pt>
                <c:pt idx="488">
                  <c:v>61.762222355972597</c:v>
                </c:pt>
                <c:pt idx="489">
                  <c:v>61.527759507439299</c:v>
                </c:pt>
                <c:pt idx="490">
                  <c:v>61.293380013732303</c:v>
                </c:pt>
                <c:pt idx="491">
                  <c:v>61.059103762407098</c:v>
                </c:pt>
                <c:pt idx="492">
                  <c:v>60.824950930747001</c:v>
                </c:pt>
                <c:pt idx="493">
                  <c:v>60.590941979891902</c:v>
                </c:pt>
                <c:pt idx="494">
                  <c:v>60.357097648223601</c:v>
                </c:pt>
                <c:pt idx="495">
                  <c:v>60.123438945364001</c:v>
                </c:pt>
                <c:pt idx="496">
                  <c:v>59.889987145212402</c:v>
                </c:pt>
                <c:pt idx="497">
                  <c:v>59.656763779098497</c:v>
                </c:pt>
                <c:pt idx="498">
                  <c:v>59.4237906289829</c:v>
                </c:pt>
                <c:pt idx="499">
                  <c:v>59.191089719855299</c:v>
                </c:pt>
                <c:pt idx="500">
                  <c:v>58.958683312498003</c:v>
                </c:pt>
                <c:pt idx="501">
                  <c:v>58.726593895797897</c:v>
                </c:pt>
                <c:pt idx="502">
                  <c:v>58.494844178833503</c:v>
                </c:pt>
                <c:pt idx="503">
                  <c:v>58.263457083103198</c:v>
                </c:pt>
                <c:pt idx="504">
                  <c:v>58.0324557340494</c:v>
                </c:pt>
                <c:pt idx="505">
                  <c:v>57.801863453100403</c:v>
                </c:pt>
                <c:pt idx="506">
                  <c:v>57.571703748896603</c:v>
                </c:pt>
                <c:pt idx="507">
                  <c:v>57.342000308894399</c:v>
                </c:pt>
                <c:pt idx="508">
                  <c:v>57.1127769904408</c:v>
                </c:pt>
                <c:pt idx="509">
                  <c:v>56.884057811988797</c:v>
                </c:pt>
                <c:pt idx="510">
                  <c:v>56.655866944112702</c:v>
                </c:pt>
                <c:pt idx="511">
                  <c:v>56.428228700337499</c:v>
                </c:pt>
                <c:pt idx="512">
                  <c:v>56.201167527917598</c:v>
                </c:pt>
                <c:pt idx="513">
                  <c:v>55.974707998575703</c:v>
                </c:pt>
                <c:pt idx="514">
                  <c:v>55.748874799028201</c:v>
                </c:pt>
                <c:pt idx="515">
                  <c:v>55.5236927215552</c:v>
                </c:pt>
                <c:pt idx="516">
                  <c:v>55.299186654411599</c:v>
                </c:pt>
                <c:pt idx="517">
                  <c:v>55.075381572260099</c:v>
                </c:pt>
                <c:pt idx="518">
                  <c:v>54.852302526427998</c:v>
                </c:pt>
                <c:pt idx="519">
                  <c:v>54.629974635380997</c:v>
                </c:pt>
                <c:pt idx="520">
                  <c:v>54.408423074749003</c:v>
                </c:pt>
                <c:pt idx="521">
                  <c:v>54.187673067773403</c:v>
                </c:pt>
                <c:pt idx="522">
                  <c:v>53.967749875385003</c:v>
                </c:pt>
                <c:pt idx="523">
                  <c:v>53.7486787865843</c:v>
                </c:pt>
                <c:pt idx="524">
                  <c:v>53.5304851085316</c:v>
                </c:pt>
                <c:pt idx="525">
                  <c:v>53.313194156931303</c:v>
                </c:pt>
                <c:pt idx="526">
                  <c:v>53.096831246157898</c:v>
                </c:pt>
                <c:pt idx="527">
                  <c:v>52.881421679723701</c:v>
                </c:pt>
                <c:pt idx="528">
                  <c:v>52.666990740540399</c:v>
                </c:pt>
                <c:pt idx="529">
                  <c:v>52.453563681308303</c:v>
                </c:pt>
                <c:pt idx="530">
                  <c:v>52.241165715120196</c:v>
                </c:pt>
                <c:pt idx="531">
                  <c:v>52.029822005785299</c:v>
                </c:pt>
                <c:pt idx="532">
                  <c:v>51.819557658645103</c:v>
                </c:pt>
                <c:pt idx="533">
                  <c:v>51.610397711190203</c:v>
                </c:pt>
                <c:pt idx="534">
                  <c:v>51.402367123898202</c:v>
                </c:pt>
                <c:pt idx="535">
                  <c:v>51.1954907710589</c:v>
                </c:pt>
                <c:pt idx="536">
                  <c:v>50.989793431919999</c:v>
                </c:pt>
                <c:pt idx="537">
                  <c:v>50.785299781739397</c:v>
                </c:pt>
                <c:pt idx="538">
                  <c:v>50.582034383058101</c:v>
                </c:pt>
                <c:pt idx="539">
                  <c:v>50.380021677144597</c:v>
                </c:pt>
                <c:pt idx="540">
                  <c:v>50.179285975478997</c:v>
                </c:pt>
                <c:pt idx="541">
                  <c:v>49.979851451481203</c:v>
                </c:pt>
                <c:pt idx="542">
                  <c:v>49.781742132328802</c:v>
                </c:pt>
                <c:pt idx="543">
                  <c:v>49.5849818909726</c:v>
                </c:pt>
                <c:pt idx="544">
                  <c:v>49.389594438274202</c:v>
                </c:pt>
                <c:pt idx="545">
                  <c:v>49.195603315392802</c:v>
                </c:pt>
                <c:pt idx="546">
                  <c:v>49.003031886195501</c:v>
                </c:pt>
                <c:pt idx="547">
                  <c:v>48.811903330080597</c:v>
                </c:pt>
                <c:pt idx="548">
                  <c:v>48.622240634759002</c:v>
                </c:pt>
                <c:pt idx="549">
                  <c:v>48.434066589290602</c:v>
                </c:pt>
                <c:pt idx="550">
                  <c:v>48.247403777428403</c:v>
                </c:pt>
                <c:pt idx="551">
                  <c:v>48.062274570990397</c:v>
                </c:pt>
                <c:pt idx="552">
                  <c:v>47.878701123504399</c:v>
                </c:pt>
                <c:pt idx="553">
                  <c:v>47.696705364089603</c:v>
                </c:pt>
                <c:pt idx="554">
                  <c:v>47.516308991428197</c:v>
                </c:pt>
                <c:pt idx="555">
                  <c:v>47.337533468090903</c:v>
                </c:pt>
                <c:pt idx="556">
                  <c:v>47.160400014956103</c:v>
                </c:pt>
                <c:pt idx="557">
                  <c:v>46.984929605795102</c:v>
                </c:pt>
                <c:pt idx="558">
                  <c:v>46.811142962236801</c:v>
                </c:pt>
                <c:pt idx="559">
                  <c:v>46.639060548762501</c:v>
                </c:pt>
                <c:pt idx="560">
                  <c:v>46.468702567993198</c:v>
                </c:pt>
                <c:pt idx="561">
                  <c:v>46.300088956192198</c:v>
                </c:pt>
                <c:pt idx="562">
                  <c:v>46.133239378918901</c:v>
                </c:pt>
                <c:pt idx="563">
                  <c:v>45.968173226911503</c:v>
                </c:pt>
                <c:pt idx="564">
                  <c:v>45.804909612191501</c:v>
                </c:pt>
                <c:pt idx="565">
                  <c:v>45.643467364346499</c:v>
                </c:pt>
                <c:pt idx="566">
                  <c:v>45.4838650270435</c:v>
                </c:pt>
                <c:pt idx="567">
                  <c:v>45.326120854664502</c:v>
                </c:pt>
                <c:pt idx="568">
                  <c:v>45.170252809214603</c:v>
                </c:pt>
                <c:pt idx="569">
                  <c:v>45.0162785574136</c:v>
                </c:pt>
                <c:pt idx="570">
                  <c:v>44.864215467925</c:v>
                </c:pt>
                <c:pt idx="571">
                  <c:v>44.714080608818399</c:v>
                </c:pt>
                <c:pt idx="572">
                  <c:v>44.565890745188099</c:v>
                </c:pt>
                <c:pt idx="573">
                  <c:v>44.419662336953301</c:v>
                </c:pt>
                <c:pt idx="574">
                  <c:v>44.2754115368787</c:v>
                </c:pt>
                <c:pt idx="575">
                  <c:v>44.133154188673601</c:v>
                </c:pt>
                <c:pt idx="576">
                  <c:v>43.992905825323298</c:v>
                </c:pt>
                <c:pt idx="577">
                  <c:v>43.854681667586597</c:v>
                </c:pt>
                <c:pt idx="578">
                  <c:v>43.718496622617501</c:v>
                </c:pt>
                <c:pt idx="579">
                  <c:v>43.584365282734304</c:v>
                </c:pt>
                <c:pt idx="580">
                  <c:v>43.452301924378403</c:v>
                </c:pt>
                <c:pt idx="581">
                  <c:v>43.322320507173302</c:v>
                </c:pt>
                <c:pt idx="582">
                  <c:v>43.194434673149097</c:v>
                </c:pt>
                <c:pt idx="583">
                  <c:v>43.068657746067203</c:v>
                </c:pt>
                <c:pt idx="584">
                  <c:v>42.945002730896597</c:v>
                </c:pt>
                <c:pt idx="585">
                  <c:v>42.823482313419198</c:v>
                </c:pt>
                <c:pt idx="586">
                  <c:v>42.704108859901197</c:v>
                </c:pt>
                <c:pt idx="587">
                  <c:v>42.586894416945498</c:v>
                </c:pt>
                <c:pt idx="588">
                  <c:v>42.471850711368397</c:v>
                </c:pt>
                <c:pt idx="589">
                  <c:v>42.358989150249798</c:v>
                </c:pt>
                <c:pt idx="590">
                  <c:v>42.248320821020798</c:v>
                </c:pt>
                <c:pt idx="591">
                  <c:v>42.139856491672703</c:v>
                </c:pt>
                <c:pt idx="592">
                  <c:v>42.033606611017902</c:v>
                </c:pt>
                <c:pt idx="593">
                  <c:v>41.929581309047897</c:v>
                </c:pt>
                <c:pt idx="594">
                  <c:v>41.827790397367004</c:v>
                </c:pt>
                <c:pt idx="595">
                  <c:v>41.728243369646002</c:v>
                </c:pt>
                <c:pt idx="596">
                  <c:v>41.630949402223202</c:v>
                </c:pt>
                <c:pt idx="597">
                  <c:v>41.535917354617098</c:v>
                </c:pt>
                <c:pt idx="598">
                  <c:v>41.443155770267197</c:v>
                </c:pt>
                <c:pt idx="599">
                  <c:v>41.352672877141103</c:v>
                </c:pt>
                <c:pt idx="600">
                  <c:v>41.264476588513197</c:v>
                </c:pt>
                <c:pt idx="601">
                  <c:v>41.178574503683599</c:v>
                </c:pt>
                <c:pt idx="602">
                  <c:v>41.0949739087823</c:v>
                </c:pt>
                <c:pt idx="603">
                  <c:v>41.013681777571598</c:v>
                </c:pt>
                <c:pt idx="604">
                  <c:v>40.934704772257703</c:v>
                </c:pt>
                <c:pt idx="605">
                  <c:v>40.858049244318401</c:v>
                </c:pt>
                <c:pt idx="606">
                  <c:v>40.783721235365299</c:v>
                </c:pt>
                <c:pt idx="607">
                  <c:v>40.711726477967197</c:v>
                </c:pt>
                <c:pt idx="608">
                  <c:v>40.642070396484399</c:v>
                </c:pt>
                <c:pt idx="609">
                  <c:v>40.574758107915798</c:v>
                </c:pt>
                <c:pt idx="610">
                  <c:v>40.509794422720702</c:v>
                </c:pt>
                <c:pt idx="611">
                  <c:v>40.447183845621502</c:v>
                </c:pt>
                <c:pt idx="612">
                  <c:v>40.386930576388103</c:v>
                </c:pt>
                <c:pt idx="613">
                  <c:v>40.3290385106136</c:v>
                </c:pt>
                <c:pt idx="614">
                  <c:v>40.2735112404633</c:v>
                </c:pt>
                <c:pt idx="615">
                  <c:v>40.220352055375699</c:v>
                </c:pt>
                <c:pt idx="616">
                  <c:v>40.169563942736403</c:v>
                </c:pt>
                <c:pt idx="617">
                  <c:v>40.121149588539502</c:v>
                </c:pt>
                <c:pt idx="618">
                  <c:v>40.075111377989103</c:v>
                </c:pt>
                <c:pt idx="619">
                  <c:v>40.031451396069002</c:v>
                </c:pt>
                <c:pt idx="620">
                  <c:v>39.990171428043702</c:v>
                </c:pt>
                <c:pt idx="621">
                  <c:v>39.951272959974901</c:v>
                </c:pt>
                <c:pt idx="622">
                  <c:v>39.914757179101798</c:v>
                </c:pt>
                <c:pt idx="623">
                  <c:v>39.880624974267597</c:v>
                </c:pt>
                <c:pt idx="624">
                  <c:v>39.848876936209102</c:v>
                </c:pt>
                <c:pt idx="625">
                  <c:v>39.819513357855598</c:v>
                </c:pt>
                <c:pt idx="626">
                  <c:v>39.7925342345372</c:v>
                </c:pt>
                <c:pt idx="627">
                  <c:v>39.767939264151501</c:v>
                </c:pt>
                <c:pt idx="628">
                  <c:v>39.745727847267602</c:v>
                </c:pt>
                <c:pt idx="629">
                  <c:v>39.725899087171499</c:v>
                </c:pt>
                <c:pt idx="630">
                  <c:v>39.708451789880399</c:v>
                </c:pt>
                <c:pt idx="631">
                  <c:v>39.693384464037997</c:v>
                </c:pt>
                <c:pt idx="632">
                  <c:v>39.680695320827603</c:v>
                </c:pt>
                <c:pt idx="633">
                  <c:v>39.670382273753702</c:v>
                </c:pt>
                <c:pt idx="634">
                  <c:v>39.662442938420199</c:v>
                </c:pt>
                <c:pt idx="635">
                  <c:v>39.656874632221601</c:v>
                </c:pt>
                <c:pt idx="636">
                  <c:v>39.653674373981197</c:v>
                </c:pt>
                <c:pt idx="637">
                  <c:v>39.652838883538799</c:v>
                </c:pt>
                <c:pt idx="638">
                  <c:v>39.654364581278401</c:v>
                </c:pt>
                <c:pt idx="639">
                  <c:v>39.658247587598296</c:v>
                </c:pt>
                <c:pt idx="640">
                  <c:v>39.664483722336499</c:v>
                </c:pt>
                <c:pt idx="641">
                  <c:v>39.673068504133497</c:v>
                </c:pt>
                <c:pt idx="642">
                  <c:v>39.683997149757097</c:v>
                </c:pt>
                <c:pt idx="643">
                  <c:v>39.697264573364102</c:v>
                </c:pt>
                <c:pt idx="644">
                  <c:v>39.712865385734702</c:v>
                </c:pt>
                <c:pt idx="645">
                  <c:v>39.7307938934443</c:v>
                </c:pt>
                <c:pt idx="646">
                  <c:v>39.751044098010503</c:v>
                </c:pt>
                <c:pt idx="647">
                  <c:v>39.7736096949941</c:v>
                </c:pt>
                <c:pt idx="648">
                  <c:v>39.798484073057999</c:v>
                </c:pt>
                <c:pt idx="649">
                  <c:v>39.825660313010196</c:v>
                </c:pt>
                <c:pt idx="650">
                  <c:v>39.855131186802197</c:v>
                </c:pt>
                <c:pt idx="651">
                  <c:v>39.886889156509099</c:v>
                </c:pt>
                <c:pt idx="652">
                  <c:v>39.920926373289703</c:v>
                </c:pt>
                <c:pt idx="653">
                  <c:v>39.957234676309</c:v>
                </c:pt>
                <c:pt idx="654">
                  <c:v>39.995805591686903</c:v>
                </c:pt>
                <c:pt idx="655">
                  <c:v>40.036630331386903</c:v>
                </c:pt>
                <c:pt idx="656">
                  <c:v>40.079699792131997</c:v>
                </c:pt>
                <c:pt idx="657">
                  <c:v>40.1250045543079</c:v>
                </c:pt>
                <c:pt idx="658">
                  <c:v>40.172534880861598</c:v>
                </c:pt>
                <c:pt idx="659">
                  <c:v>40.2222807162251</c:v>
                </c:pt>
                <c:pt idx="660">
                  <c:v>40.274231685230099</c:v>
                </c:pt>
                <c:pt idx="661">
                  <c:v>40.328377092048299</c:v>
                </c:pt>
                <c:pt idx="662">
                  <c:v>40.384705919157</c:v>
                </c:pt>
                <c:pt idx="663">
                  <c:v>40.4432068263202</c:v>
                </c:pt>
                <c:pt idx="664">
                  <c:v>40.503868149613801</c:v>
                </c:pt>
                <c:pt idx="665">
                  <c:v>40.566677900475</c:v>
                </c:pt>
                <c:pt idx="666">
                  <c:v>40.631623764802903</c:v>
                </c:pt>
                <c:pt idx="667">
                  <c:v>40.698693102100997</c:v>
                </c:pt>
                <c:pt idx="668">
                  <c:v>40.767872944671502</c:v>
                </c:pt>
                <c:pt idx="669">
                  <c:v>40.839149996880302</c:v>
                </c:pt>
                <c:pt idx="670">
                  <c:v>40.912510634463899</c:v>
                </c:pt>
                <c:pt idx="671">
                  <c:v>40.987940903922997</c:v>
                </c:pt>
                <c:pt idx="672">
                  <c:v>41.0654265219897</c:v>
                </c:pt>
                <c:pt idx="673">
                  <c:v>41.144952875163703</c:v>
                </c:pt>
                <c:pt idx="674">
                  <c:v>41.2265050193487</c:v>
                </c:pt>
                <c:pt idx="675">
                  <c:v>41.310067679569002</c:v>
                </c:pt>
                <c:pt idx="676">
                  <c:v>41.395625249797597</c:v>
                </c:pt>
                <c:pt idx="677">
                  <c:v>41.483161792873403</c:v>
                </c:pt>
                <c:pt idx="678">
                  <c:v>41.572661040531798</c:v>
                </c:pt>
                <c:pt idx="679">
                  <c:v>41.664106393558001</c:v>
                </c:pt>
                <c:pt idx="680">
                  <c:v>41.757480922042802</c:v>
                </c:pt>
                <c:pt idx="681">
                  <c:v>41.852767365788502</c:v>
                </c:pt>
                <c:pt idx="682">
                  <c:v>41.949948134816204</c:v>
                </c:pt>
                <c:pt idx="683">
                  <c:v>42.049005310035099</c:v>
                </c:pt>
                <c:pt idx="684">
                  <c:v>42.1499206440363</c:v>
                </c:pt>
                <c:pt idx="685">
                  <c:v>42.252675562041702</c:v>
                </c:pt>
                <c:pt idx="686">
                  <c:v>42.357251162995503</c:v>
                </c:pt>
                <c:pt idx="687">
                  <c:v>42.463628220824702</c:v>
                </c:pt>
                <c:pt idx="688">
                  <c:v>42.571787185842503</c:v>
                </c:pt>
                <c:pt idx="689">
                  <c:v>42.681708186334397</c:v>
                </c:pt>
                <c:pt idx="690">
                  <c:v>42.793371030298601</c:v>
                </c:pt>
                <c:pt idx="691">
                  <c:v>42.9067552073736</c:v>
                </c:pt>
                <c:pt idx="692">
                  <c:v>43.0218398909294</c:v>
                </c:pt>
                <c:pt idx="693">
                  <c:v>43.1386039403476</c:v>
                </c:pt>
                <c:pt idx="694">
                  <c:v>43.257025903488</c:v>
                </c:pt>
                <c:pt idx="695">
                  <c:v>43.377084019335399</c:v>
                </c:pt>
                <c:pt idx="696">
                  <c:v>43.4987562208388</c:v>
                </c:pt>
                <c:pt idx="697">
                  <c:v>43.622020137952198</c:v>
                </c:pt>
                <c:pt idx="698">
                  <c:v>43.7468531008602</c:v>
                </c:pt>
                <c:pt idx="699">
                  <c:v>43.873232143405701</c:v>
                </c:pt>
                <c:pt idx="700">
                  <c:v>44.001134006721401</c:v>
                </c:pt>
                <c:pt idx="701">
                  <c:v>44.130535143054701</c:v>
                </c:pt>
                <c:pt idx="702">
                  <c:v>44.261411719805203</c:v>
                </c:pt>
                <c:pt idx="703">
                  <c:v>44.393739623756403</c:v>
                </c:pt>
                <c:pt idx="704">
                  <c:v>44.527494465517698</c:v>
                </c:pt>
                <c:pt idx="705">
                  <c:v>44.662651584169502</c:v>
                </c:pt>
                <c:pt idx="706">
                  <c:v>44.799186052112397</c:v>
                </c:pt>
                <c:pt idx="707">
                  <c:v>44.937072680123201</c:v>
                </c:pt>
                <c:pt idx="708">
                  <c:v>45.076286022608599</c:v>
                </c:pt>
                <c:pt idx="709">
                  <c:v>45.216800383074698</c:v>
                </c:pt>
                <c:pt idx="710">
                  <c:v>45.358589819776803</c:v>
                </c:pt>
                <c:pt idx="711">
                  <c:v>45.5016281515922</c:v>
                </c:pt>
                <c:pt idx="712">
                  <c:v>45.645888964072299</c:v>
                </c:pt>
                <c:pt idx="713">
                  <c:v>45.791345615699797</c:v>
                </c:pt>
                <c:pt idx="714">
                  <c:v>45.937971244333902</c:v>
                </c:pt>
                <c:pt idx="715">
                  <c:v>46.085738773846501</c:v>
                </c:pt>
                <c:pt idx="716">
                  <c:v>46.234620920942703</c:v>
                </c:pt>
                <c:pt idx="717">
                  <c:v>46.384590202164503</c:v>
                </c:pt>
                <c:pt idx="718">
                  <c:v>46.535618941069004</c:v>
                </c:pt>
                <c:pt idx="719">
                  <c:v>46.687679275583903</c:v>
                </c:pt>
                <c:pt idx="720">
                  <c:v>46.840743165524799</c:v>
                </c:pt>
                <c:pt idx="721">
                  <c:v>46.994782400283597</c:v>
                </c:pt>
                <c:pt idx="722">
                  <c:v>47.149768606667102</c:v>
                </c:pt>
                <c:pt idx="723">
                  <c:v>47.305673256887196</c:v>
                </c:pt>
                <c:pt idx="724">
                  <c:v>47.462467676703099</c:v>
                </c:pt>
                <c:pt idx="725">
                  <c:v>47.620123053690499</c:v>
                </c:pt>
                <c:pt idx="726">
                  <c:v>47.7786104456546</c:v>
                </c:pt>
                <c:pt idx="727">
                  <c:v>47.937900789160601</c:v>
                </c:pt>
                <c:pt idx="728">
                  <c:v>48.097964908181801</c:v>
                </c:pt>
                <c:pt idx="729">
                  <c:v>48.258773522860899</c:v>
                </c:pt>
                <c:pt idx="730">
                  <c:v>48.420297258367903</c:v>
                </c:pt>
                <c:pt idx="731">
                  <c:v>48.582506653858303</c:v>
                </c:pt>
                <c:pt idx="732">
                  <c:v>48.745372171513203</c:v>
                </c:pt>
                <c:pt idx="733">
                  <c:v>48.9088642056537</c:v>
                </c:pt>
                <c:pt idx="734">
                  <c:v>49.072953091927999</c:v>
                </c:pt>
                <c:pt idx="735">
                  <c:v>49.237609116558801</c:v>
                </c:pt>
                <c:pt idx="736">
                  <c:v>49.402802525636098</c:v>
                </c:pt>
                <c:pt idx="737">
                  <c:v>49.568503534456099</c:v>
                </c:pt>
                <c:pt idx="738">
                  <c:v>49.734682336886301</c:v>
                </c:pt>
                <c:pt idx="739">
                  <c:v>49.901309114766804</c:v>
                </c:pt>
                <c:pt idx="740">
                  <c:v>50.068354047305803</c:v>
                </c:pt>
                <c:pt idx="741">
                  <c:v>50.235787320494303</c:v>
                </c:pt>
                <c:pt idx="742">
                  <c:v>50.403579136510203</c:v>
                </c:pt>
                <c:pt idx="743">
                  <c:v>50.571699723106498</c:v>
                </c:pt>
                <c:pt idx="744">
                  <c:v>50.740119342975397</c:v>
                </c:pt>
                <c:pt idx="745">
                  <c:v>50.908808303079802</c:v>
                </c:pt>
                <c:pt idx="746">
                  <c:v>51.0777369639396</c:v>
                </c:pt>
                <c:pt idx="747">
                  <c:v>51.246875748866898</c:v>
                </c:pt>
                <c:pt idx="748">
                  <c:v>51.416195153136698</c:v>
                </c:pt>
                <c:pt idx="749">
                  <c:v>51.5856657530883</c:v>
                </c:pt>
                <c:pt idx="750">
                  <c:v>51.755258215145098</c:v>
                </c:pt>
                <c:pt idx="751">
                  <c:v>51.924943304743898</c:v>
                </c:pt>
                <c:pt idx="752">
                  <c:v>52.094691895167799</c:v>
                </c:pt>
                <c:pt idx="753">
                  <c:v>52.264474976271501</c:v>
                </c:pt>
                <c:pt idx="754">
                  <c:v>52.434263663088998</c:v>
                </c:pt>
                <c:pt idx="755">
                  <c:v>52.604029204318202</c:v>
                </c:pt>
                <c:pt idx="756">
                  <c:v>52.773742990676901</c:v>
                </c:pt>
                <c:pt idx="757">
                  <c:v>52.9433765631128</c:v>
                </c:pt>
                <c:pt idx="758">
                  <c:v>53.112901620869998</c:v>
                </c:pt>
                <c:pt idx="759">
                  <c:v>53.282290029400301</c:v>
                </c:pt>
                <c:pt idx="760">
                  <c:v>53.451513828110301</c:v>
                </c:pt>
                <c:pt idx="761">
                  <c:v>53.620545237940597</c:v>
                </c:pt>
                <c:pt idx="762">
                  <c:v>53.789356668770402</c:v>
                </c:pt>
                <c:pt idx="763">
                  <c:v>53.957920726639699</c:v>
                </c:pt>
                <c:pt idx="764">
                  <c:v>54.126210220780997</c:v>
                </c:pt>
                <c:pt idx="765">
                  <c:v>54.294198170462202</c:v>
                </c:pt>
                <c:pt idx="766">
                  <c:v>54.461857811627397</c:v>
                </c:pt>
                <c:pt idx="767">
                  <c:v>54.629162603334301</c:v>
                </c:pt>
                <c:pt idx="768">
                  <c:v>54.796086233984298</c:v>
                </c:pt>
                <c:pt idx="769">
                  <c:v>54.962602627337802</c:v>
                </c:pt>
                <c:pt idx="770">
                  <c:v>55.1286859483154</c:v>
                </c:pt>
                <c:pt idx="771">
                  <c:v>55.294310608574499</c:v>
                </c:pt>
                <c:pt idx="772">
                  <c:v>55.459451271867003</c:v>
                </c:pt>
                <c:pt idx="773">
                  <c:v>55.624082859165398</c:v>
                </c:pt>
                <c:pt idx="774">
                  <c:v>55.788180553562597</c:v>
                </c:pt>
                <c:pt idx="775">
                  <c:v>55.951719804939501</c:v>
                </c:pt>
                <c:pt idx="776">
                  <c:v>56.114676334396997</c:v>
                </c:pt>
                <c:pt idx="777">
                  <c:v>56.277026138455597</c:v>
                </c:pt>
                <c:pt idx="778">
                  <c:v>56.438745493016803</c:v>
                </c:pt>
                <c:pt idx="779">
                  <c:v>56.599810957085801</c:v>
                </c:pt>
                <c:pt idx="780">
                  <c:v>56.7601993762608</c:v>
                </c:pt>
                <c:pt idx="781">
                  <c:v>56.919887885978397</c:v>
                </c:pt>
                <c:pt idx="782">
                  <c:v>57.0788539145248</c:v>
                </c:pt>
                <c:pt idx="783">
                  <c:v>57.237075185808997</c:v>
                </c:pt>
                <c:pt idx="784">
                  <c:v>57.394529721895097</c:v>
                </c:pt>
                <c:pt idx="785">
                  <c:v>57.5511958453041</c:v>
                </c:pt>
                <c:pt idx="786">
                  <c:v>57.707052181077103</c:v>
                </c:pt>
                <c:pt idx="787">
                  <c:v>57.862077658605997</c:v>
                </c:pt>
                <c:pt idx="788">
                  <c:v>58.016251513234501</c:v>
                </c:pt>
                <c:pt idx="789">
                  <c:v>58.169553287626897</c:v>
                </c:pt>
                <c:pt idx="790">
                  <c:v>58.321962832912803</c:v>
                </c:pt>
                <c:pt idx="791">
                  <c:v>58.473460309605997</c:v>
                </c:pt>
                <c:pt idx="792">
                  <c:v>58.624026188302203</c:v>
                </c:pt>
                <c:pt idx="793">
                  <c:v>58.773641250160203</c:v>
                </c:pt>
                <c:pt idx="794">
                  <c:v>58.922286587163299</c:v>
                </c:pt>
                <c:pt idx="795">
                  <c:v>59.069943602175101</c:v>
                </c:pt>
                <c:pt idx="796">
                  <c:v>59.216594008783503</c:v>
                </c:pt>
                <c:pt idx="797">
                  <c:v>59.362219830941399</c:v>
                </c:pt>
                <c:pt idx="798">
                  <c:v>59.506803402408501</c:v>
                </c:pt>
                <c:pt idx="799">
                  <c:v>59.650327365996098</c:v>
                </c:pt>
                <c:pt idx="800">
                  <c:v>59.792774672620901</c:v>
                </c:pt>
                <c:pt idx="801">
                  <c:v>59.934128580173002</c:v>
                </c:pt>
                <c:pt idx="802">
                  <c:v>60.074372652198598</c:v>
                </c:pt>
                <c:pt idx="803">
                  <c:v>60.213490756409001</c:v>
                </c:pt>
                <c:pt idx="804">
                  <c:v>60.351467063013502</c:v>
                </c:pt>
                <c:pt idx="805">
                  <c:v>60.488286042884297</c:v>
                </c:pt>
                <c:pt idx="806">
                  <c:v>60.623932465562</c:v>
                </c:pt>
                <c:pt idx="807">
                  <c:v>60.758391397099402</c:v>
                </c:pt>
                <c:pt idx="808">
                  <c:v>60.891648197753902</c:v>
                </c:pt>
                <c:pt idx="809">
                  <c:v>61.023688519533302</c:v>
                </c:pt>
                <c:pt idx="810">
                  <c:v>61.154498303596398</c:v>
                </c:pt>
                <c:pt idx="811">
                  <c:v>61.284063777520302</c:v>
                </c:pt>
                <c:pt idx="812">
                  <c:v>61.412371452431998</c:v>
                </c:pt>
                <c:pt idx="813">
                  <c:v>61.539408120014897</c:v>
                </c:pt>
                <c:pt idx="814">
                  <c:v>61.665160849394297</c:v>
                </c:pt>
                <c:pt idx="815">
                  <c:v>61.789616983906399</c:v>
                </c:pt>
                <c:pt idx="816">
                  <c:v>61.912764137756298</c:v>
                </c:pt>
                <c:pt idx="817">
                  <c:v>62.034590192568402</c:v>
                </c:pt>
                <c:pt idx="818">
                  <c:v>62.155083293840804</c:v>
                </c:pt>
                <c:pt idx="819">
                  <c:v>62.274231847297997</c:v>
                </c:pt>
                <c:pt idx="820">
                  <c:v>62.392024515160699</c:v>
                </c:pt>
                <c:pt idx="821">
                  <c:v>62.508450212322799</c:v>
                </c:pt>
                <c:pt idx="822">
                  <c:v>62.623498102453802</c:v>
                </c:pt>
                <c:pt idx="823">
                  <c:v>62.737157594023799</c:v>
                </c:pt>
                <c:pt idx="824">
                  <c:v>62.849418336257401</c:v>
                </c:pt>
                <c:pt idx="825">
                  <c:v>62.960270215022298</c:v>
                </c:pt>
                <c:pt idx="826">
                  <c:v>63.069703348658599</c:v>
                </c:pt>
                <c:pt idx="827">
                  <c:v>63.177708083749799</c:v>
                </c:pt>
                <c:pt idx="828">
                  <c:v>63.284274990843301</c:v>
                </c:pt>
                <c:pt idx="829">
                  <c:v>63.389394860121499</c:v>
                </c:pt>
                <c:pt idx="830">
                  <c:v>63.493058697034002</c:v>
                </c:pt>
                <c:pt idx="831">
                  <c:v>63.595257717887002</c:v>
                </c:pt>
                <c:pt idx="832">
                  <c:v>63.695983345400599</c:v>
                </c:pt>
                <c:pt idx="833">
                  <c:v>63.795227204235502</c:v>
                </c:pt>
                <c:pt idx="834">
                  <c:v>63.892981116493203</c:v>
                </c:pt>
                <c:pt idx="835">
                  <c:v>63.989237097191698</c:v>
                </c:pt>
                <c:pt idx="836">
                  <c:v>64.083987349725504</c:v>
                </c:pt>
                <c:pt idx="837">
                  <c:v>64.177224261310201</c:v>
                </c:pt>
                <c:pt idx="838">
                  <c:v>64.2689403984118</c:v>
                </c:pt>
                <c:pt idx="839">
                  <c:v>64.359128502172595</c:v>
                </c:pt>
                <c:pt idx="840">
                  <c:v>64.447781483829104</c:v>
                </c:pt>
                <c:pt idx="841">
                  <c:v>64.534892420131001</c:v>
                </c:pt>
                <c:pt idx="842">
                  <c:v>64.620454548757607</c:v>
                </c:pt>
                <c:pt idx="843">
                  <c:v>64.704461263743497</c:v>
                </c:pt>
                <c:pt idx="844">
                  <c:v>64.786906110908902</c:v>
                </c:pt>
                <c:pt idx="845">
                  <c:v>64.8677827833002</c:v>
                </c:pt>
                <c:pt idx="846">
                  <c:v>64.947085116643805</c:v>
                </c:pt>
                <c:pt idx="847">
                  <c:v>65.024807084816402</c:v>
                </c:pt>
                <c:pt idx="848">
                  <c:v>65.100942795332102</c:v>
                </c:pt>
                <c:pt idx="849">
                  <c:v>65.175486484848605</c:v>
                </c:pt>
                <c:pt idx="850">
                  <c:v>65.248432514698194</c:v>
                </c:pt>
                <c:pt idx="851">
                  <c:v>65.319775366442897</c:v>
                </c:pt>
                <c:pt idx="852">
                  <c:v>65.389509637453898</c:v>
                </c:pt>
                <c:pt idx="853">
                  <c:v>65.457630036523199</c:v>
                </c:pt>
                <c:pt idx="854">
                  <c:v>65.524131379502506</c:v>
                </c:pt>
                <c:pt idx="855">
                  <c:v>65.589008584976995</c:v>
                </c:pt>
                <c:pt idx="856">
                  <c:v>65.652256669970697</c:v>
                </c:pt>
                <c:pt idx="857">
                  <c:v>65.713870745688496</c:v>
                </c:pt>
                <c:pt idx="858">
                  <c:v>65.773846013295298</c:v>
                </c:pt>
                <c:pt idx="859">
                  <c:v>65.832177759732204</c:v>
                </c:pt>
                <c:pt idx="860">
                  <c:v>65.888861353573802</c:v>
                </c:pt>
                <c:pt idx="861">
                  <c:v>65.943892240924797</c:v>
                </c:pt>
                <c:pt idx="862">
                  <c:v>65.997265941360396</c:v>
                </c:pt>
                <c:pt idx="863">
                  <c:v>66.048978043906899</c:v>
                </c:pt>
                <c:pt idx="864">
                  <c:v>66.099024203069902</c:v>
                </c:pt>
                <c:pt idx="865">
                  <c:v>66.147400134903407</c:v>
                </c:pt>
                <c:pt idx="866">
                  <c:v>66.194101613128396</c:v>
                </c:pt>
                <c:pt idx="867">
                  <c:v>66.239124465295504</c:v>
                </c:pt>
                <c:pt idx="868">
                  <c:v>66.282464568994399</c:v>
                </c:pt>
                <c:pt idx="869">
                  <c:v>66.324117848114298</c:v>
                </c:pt>
                <c:pt idx="870">
                  <c:v>66.364080269148403</c:v>
                </c:pt>
                <c:pt idx="871">
                  <c:v>66.402347837550806</c:v>
                </c:pt>
                <c:pt idx="872">
                  <c:v>66.438916594140395</c:v>
                </c:pt>
                <c:pt idx="873">
                  <c:v>66.473782611556402</c:v>
                </c:pt>
                <c:pt idx="874">
                  <c:v>66.506941990762201</c:v>
                </c:pt>
                <c:pt idx="875">
                  <c:v>66.538390857600305</c:v>
                </c:pt>
                <c:pt idx="876">
                  <c:v>66.568125359398493</c:v>
                </c:pt>
                <c:pt idx="877">
                  <c:v>66.596141661625595</c:v>
                </c:pt>
                <c:pt idx="878">
                  <c:v>66.622435944598706</c:v>
                </c:pt>
                <c:pt idx="879">
                  <c:v>66.647004400242096</c:v>
                </c:pt>
                <c:pt idx="880">
                  <c:v>66.6698432288958</c:v>
                </c:pt>
                <c:pt idx="881">
                  <c:v>66.690948636176799</c:v>
                </c:pt>
                <c:pt idx="882">
                  <c:v>66.710316829890701</c:v>
                </c:pt>
                <c:pt idx="883">
                  <c:v>66.727944016993803</c:v>
                </c:pt>
                <c:pt idx="884">
                  <c:v>66.743826400607105</c:v>
                </c:pt>
                <c:pt idx="885">
                  <c:v>66.757960177081998</c:v>
                </c:pt>
                <c:pt idx="886">
                  <c:v>66.770341533113907</c:v>
                </c:pt>
                <c:pt idx="887">
                  <c:v>66.780966642909902</c:v>
                </c:pt>
                <c:pt idx="888">
                  <c:v>66.789831665404506</c:v>
                </c:pt>
                <c:pt idx="889">
                  <c:v>66.796932741526305</c:v>
                </c:pt>
                <c:pt idx="890">
                  <c:v>66.802265991515</c:v>
                </c:pt>
                <c:pt idx="891">
                  <c:v>66.805827512287905</c:v>
                </c:pt>
                <c:pt idx="892">
                  <c:v>66.807613374855194</c:v>
                </c:pt>
                <c:pt idx="893">
                  <c:v>66.807619621786301</c:v>
                </c:pt>
                <c:pt idx="894">
                  <c:v>66.805842264722799</c:v>
                </c:pt>
                <c:pt idx="895">
                  <c:v>66.802277281941699</c:v>
                </c:pt>
                <c:pt idx="896">
                  <c:v>66.7969206159664</c:v>
                </c:pt>
                <c:pt idx="897">
                  <c:v>66.789768171225404</c:v>
                </c:pt>
                <c:pt idx="898">
                  <c:v>66.780815811758998</c:v>
                </c:pt>
                <c:pt idx="899">
                  <c:v>66.770059358972006</c:v>
                </c:pt>
                <c:pt idx="900">
                  <c:v>66.757494589436703</c:v>
                </c:pt>
                <c:pt idx="901">
                  <c:v>66.743117232737603</c:v>
                </c:pt>
                <c:pt idx="902">
                  <c:v>66.7269229693662</c:v>
                </c:pt>
                <c:pt idx="903">
                  <c:v>66.708907428659899</c:v>
                </c:pt>
                <c:pt idx="904">
                  <c:v>66.689066186786604</c:v>
                </c:pt>
                <c:pt idx="905">
                  <c:v>66.667394764774002</c:v>
                </c:pt>
                <c:pt idx="906">
                  <c:v>66.6438886265843</c:v>
                </c:pt>
                <c:pt idx="907">
                  <c:v>66.618543177233605</c:v>
                </c:pt>
                <c:pt idx="908">
                  <c:v>66.591353760953396</c:v>
                </c:pt>
                <c:pt idx="909">
                  <c:v>66.562315659397797</c:v>
                </c:pt>
                <c:pt idx="910">
                  <c:v>66.531424089892198</c:v>
                </c:pt>
                <c:pt idx="911">
                  <c:v>66.498674203726594</c:v>
                </c:pt>
                <c:pt idx="912">
                  <c:v>66.464061084490595</c:v>
                </c:pt>
                <c:pt idx="913">
                  <c:v>66.427579746449297</c:v>
                </c:pt>
                <c:pt idx="914">
                  <c:v>66.3892251329641</c:v>
                </c:pt>
                <c:pt idx="915">
                  <c:v>66.348992114951997</c:v>
                </c:pt>
                <c:pt idx="916">
                  <c:v>66.306875489388304</c:v>
                </c:pt>
                <c:pt idx="917">
                  <c:v>66.262869977848595</c:v>
                </c:pt>
                <c:pt idx="918">
                  <c:v>66.216970225092794</c:v>
                </c:pt>
                <c:pt idx="919">
                  <c:v>66.169170797688693</c:v>
                </c:pt>
                <c:pt idx="920">
                  <c:v>66.119466182676007</c:v>
                </c:pt>
                <c:pt idx="921">
                  <c:v>66.067850786268906</c:v>
                </c:pt>
                <c:pt idx="922">
                  <c:v>66.014318932600901</c:v>
                </c:pt>
                <c:pt idx="923">
                  <c:v>65.958864862506303</c:v>
                </c:pt>
                <c:pt idx="924">
                  <c:v>65.901482732341705</c:v>
                </c:pt>
                <c:pt idx="925">
                  <c:v>65.842166612847507</c:v>
                </c:pt>
                <c:pt idx="926">
                  <c:v>65.780910488045905</c:v>
                </c:pt>
                <c:pt idx="927">
                  <c:v>65.717708254179598</c:v>
                </c:pt>
                <c:pt idx="928">
                  <c:v>65.652553718687798</c:v>
                </c:pt>
                <c:pt idx="929">
                  <c:v>65.585440599220206</c:v>
                </c:pt>
                <c:pt idx="930">
                  <c:v>65.516362522689604</c:v>
                </c:pt>
                <c:pt idx="931">
                  <c:v>65.445313024362704</c:v>
                </c:pt>
                <c:pt idx="932">
                  <c:v>65.372285546988095</c:v>
                </c:pt>
                <c:pt idx="933">
                  <c:v>65.297273439962595</c:v>
                </c:pt>
                <c:pt idx="934">
                  <c:v>65.2202699585349</c:v>
                </c:pt>
                <c:pt idx="935">
                  <c:v>65.141268263047706</c:v>
                </c:pt>
                <c:pt idx="936">
                  <c:v>65.060261418216697</c:v>
                </c:pt>
                <c:pt idx="937">
                  <c:v>64.977242392447806</c:v>
                </c:pt>
                <c:pt idx="938">
                  <c:v>64.892204057191194</c:v>
                </c:pt>
                <c:pt idx="939">
                  <c:v>64.805139186335197</c:v>
                </c:pt>
                <c:pt idx="940">
                  <c:v>64.716040455635195</c:v>
                </c:pt>
                <c:pt idx="941">
                  <c:v>64.624900442182394</c:v>
                </c:pt>
                <c:pt idx="942">
                  <c:v>64.5317116239098</c:v>
                </c:pt>
                <c:pt idx="943">
                  <c:v>64.436466379136704</c:v>
                </c:pt>
                <c:pt idx="944">
                  <c:v>64.339156986150698</c:v>
                </c:pt>
                <c:pt idx="945">
                  <c:v>64.239775622828702</c:v>
                </c:pt>
                <c:pt idx="946">
                  <c:v>64.1383143662961</c:v>
                </c:pt>
                <c:pt idx="947">
                  <c:v>64.034765192625002</c:v>
                </c:pt>
                <c:pt idx="948">
                  <c:v>63.929119976571499</c:v>
                </c:pt>
                <c:pt idx="949">
                  <c:v>63.821370491351402</c:v>
                </c:pt>
                <c:pt idx="950">
                  <c:v>63.711508408456503</c:v>
                </c:pt>
                <c:pt idx="951">
                  <c:v>63.599525297509501</c:v>
                </c:pt>
                <c:pt idx="952">
                  <c:v>63.485412626160397</c:v>
                </c:pt>
                <c:pt idx="953">
                  <c:v>63.369161760021399</c:v>
                </c:pt>
                <c:pt idx="954">
                  <c:v>63.250763962644299</c:v>
                </c:pt>
                <c:pt idx="955">
                  <c:v>63.130210395537802</c:v>
                </c:pt>
                <c:pt idx="956">
                  <c:v>63.007492118227297</c:v>
                </c:pt>
                <c:pt idx="957">
                  <c:v>62.882600088355098</c:v>
                </c:pt>
                <c:pt idx="958">
                  <c:v>62.755525161825403</c:v>
                </c:pt>
                <c:pt idx="959">
                  <c:v>62.626258092988401</c:v>
                </c:pt>
                <c:pt idx="960">
                  <c:v>62.494789534871899</c:v>
                </c:pt>
                <c:pt idx="961">
                  <c:v>62.361110039453301</c:v>
                </c:pt>
                <c:pt idx="962">
                  <c:v>62.225210057977897</c:v>
                </c:pt>
                <c:pt idx="963">
                  <c:v>62.087079941320503</c:v>
                </c:pt>
                <c:pt idx="964">
                  <c:v>61.946709940394101</c:v>
                </c:pt>
                <c:pt idx="965">
                  <c:v>61.804090206603</c:v>
                </c:pt>
                <c:pt idx="966">
                  <c:v>61.6592107923437</c:v>
                </c:pt>
                <c:pt idx="967">
                  <c:v>61.512061651551498</c:v>
                </c:pt>
                <c:pt idx="968">
                  <c:v>61.362632640297001</c:v>
                </c:pt>
                <c:pt idx="969">
                  <c:v>61.210913517429297</c:v>
                </c:pt>
                <c:pt idx="970">
                  <c:v>61.056893945269003</c:v>
                </c:pt>
                <c:pt idx="971">
                  <c:v>60.900563490351999</c:v>
                </c:pt>
                <c:pt idx="972">
                  <c:v>60.741911624222404</c:v>
                </c:pt>
                <c:pt idx="973">
                  <c:v>60.580927724277501</c:v>
                </c:pt>
                <c:pt idx="974">
                  <c:v>60.417601074665498</c:v>
                </c:pt>
                <c:pt idx="975">
                  <c:v>60.2519208672351</c:v>
                </c:pt>
                <c:pt idx="976">
                  <c:v>60.083876202539699</c:v>
                </c:pt>
                <c:pt idx="977">
                  <c:v>59.913456090895203</c:v>
                </c:pt>
                <c:pt idx="978">
                  <c:v>59.740649453494498</c:v>
                </c:pt>
                <c:pt idx="979">
                  <c:v>59.565445123576801</c:v>
                </c:pt>
                <c:pt idx="980">
                  <c:v>59.387831847654802</c:v>
                </c:pt>
                <c:pt idx="981">
                  <c:v>59.207798286800497</c:v>
                </c:pt>
                <c:pt idx="982">
                  <c:v>59.025333017987798</c:v>
                </c:pt>
                <c:pt idx="983">
                  <c:v>58.840424535497597</c:v>
                </c:pt>
                <c:pt idx="984">
                  <c:v>58.6530612523812</c:v>
                </c:pt>
                <c:pt idx="985">
                  <c:v>58.4632315019876</c:v>
                </c:pt>
                <c:pt idx="986">
                  <c:v>58.2709235395508</c:v>
                </c:pt>
                <c:pt idx="987">
                  <c:v>58.076125543843403</c:v>
                </c:pt>
                <c:pt idx="988">
                  <c:v>57.878825618893302</c:v>
                </c:pt>
                <c:pt idx="989">
                  <c:v>57.679011795765298</c:v>
                </c:pt>
                <c:pt idx="990">
                  <c:v>57.4766720344116</c:v>
                </c:pt>
                <c:pt idx="991">
                  <c:v>57.271794225586703</c:v>
                </c:pt>
                <c:pt idx="992">
                  <c:v>57.064366192834001</c:v>
                </c:pt>
                <c:pt idx="993">
                  <c:v>56.854375694539101</c:v>
                </c:pt>
                <c:pt idx="994">
                  <c:v>56.641810426055898</c:v>
                </c:pt>
                <c:pt idx="995">
                  <c:v>56.426658021903201</c:v>
                </c:pt>
                <c:pt idx="996">
                  <c:v>56.208906058034103</c:v>
                </c:pt>
                <c:pt idx="997">
                  <c:v>55.988542054179</c:v>
                </c:pt>
                <c:pt idx="998">
                  <c:v>55.765553476263101</c:v>
                </c:pt>
                <c:pt idx="999">
                  <c:v>55.539927738900303</c:v>
                </c:pt>
                <c:pt idx="1000">
                  <c:v>55.311652207962801</c:v>
                </c:pt>
                <c:pt idx="1001">
                  <c:v>55.080714203229199</c:v>
                </c:pt>
                <c:pt idx="1002">
                  <c:v>54.847101001110403</c:v>
                </c:pt>
                <c:pt idx="1003">
                  <c:v>54.610799837456199</c:v>
                </c:pt>
                <c:pt idx="1004">
                  <c:v>54.371797910442197</c:v>
                </c:pt>
                <c:pt idx="1005">
                  <c:v>54.130082383537399</c:v>
                </c:pt>
                <c:pt idx="1006">
                  <c:v>53.885640388556098</c:v>
                </c:pt>
                <c:pt idx="1007">
                  <c:v>53.638459028791402</c:v>
                </c:pt>
                <c:pt idx="1008">
                  <c:v>53.388525382234597</c:v>
                </c:pt>
                <c:pt idx="1009">
                  <c:v>53.135826504879702</c:v>
                </c:pt>
                <c:pt idx="1010">
                  <c:v>52.880349434112603</c:v>
                </c:pt>
                <c:pt idx="1011">
                  <c:v>52.622081192189398</c:v>
                </c:pt>
                <c:pt idx="1012">
                  <c:v>52.361008789801403</c:v>
                </c:pt>
                <c:pt idx="1013">
                  <c:v>52.097119229728101</c:v>
                </c:pt>
                <c:pt idx="1014">
                  <c:v>51.830399510581103</c:v>
                </c:pt>
                <c:pt idx="1015">
                  <c:v>51.5608366306367</c:v>
                </c:pt>
                <c:pt idx="1016">
                  <c:v>51.288417591759398</c:v>
                </c:pt>
                <c:pt idx="1017">
                  <c:v>51.013129403417899</c:v>
                </c:pt>
                <c:pt idx="1018">
                  <c:v>50.7349590867911</c:v>
                </c:pt>
                <c:pt idx="1019">
                  <c:v>50.4538936789681</c:v>
                </c:pt>
                <c:pt idx="1020">
                  <c:v>50.169920237240497</c:v>
                </c:pt>
                <c:pt idx="1021">
                  <c:v>49.883025843487303</c:v>
                </c:pt>
                <c:pt idx="1022">
                  <c:v>49.593197608655203</c:v>
                </c:pt>
                <c:pt idx="1023">
                  <c:v>49.300422677330999</c:v>
                </c:pt>
                <c:pt idx="1024">
                  <c:v>49.0046882324094</c:v>
                </c:pt>
                <c:pt idx="1025">
                  <c:v>48.705981499854303</c:v>
                </c:pt>
                <c:pt idx="1026">
                  <c:v>48.404289753555901</c:v>
                </c:pt>
                <c:pt idx="1027">
                  <c:v>48.099600320280501</c:v>
                </c:pt>
                <c:pt idx="1028">
                  <c:v>47.791900584715201</c:v>
                </c:pt>
                <c:pt idx="1029">
                  <c:v>47.481177994608302</c:v>
                </c:pt>
                <c:pt idx="1030">
                  <c:v>47.167420066000403</c:v>
                </c:pt>
                <c:pt idx="1031">
                  <c:v>46.850614388553403</c:v>
                </c:pt>
                <c:pt idx="1032">
                  <c:v>46.530748630967601</c:v>
                </c:pt>
                <c:pt idx="1033">
                  <c:v>46.2078105464972</c:v>
                </c:pt>
                <c:pt idx="1034">
                  <c:v>45.881787978550399</c:v>
                </c:pt>
                <c:pt idx="1035">
                  <c:v>45.552668866389602</c:v>
                </c:pt>
                <c:pt idx="1036">
                  <c:v>45.220441250912501</c:v>
                </c:pt>
                <c:pt idx="1037">
                  <c:v>44.885093280530597</c:v>
                </c:pt>
                <c:pt idx="1038">
                  <c:v>44.546613217129703</c:v>
                </c:pt>
                <c:pt idx="1039">
                  <c:v>44.2049894421218</c:v>
                </c:pt>
                <c:pt idx="1040">
                  <c:v>43.860210462578799</c:v>
                </c:pt>
                <c:pt idx="1041">
                  <c:v>43.512264917452498</c:v>
                </c:pt>
                <c:pt idx="1042">
                  <c:v>43.1611415838764</c:v>
                </c:pt>
                <c:pt idx="1043">
                  <c:v>42.806829383546599</c:v>
                </c:pt>
                <c:pt idx="1044">
                  <c:v>42.4493173891832</c:v>
                </c:pt>
                <c:pt idx="1045">
                  <c:v>42.0885948310668</c:v>
                </c:pt>
                <c:pt idx="1046">
                  <c:v>41.7246511036481</c:v>
                </c:pt>
                <c:pt idx="1047">
                  <c:v>41.357475772230501</c:v>
                </c:pt>
                <c:pt idx="1048">
                  <c:v>40.987058579721797</c:v>
                </c:pt>
                <c:pt idx="1049">
                  <c:v>40.613389453450402</c:v>
                </c:pt>
                <c:pt idx="1050">
                  <c:v>40.236458512044997</c:v>
                </c:pt>
                <c:pt idx="1051">
                  <c:v>39.856256072375103</c:v>
                </c:pt>
                <c:pt idx="1052">
                  <c:v>39.4727726565471</c:v>
                </c:pt>
                <c:pt idx="1053">
                  <c:v>39.085998998953102</c:v>
                </c:pt>
                <c:pt idx="1054">
                  <c:v>38.695926053370002</c:v>
                </c:pt>
                <c:pt idx="1055">
                  <c:v>38.302545000102199</c:v>
                </c:pt>
                <c:pt idx="1056">
                  <c:v>37.9058472531663</c:v>
                </c:pt>
                <c:pt idx="1057">
                  <c:v>37.505824467512397</c:v>
                </c:pt>
                <c:pt idx="1058">
                  <c:v>37.102468546276398</c:v>
                </c:pt>
                <c:pt idx="1059">
                  <c:v>36.695771648061204</c:v>
                </c:pt>
                <c:pt idx="1060">
                  <c:v>36.285726194237697</c:v>
                </c:pt>
                <c:pt idx="1061">
                  <c:v>35.872324876265502</c:v>
                </c:pt>
                <c:pt idx="1062">
                  <c:v>35.460852942323399</c:v>
                </c:pt>
                <c:pt idx="1063">
                  <c:v>35.040922349664299</c:v>
                </c:pt>
                <c:pt idx="1064">
                  <c:v>34.617620930931999</c:v>
                </c:pt>
                <c:pt idx="1065">
                  <c:v>34.190942638893198</c:v>
                </c:pt>
                <c:pt idx="1066">
                  <c:v>33.7608817344451</c:v>
                </c:pt>
                <c:pt idx="1067">
                  <c:v>33.327432793901799</c:v>
                </c:pt>
                <c:pt idx="1068">
                  <c:v>32.890590716251701</c:v>
                </c:pt>
                <c:pt idx="1069">
                  <c:v>32.450350730380102</c:v>
                </c:pt>
                <c:pt idx="1070">
                  <c:v>32.006708402250297</c:v>
                </c:pt>
                <c:pt idx="1071">
                  <c:v>31.559659642033299</c:v>
                </c:pt>
                <c:pt idx="1072">
                  <c:v>31.1092007111816</c:v>
                </c:pt>
                <c:pt idx="1073">
                  <c:v>30.655328229437099</c:v>
                </c:pt>
                <c:pt idx="1074">
                  <c:v>30.198039181762301</c:v>
                </c:pt>
                <c:pt idx="1075">
                  <c:v>29.737330925193898</c:v>
                </c:pt>
                <c:pt idx="1076">
                  <c:v>29.273201195599999</c:v>
                </c:pt>
                <c:pt idx="1077">
                  <c:v>28.805648114340801</c:v>
                </c:pt>
                <c:pt idx="1078">
                  <c:v>28.3346701948178</c:v>
                </c:pt>
                <c:pt idx="1079">
                  <c:v>27.860266348905199</c:v>
                </c:pt>
                <c:pt idx="1080">
                  <c:v>27.382435893253799</c:v>
                </c:pt>
                <c:pt idx="1081">
                  <c:v>26.901178555454202</c:v>
                </c:pt>
                <c:pt idx="1082">
                  <c:v>26.416494480054102</c:v>
                </c:pt>
                <c:pt idx="1083">
                  <c:v>25.9283842344175</c:v>
                </c:pt>
                <c:pt idx="1084">
                  <c:v>25.436848814412802</c:v>
                </c:pt>
                <c:pt idx="1085">
                  <c:v>24.941889649926001</c:v>
                </c:pt>
                <c:pt idx="1086">
                  <c:v>24.443508610178402</c:v>
                </c:pt>
                <c:pt idx="1087">
                  <c:v>23.9417080088501</c:v>
                </c:pt>
                <c:pt idx="1088">
                  <c:v>23.436490608986201</c:v>
                </c:pt>
                <c:pt idx="1089">
                  <c:v>22.927859627683802</c:v>
                </c:pt>
                <c:pt idx="1090">
                  <c:v>22.415818740543799</c:v>
                </c:pt>
                <c:pt idx="1091">
                  <c:v>21.9003720858774</c:v>
                </c:pt>
                <c:pt idx="1092">
                  <c:v>21.381524268654399</c:v>
                </c:pt>
                <c:pt idx="1093">
                  <c:v>20.859280364187502</c:v>
                </c:pt>
                <c:pt idx="1094">
                  <c:v>20.333645921531101</c:v>
                </c:pt>
                <c:pt idx="1095">
                  <c:v>19.8046269665906</c:v>
                </c:pt>
                <c:pt idx="1096">
                  <c:v>19.2722300049303</c:v>
                </c:pt>
                <c:pt idx="1097">
                  <c:v>18.736462024262799</c:v>
                </c:pt>
                <c:pt idx="1098">
                  <c:v>18.197330496612398</c:v>
                </c:pt>
                <c:pt idx="1099">
                  <c:v>17.654843380141301</c:v>
                </c:pt>
                <c:pt idx="1100">
                  <c:v>17.109009120619501</c:v>
                </c:pt>
                <c:pt idx="1101">
                  <c:v>16.559836652541499</c:v>
                </c:pt>
                <c:pt idx="1102">
                  <c:v>16.007335399856998</c:v>
                </c:pt>
                <c:pt idx="1103">
                  <c:v>15.4515152763261</c:v>
                </c:pt>
                <c:pt idx="1104">
                  <c:v>14.892386685468299</c:v>
                </c:pt>
                <c:pt idx="1105">
                  <c:v>14.3299605201069</c:v>
                </c:pt>
                <c:pt idx="1106">
                  <c:v>13.7426057968023</c:v>
                </c:pt>
                <c:pt idx="1107">
                  <c:v>13.173082214702299</c:v>
                </c:pt>
                <c:pt idx="1108">
                  <c:v>12.600286411953901</c:v>
                </c:pt>
                <c:pt idx="1109">
                  <c:v>12.024231110218601</c:v>
                </c:pt>
                <c:pt idx="1110">
                  <c:v>11.444929512998399</c:v>
                </c:pt>
                <c:pt idx="1111">
                  <c:v>10.8623953025921</c:v>
                </c:pt>
                <c:pt idx="1112">
                  <c:v>10.2766426365671</c:v>
                </c:pt>
                <c:pt idx="1113">
                  <c:v>9.6876861437344601</c:v>
                </c:pt>
                <c:pt idx="1114">
                  <c:v>9.0955409196163703</c:v>
                </c:pt>
                <c:pt idx="1115">
                  <c:v>8.5002225213986993</c:v>
                </c:pt>
                <c:pt idx="1116">
                  <c:v>7.9017469623542302</c:v>
                </c:pt>
                <c:pt idx="1117">
                  <c:v>7.3001307057304698</c:v>
                </c:pt>
                <c:pt idx="1118">
                  <c:v>6.6953906580908402</c:v>
                </c:pt>
                <c:pt idx="1119">
                  <c:v>6.08754416209959</c:v>
                </c:pt>
                <c:pt idx="1120">
                  <c:v>5.4766089887425302</c:v>
                </c:pt>
                <c:pt idx="1121">
                  <c:v>4.86260332897269</c:v>
                </c:pt>
                <c:pt idx="1122">
                  <c:v>4.2455457847733804</c:v>
                </c:pt>
                <c:pt idx="1123">
                  <c:v>3.6254553596313399</c:v>
                </c:pt>
                <c:pt idx="1124">
                  <c:v>3.0023514484084699</c:v>
                </c:pt>
                <c:pt idx="1125">
                  <c:v>2.37625382660657</c:v>
                </c:pt>
                <c:pt idx="1126">
                  <c:v>1.7471826390160199</c:v>
                </c:pt>
                <c:pt idx="1127">
                  <c:v>1.11515838774111</c:v>
                </c:pt>
                <c:pt idx="1128">
                  <c:v>0.480201919595516</c:v>
                </c:pt>
                <c:pt idx="1129">
                  <c:v>-0.15766558714426901</c:v>
                </c:pt>
                <c:pt idx="1130">
                  <c:v>-0.798422636628072</c:v>
                </c:pt>
                <c:pt idx="1131">
                  <c:v>-1.4420474299756201</c:v>
                </c:pt>
                <c:pt idx="1132">
                  <c:v>-2.08851788048224</c:v>
                </c:pt>
                <c:pt idx="1133">
                  <c:v>-2.7378116294907802</c:v>
                </c:pt>
                <c:pt idx="1134">
                  <c:v>-3.3899060629367499</c:v>
                </c:pt>
                <c:pt idx="1135">
                  <c:v>-4.0447783285814998</c:v>
                </c:pt>
                <c:pt idx="1136">
                  <c:v>-4.7024053539291897</c:v>
                </c:pt>
                <c:pt idx="1137">
                  <c:v>-5.3642491994384196</c:v>
                </c:pt>
                <c:pt idx="1138">
                  <c:v>-6.0273587971067997</c:v>
                </c:pt>
                <c:pt idx="1139">
                  <c:v>-6.69315391602556</c:v>
                </c:pt>
                <c:pt idx="1140">
                  <c:v>-7.3616108238133302</c:v>
                </c:pt>
                <c:pt idx="1141">
                  <c:v>-8.0327056687797906</c:v>
                </c:pt>
                <c:pt idx="1142">
                  <c:v>-8.7064145021690198</c:v>
                </c:pt>
                <c:pt idx="1143">
                  <c:v>-9.38271330116177</c:v>
                </c:pt>
                <c:pt idx="1144">
                  <c:v>-10.061577992630401</c:v>
                </c:pt>
                <c:pt idx="1145">
                  <c:v>-10.7429844776736</c:v>
                </c:pt>
                <c:pt idx="1146">
                  <c:v>-11.4269086569316</c:v>
                </c:pt>
                <c:pt idx="1147">
                  <c:v>-12.113326456700101</c:v>
                </c:pt>
                <c:pt idx="1148">
                  <c:v>-12.8022138558613</c:v>
                </c:pt>
                <c:pt idx="1149">
                  <c:v>-13.4935469136365</c:v>
                </c:pt>
                <c:pt idx="1150">
                  <c:v>-14.187301798192699</c:v>
                </c:pt>
                <c:pt idx="1151">
                  <c:v>-14.8834548161072</c:v>
                </c:pt>
                <c:pt idx="1152">
                  <c:v>-15.5819824427236</c:v>
                </c:pt>
                <c:pt idx="1153">
                  <c:v>-16.2828613534138</c:v>
                </c:pt>
                <c:pt idx="1154">
                  <c:v>-16.986068455770901</c:v>
                </c:pt>
                <c:pt idx="1155">
                  <c:v>-17.691580922769599</c:v>
                </c:pt>
                <c:pt idx="1156">
                  <c:v>-18.399376226908</c:v>
                </c:pt>
                <c:pt idx="1157">
                  <c:v>-19.109432175379599</c:v>
                </c:pt>
                <c:pt idx="1158">
                  <c:v>-19.8217269463013</c:v>
                </c:pt>
                <c:pt idx="1159">
                  <c:v>-20.5362391260389</c:v>
                </c:pt>
                <c:pt idx="1160">
                  <c:v>-21.252947747673801</c:v>
                </c:pt>
                <c:pt idx="1161">
                  <c:v>-21.934624030310601</c:v>
                </c:pt>
                <c:pt idx="1162">
                  <c:v>-22.655000388933502</c:v>
                </c:pt>
                <c:pt idx="1163">
                  <c:v>-23.377506183270199</c:v>
                </c:pt>
                <c:pt idx="1164">
                  <c:v>-24.102122683836502</c:v>
                </c:pt>
                <c:pt idx="1165">
                  <c:v>-24.828831822836499</c:v>
                </c:pt>
                <c:pt idx="1166">
                  <c:v>-25.557616240696898</c:v>
                </c:pt>
                <c:pt idx="1167">
                  <c:v>-26.288459334172899</c:v>
                </c:pt>
                <c:pt idx="1168">
                  <c:v>-27.021345306120999</c:v>
                </c:pt>
                <c:pt idx="1169">
                  <c:v>-27.7562592170298</c:v>
                </c:pt>
                <c:pt idx="1170">
                  <c:v>-28.493187038412</c:v>
                </c:pt>
                <c:pt idx="1171">
                  <c:v>-29.232115708171001</c:v>
                </c:pt>
                <c:pt idx="1172">
                  <c:v>-29.973033188062502</c:v>
                </c:pt>
                <c:pt idx="1173">
                  <c:v>-30.715928523393401</c:v>
                </c:pt>
                <c:pt idx="1174">
                  <c:v>-31.4607919050897</c:v>
                </c:pt>
                <c:pt idx="1175">
                  <c:v>-32.207614734308997</c:v>
                </c:pt>
                <c:pt idx="1176">
                  <c:v>-32.956389689757501</c:v>
                </c:pt>
                <c:pt idx="1177">
                  <c:v>-33.707110797913998</c:v>
                </c:pt>
                <c:pt idx="1178">
                  <c:v>-34.459773506357202</c:v>
                </c:pt>
                <c:pt idx="1179">
                  <c:v>-35.214374760433302</c:v>
                </c:pt>
                <c:pt idx="1180">
                  <c:v>-35.970913083508499</c:v>
                </c:pt>
                <c:pt idx="1181">
                  <c:v>-36.740018326303797</c:v>
                </c:pt>
                <c:pt idx="1182">
                  <c:v>-37.500618869586901</c:v>
                </c:pt>
                <c:pt idx="1183">
                  <c:v>-38.263165315485303</c:v>
                </c:pt>
                <c:pt idx="1184">
                  <c:v>-39.027663429796497</c:v>
                </c:pt>
                <c:pt idx="1185">
                  <c:v>-39.794121023040297</c:v>
                </c:pt>
                <c:pt idx="1186">
                  <c:v>-40.562548059069201</c:v>
                </c:pt>
                <c:pt idx="1187">
                  <c:v>-41.332956769888</c:v>
                </c:pt>
                <c:pt idx="1188">
                  <c:v>-42.105361777220999</c:v>
                </c:pt>
                <c:pt idx="1189">
                  <c:v>-42.879780221451398</c:v>
                </c:pt>
                <c:pt idx="1190">
                  <c:v>-43.656231898614898</c:v>
                </c:pt>
                <c:pt idx="1191">
                  <c:v>-44.434739406231699</c:v>
                </c:pt>
                <c:pt idx="1192">
                  <c:v>-45.215328298843502</c:v>
                </c:pt>
                <c:pt idx="1193">
                  <c:v>-45.998027254249003</c:v>
                </c:pt>
                <c:pt idx="1194">
                  <c:v>-46.782868251565702</c:v>
                </c:pt>
                <c:pt idx="1195">
                  <c:v>-47.569886762390901</c:v>
                </c:pt>
                <c:pt idx="1196">
                  <c:v>-48.359121956548101</c:v>
                </c:pt>
                <c:pt idx="1197">
                  <c:v>-49.150616924096198</c:v>
                </c:pt>
                <c:pt idx="1198">
                  <c:v>-49.942535509957402</c:v>
                </c:pt>
                <c:pt idx="1199">
                  <c:v>-50.738550410749198</c:v>
                </c:pt>
                <c:pt idx="1200">
                  <c:v>-51.536973535140099</c:v>
                </c:pt>
                <c:pt idx="1201">
                  <c:v>-52.3378660387568</c:v>
                </c:pt>
                <c:pt idx="1202">
                  <c:v>-53.141294425093399</c:v>
                </c:pt>
                <c:pt idx="1203">
                  <c:v>-53.9473309193598</c:v>
                </c:pt>
                <c:pt idx="1204">
                  <c:v>-54.756053881567802</c:v>
                </c:pt>
                <c:pt idx="1205">
                  <c:v>-55.567548264937102</c:v>
                </c:pt>
                <c:pt idx="1206">
                  <c:v>-56.381906126887401</c:v>
                </c:pt>
                <c:pt idx="1207">
                  <c:v>-57.199227201346901</c:v>
                </c:pt>
                <c:pt idx="1208">
                  <c:v>-58.019619542935303</c:v>
                </c:pt>
                <c:pt idx="1209">
                  <c:v>-58.843200255805101</c:v>
                </c:pt>
                <c:pt idx="1210">
                  <c:v>-59.670096322722401</c:v>
                </c:pt>
                <c:pt idx="1211">
                  <c:v>-60.500445553468403</c:v>
                </c:pt>
                <c:pt idx="1212">
                  <c:v>-61.345382531123299</c:v>
                </c:pt>
                <c:pt idx="1213">
                  <c:v>-62.183309984258003</c:v>
                </c:pt>
                <c:pt idx="1214">
                  <c:v>-63.025184893608902</c:v>
                </c:pt>
                <c:pt idx="1215">
                  <c:v>-63.8712012948465</c:v>
                </c:pt>
                <c:pt idx="1216">
                  <c:v>-64.721571633907004</c:v>
                </c:pt>
                <c:pt idx="1217">
                  <c:v>-65.576529178685902</c:v>
                </c:pt>
                <c:pt idx="1218">
                  <c:v>-66.436330900458302</c:v>
                </c:pt>
                <c:pt idx="1219">
                  <c:v>-67.301260939963498</c:v>
                </c:pt>
                <c:pt idx="1220">
                  <c:v>-68.171634805934005</c:v>
                </c:pt>
                <c:pt idx="1221">
                  <c:v>-69.047804497451196</c:v>
                </c:pt>
                <c:pt idx="1222">
                  <c:v>-69.9301647998671</c:v>
                </c:pt>
                <c:pt idx="1223">
                  <c:v>-70.819161083070398</c:v>
                </c:pt>
                <c:pt idx="1224">
                  <c:v>-71.715299038757706</c:v>
                </c:pt>
                <c:pt idx="1225">
                  <c:v>-72.631948524012699</c:v>
                </c:pt>
                <c:pt idx="1226">
                  <c:v>-73.544433205579395</c:v>
                </c:pt>
                <c:pt idx="1227">
                  <c:v>-74.466083981756995</c:v>
                </c:pt>
                <c:pt idx="1228">
                  <c:v>-75.3978097112455</c:v>
                </c:pt>
                <c:pt idx="1229">
                  <c:v>-76.340687329091594</c:v>
                </c:pt>
                <c:pt idx="1230">
                  <c:v>-77.296006959426094</c:v>
                </c:pt>
                <c:pt idx="1231">
                  <c:v>-78.2653326186756</c:v>
                </c:pt>
                <c:pt idx="1232">
                  <c:v>-79.250585138471607</c:v>
                </c:pt>
                <c:pt idx="1233">
                  <c:v>-80.254157366565707</c:v>
                </c:pt>
                <c:pt idx="1234">
                  <c:v>-81.279077274193398</c:v>
                </c:pt>
                <c:pt idx="1235">
                  <c:v>-82.329243911880397</c:v>
                </c:pt>
                <c:pt idx="1236">
                  <c:v>-83.409777246129906</c:v>
                </c:pt>
                <c:pt idx="1237">
                  <c:v>-84.514655269291296</c:v>
                </c:pt>
                <c:pt idx="1238">
                  <c:v>-85.678626733483298</c:v>
                </c:pt>
                <c:pt idx="1239">
                  <c:v>-86.902728122209396</c:v>
                </c:pt>
                <c:pt idx="1240">
                  <c:v>-88.206744103513799</c:v>
                </c:pt>
                <c:pt idx="1241">
                  <c:v>-89.621109224310104</c:v>
                </c:pt>
                <c:pt idx="1242">
                  <c:v>-91.195316039891196</c:v>
                </c:pt>
                <c:pt idx="1243">
                  <c:v>-93.015887355040903</c:v>
                </c:pt>
                <c:pt idx="1244">
                  <c:v>-95.249693220725703</c:v>
                </c:pt>
                <c:pt idx="1245">
                  <c:v>-98.267235266379302</c:v>
                </c:pt>
                <c:pt idx="1246">
                  <c:v>-103.090433493768</c:v>
                </c:pt>
                <c:pt idx="1247">
                  <c:v>-113.78033539134</c:v>
                </c:pt>
                <c:pt idx="1248">
                  <c:v>-152.94676068576101</c:v>
                </c:pt>
                <c:pt idx="1249">
                  <c:v>-60.814508065208003</c:v>
                </c:pt>
                <c:pt idx="1250">
                  <c:v>-31.593994447129901</c:v>
                </c:pt>
                <c:pt idx="1251">
                  <c:v>-71.258021135616005</c:v>
                </c:pt>
                <c:pt idx="1252">
                  <c:v>-82.019149496269804</c:v>
                </c:pt>
                <c:pt idx="1253">
                  <c:v>-86.871387553531306</c:v>
                </c:pt>
                <c:pt idx="1254">
                  <c:v>-89.915956287208303</c:v>
                </c:pt>
                <c:pt idx="1255">
                  <c:v>-92.181264053748706</c:v>
                </c:pt>
                <c:pt idx="1256">
                  <c:v>-94.038778078558295</c:v>
                </c:pt>
                <c:pt idx="1257">
                  <c:v>-95.611127029968898</c:v>
                </c:pt>
                <c:pt idx="1258">
                  <c:v>-97.073313929277703</c:v>
                </c:pt>
                <c:pt idx="1259">
                  <c:v>-98.430421611242394</c:v>
                </c:pt>
                <c:pt idx="1260">
                  <c:v>-99.712734289132598</c:v>
                </c:pt>
                <c:pt idx="1261">
                  <c:v>-100.93988789007599</c:v>
                </c:pt>
                <c:pt idx="1262">
                  <c:v>-102.12518025448399</c:v>
                </c:pt>
                <c:pt idx="1263">
                  <c:v>-103.27794159886599</c:v>
                </c:pt>
                <c:pt idx="1264">
                  <c:v>-104.40491511591701</c:v>
                </c:pt>
                <c:pt idx="1265">
                  <c:v>-105.53118923325199</c:v>
                </c:pt>
                <c:pt idx="1266">
                  <c:v>-106.620749458581</c:v>
                </c:pt>
                <c:pt idx="1267">
                  <c:v>-107.696249598039</c:v>
                </c:pt>
                <c:pt idx="1268">
                  <c:v>-108.760002470237</c:v>
                </c:pt>
                <c:pt idx="1269">
                  <c:v>-109.81386518080301</c:v>
                </c:pt>
                <c:pt idx="1270">
                  <c:v>-110.859355410541</c:v>
                </c:pt>
                <c:pt idx="1271">
                  <c:v>-111.897735206245</c:v>
                </c:pt>
                <c:pt idx="1272">
                  <c:v>-112.930072333445</c:v>
                </c:pt>
                <c:pt idx="1273">
                  <c:v>-113.985525113663</c:v>
                </c:pt>
                <c:pt idx="1274">
                  <c:v>-115.007577082922</c:v>
                </c:pt>
                <c:pt idx="1275">
                  <c:v>-116.025980255121</c:v>
                </c:pt>
                <c:pt idx="1276">
                  <c:v>-117.04138052922799</c:v>
                </c:pt>
                <c:pt idx="1277">
                  <c:v>-118.05437066784501</c:v>
                </c:pt>
                <c:pt idx="1278">
                  <c:v>-119.06550234055101</c:v>
                </c:pt>
                <c:pt idx="1279">
                  <c:v>-120.07529560742999</c:v>
                </c:pt>
                <c:pt idx="1280">
                  <c:v>-121.084246462745</c:v>
                </c:pt>
                <c:pt idx="1281">
                  <c:v>-122.05932916063701</c:v>
                </c:pt>
                <c:pt idx="1282">
                  <c:v>-123.068477331522</c:v>
                </c:pt>
                <c:pt idx="1283">
                  <c:v>-124.078215438914</c:v>
                </c:pt>
                <c:pt idx="1284">
                  <c:v>-125.088995494039</c:v>
                </c:pt>
                <c:pt idx="1285">
                  <c:v>-126.101267302021</c:v>
                </c:pt>
                <c:pt idx="1286">
                  <c:v>-127.11548127887799</c:v>
                </c:pt>
                <c:pt idx="1287">
                  <c:v>-128.13209109894899</c:v>
                </c:pt>
                <c:pt idx="1288">
                  <c:v>-129.175900249558</c:v>
                </c:pt>
                <c:pt idx="1289">
                  <c:v>-130.19916387057299</c:v>
                </c:pt>
                <c:pt idx="1290">
                  <c:v>-131.226238940244</c:v>
                </c:pt>
                <c:pt idx="1291">
                  <c:v>-132.257618574113</c:v>
                </c:pt>
                <c:pt idx="1292">
                  <c:v>-133.29381287094</c:v>
                </c:pt>
                <c:pt idx="1293">
                  <c:v>-134.33535224766501</c:v>
                </c:pt>
                <c:pt idx="1294">
                  <c:v>-135.33720956480599</c:v>
                </c:pt>
                <c:pt idx="1295">
                  <c:v>-136.389698023915</c:v>
                </c:pt>
                <c:pt idx="1296">
                  <c:v>-137.449243818426</c:v>
                </c:pt>
                <c:pt idx="1297">
                  <c:v>-138.516499071445</c:v>
                </c:pt>
                <c:pt idx="1298">
                  <c:v>-139.59215975829099</c:v>
                </c:pt>
                <c:pt idx="1299">
                  <c:v>-140.67697253026299</c:v>
                </c:pt>
                <c:pt idx="1300">
                  <c:v>-141.771742627799</c:v>
                </c:pt>
                <c:pt idx="1301">
                  <c:v>-142.905122211205</c:v>
                </c:pt>
                <c:pt idx="1302">
                  <c:v>-144.02307348231599</c:v>
                </c:pt>
                <c:pt idx="1303">
                  <c:v>-145.15386252710101</c:v>
                </c:pt>
                <c:pt idx="1304">
                  <c:v>-146.29864254221599</c:v>
                </c:pt>
                <c:pt idx="1305">
                  <c:v>-147.458696221786</c:v>
                </c:pt>
                <c:pt idx="1306">
                  <c:v>-148.66444750805999</c:v>
                </c:pt>
                <c:pt idx="1307">
                  <c:v>-149.860141072358</c:v>
                </c:pt>
                <c:pt idx="1308">
                  <c:v>-151.076059610257</c:v>
                </c:pt>
                <c:pt idx="1309">
                  <c:v>-152.31438126410399</c:v>
                </c:pt>
                <c:pt idx="1310">
                  <c:v>-153.577688076361</c:v>
                </c:pt>
                <c:pt idx="1311">
                  <c:v>-154.869108409647</c:v>
                </c:pt>
                <c:pt idx="1312">
                  <c:v>-156.19572598214299</c:v>
                </c:pt>
                <c:pt idx="1313">
                  <c:v>-157.55793187366299</c:v>
                </c:pt>
                <c:pt idx="1314">
                  <c:v>-158.96385524435101</c:v>
                </c:pt>
                <c:pt idx="1315">
                  <c:v>-160.42269830201801</c:v>
                </c:pt>
                <c:pt idx="1316">
                  <c:v>-161.947835549133</c:v>
                </c:pt>
                <c:pt idx="1317">
                  <c:v>-163.50352944344201</c:v>
                </c:pt>
                <c:pt idx="1318">
                  <c:v>-165.23220747140201</c:v>
                </c:pt>
                <c:pt idx="1319">
                  <c:v>-167.141282968588</c:v>
                </c:pt>
                <c:pt idx="1320">
                  <c:v>-169.35010035164001</c:v>
                </c:pt>
                <c:pt idx="1321">
                  <c:v>-172.137113247179</c:v>
                </c:pt>
                <c:pt idx="1322">
                  <c:v>-176.374913985511</c:v>
                </c:pt>
                <c:pt idx="1323">
                  <c:v>-186.528771363511</c:v>
                </c:pt>
                <c:pt idx="1324">
                  <c:v>-250.607555607839</c:v>
                </c:pt>
                <c:pt idx="1325">
                  <c:v>-133.043961521325</c:v>
                </c:pt>
                <c:pt idx="1326">
                  <c:v>-161.46438482937899</c:v>
                </c:pt>
                <c:pt idx="1327">
                  <c:v>-167.76066152652001</c:v>
                </c:pt>
                <c:pt idx="1328">
                  <c:v>-171.23708022548499</c:v>
                </c:pt>
                <c:pt idx="1329">
                  <c:v>-173.82820628539801</c:v>
                </c:pt>
                <c:pt idx="1330">
                  <c:v>-176.02454579649</c:v>
                </c:pt>
                <c:pt idx="1331">
                  <c:v>-178.01131750346201</c:v>
                </c:pt>
                <c:pt idx="1332">
                  <c:v>-179.763520404915</c:v>
                </c:pt>
                <c:pt idx="1333">
                  <c:v>-181.542583463466</c:v>
                </c:pt>
                <c:pt idx="1334">
                  <c:v>-183.26982005966599</c:v>
                </c:pt>
                <c:pt idx="1335">
                  <c:v>-184.96198336002399</c:v>
                </c:pt>
                <c:pt idx="1336">
                  <c:v>-186.69420141090799</c:v>
                </c:pt>
                <c:pt idx="1337">
                  <c:v>-188.35136862163199</c:v>
                </c:pt>
                <c:pt idx="1338">
                  <c:v>-189.99939423790201</c:v>
                </c:pt>
                <c:pt idx="1339">
                  <c:v>-191.64333493197699</c:v>
                </c:pt>
                <c:pt idx="1340">
                  <c:v>-193.32719223275501</c:v>
                </c:pt>
                <c:pt idx="1341">
                  <c:v>-194.975979982789</c:v>
                </c:pt>
                <c:pt idx="1342">
                  <c:v>-196.632287578654</c:v>
                </c:pt>
                <c:pt idx="1343">
                  <c:v>-198.29942392390799</c:v>
                </c:pt>
                <c:pt idx="1344">
                  <c:v>-199.98059341591599</c:v>
                </c:pt>
                <c:pt idx="1345">
                  <c:v>-201.77938745541101</c:v>
                </c:pt>
                <c:pt idx="1346">
                  <c:v>-203.50414663248</c:v>
                </c:pt>
                <c:pt idx="1347">
                  <c:v>-205.252847841993</c:v>
                </c:pt>
                <c:pt idx="1348">
                  <c:v>-207.02887662585201</c:v>
                </c:pt>
                <c:pt idx="1349">
                  <c:v>-208.61330697579501</c:v>
                </c:pt>
                <c:pt idx="1350">
                  <c:v>-210.44412895734101</c:v>
                </c:pt>
                <c:pt idx="1351">
                  <c:v>-212.313158194105</c:v>
                </c:pt>
                <c:pt idx="1352">
                  <c:v>-214.26796128465401</c:v>
                </c:pt>
                <c:pt idx="1353">
                  <c:v>-216.227540373235</c:v>
                </c:pt>
                <c:pt idx="1354">
                  <c:v>-218.23994579560301</c:v>
                </c:pt>
                <c:pt idx="1355">
                  <c:v>-220.31125656410001</c:v>
                </c:pt>
                <c:pt idx="1356">
                  <c:v>-222.61935354615301</c:v>
                </c:pt>
                <c:pt idx="1357">
                  <c:v>-224.840239353768</c:v>
                </c:pt>
                <c:pt idx="1358">
                  <c:v>-227.14514641200901</c:v>
                </c:pt>
                <c:pt idx="1359">
                  <c:v>-229.54577667242401</c:v>
                </c:pt>
                <c:pt idx="1360">
                  <c:v>-231.72195993636501</c:v>
                </c:pt>
                <c:pt idx="1361">
                  <c:v>-234.34713147749201</c:v>
                </c:pt>
                <c:pt idx="1362">
                  <c:v>-237.131075009054</c:v>
                </c:pt>
                <c:pt idx="1363">
                  <c:v>-240.359328141768</c:v>
                </c:pt>
                <c:pt idx="1364">
                  <c:v>-243.65299012110501</c:v>
                </c:pt>
                <c:pt idx="1365">
                  <c:v>-247.42321146686101</c:v>
                </c:pt>
                <c:pt idx="1366">
                  <c:v>-252.226653102927</c:v>
                </c:pt>
                <c:pt idx="1367">
                  <c:v>-260.366666820273</c:v>
                </c:pt>
                <c:pt idx="1368">
                  <c:v>-324.682880854183</c:v>
                </c:pt>
                <c:pt idx="1369">
                  <c:v>-231.884123061715</c:v>
                </c:pt>
                <c:pt idx="1370">
                  <c:v>-250.936160945095</c:v>
                </c:pt>
                <c:pt idx="1371">
                  <c:v>-257.641613374202</c:v>
                </c:pt>
                <c:pt idx="1372">
                  <c:v>-262.70559163385298</c:v>
                </c:pt>
                <c:pt idx="1373">
                  <c:v>-267.091321035146</c:v>
                </c:pt>
                <c:pt idx="1374">
                  <c:v>-271.56963141331101</c:v>
                </c:pt>
                <c:pt idx="1375">
                  <c:v>-276.06323811019899</c:v>
                </c:pt>
                <c:pt idx="1376">
                  <c:v>-280.679023677266</c:v>
                </c:pt>
                <c:pt idx="1377">
                  <c:v>-285.38903915134199</c:v>
                </c:pt>
                <c:pt idx="1378">
                  <c:v>-290.25726484995499</c:v>
                </c:pt>
                <c:pt idx="1379">
                  <c:v>-295.71268716877</c:v>
                </c:pt>
                <c:pt idx="1380">
                  <c:v>-300.947613072134</c:v>
                </c:pt>
                <c:pt idx="1381">
                  <c:v>-306.368017359899</c:v>
                </c:pt>
                <c:pt idx="1382">
                  <c:v>-311.369581332731</c:v>
                </c:pt>
                <c:pt idx="1383">
                  <c:v>-317.14774803074403</c:v>
                </c:pt>
                <c:pt idx="1384">
                  <c:v>-323.12479422809298</c:v>
                </c:pt>
                <c:pt idx="1385">
                  <c:v>-329.17027017744198</c:v>
                </c:pt>
                <c:pt idx="1386">
                  <c:v>-335.29312112569801</c:v>
                </c:pt>
                <c:pt idx="1387">
                  <c:v>-341.70588387641698</c:v>
                </c:pt>
                <c:pt idx="1388">
                  <c:v>-347.818719279162</c:v>
                </c:pt>
                <c:pt idx="1389">
                  <c:v>-353.88344220095797</c:v>
                </c:pt>
                <c:pt idx="1390">
                  <c:v>-359.95314382502698</c:v>
                </c:pt>
                <c:pt idx="1391">
                  <c:v>-365.84514035489599</c:v>
                </c:pt>
                <c:pt idx="1392">
                  <c:v>-371.62582621126899</c:v>
                </c:pt>
                <c:pt idx="1393">
                  <c:v>-377.06841525810302</c:v>
                </c:pt>
                <c:pt idx="1394">
                  <c:v>-382.65309416836402</c:v>
                </c:pt>
                <c:pt idx="1395">
                  <c:v>-388.31195835467997</c:v>
                </c:pt>
                <c:pt idx="1396">
                  <c:v>-393.93266273877498</c:v>
                </c:pt>
                <c:pt idx="1397">
                  <c:v>-399.90263776178898</c:v>
                </c:pt>
                <c:pt idx="1398">
                  <c:v>-407.40836849502898</c:v>
                </c:pt>
                <c:pt idx="1399">
                  <c:v>-428.88185211384803</c:v>
                </c:pt>
                <c:pt idx="1400">
                  <c:v>-383.51645142898201</c:v>
                </c:pt>
                <c:pt idx="1401">
                  <c:v>-407.34405322303297</c:v>
                </c:pt>
                <c:pt idx="1402">
                  <c:v>-414.39576887638202</c:v>
                </c:pt>
                <c:pt idx="1403">
                  <c:v>-419.55188789397698</c:v>
                </c:pt>
                <c:pt idx="1404">
                  <c:v>-424.06192261646601</c:v>
                </c:pt>
                <c:pt idx="1405">
                  <c:v>-428.09771153924498</c:v>
                </c:pt>
                <c:pt idx="1406">
                  <c:v>-432.01254903380101</c:v>
                </c:pt>
                <c:pt idx="1407">
                  <c:v>-435.890186021305</c:v>
                </c:pt>
                <c:pt idx="1408">
                  <c:v>-439.49060201853803</c:v>
                </c:pt>
                <c:pt idx="1409">
                  <c:v>-442.98066172127898</c:v>
                </c:pt>
                <c:pt idx="1410">
                  <c:v>-446.37755737028101</c:v>
                </c:pt>
                <c:pt idx="1411">
                  <c:v>-449.59739778998602</c:v>
                </c:pt>
                <c:pt idx="1412">
                  <c:v>-452.878950818975</c:v>
                </c:pt>
                <c:pt idx="1413">
                  <c:v>-456.12828915108997</c:v>
                </c:pt>
                <c:pt idx="1414">
                  <c:v>-459.509987549546</c:v>
                </c:pt>
                <c:pt idx="1415">
                  <c:v>-462.74977377418702</c:v>
                </c:pt>
                <c:pt idx="1416">
                  <c:v>-465.733404850451</c:v>
                </c:pt>
                <c:pt idx="1417">
                  <c:v>-469.037642657839</c:v>
                </c:pt>
                <c:pt idx="1418">
                  <c:v>-472.57142147972201</c:v>
                </c:pt>
                <c:pt idx="1419">
                  <c:v>-476.07783854976901</c:v>
                </c:pt>
                <c:pt idx="1420">
                  <c:v>-479.933128321482</c:v>
                </c:pt>
                <c:pt idx="1421">
                  <c:v>-484.00410027233801</c:v>
                </c:pt>
                <c:pt idx="1422">
                  <c:v>-488.93476308647899</c:v>
                </c:pt>
                <c:pt idx="1423">
                  <c:v>-498.78434342155799</c:v>
                </c:pt>
                <c:pt idx="1424">
                  <c:v>-442.49247068739299</c:v>
                </c:pt>
                <c:pt idx="1425">
                  <c:v>-488.89713340121699</c:v>
                </c:pt>
                <c:pt idx="1426">
                  <c:v>-495.14501047124099</c:v>
                </c:pt>
                <c:pt idx="1427">
                  <c:v>-499.64513135559798</c:v>
                </c:pt>
                <c:pt idx="1428">
                  <c:v>-503.77943588258898</c:v>
                </c:pt>
                <c:pt idx="1429">
                  <c:v>-507.34853183208202</c:v>
                </c:pt>
                <c:pt idx="1430">
                  <c:v>-510.94474208261801</c:v>
                </c:pt>
                <c:pt idx="1431">
                  <c:v>-514.482714802896</c:v>
                </c:pt>
                <c:pt idx="1432">
                  <c:v>-517.97810033343296</c:v>
                </c:pt>
                <c:pt idx="1433">
                  <c:v>-521.62695029558301</c:v>
                </c:pt>
                <c:pt idx="1434">
                  <c:v>-525.14143207094696</c:v>
                </c:pt>
                <c:pt idx="1435">
                  <c:v>-528.759613019168</c:v>
                </c:pt>
                <c:pt idx="1436">
                  <c:v>-532.41022591875003</c:v>
                </c:pt>
                <c:pt idx="1437">
                  <c:v>-535.87994757252</c:v>
                </c:pt>
                <c:pt idx="1438">
                  <c:v>-539.92616670712005</c:v>
                </c:pt>
                <c:pt idx="1439">
                  <c:v>-544.01657428538499</c:v>
                </c:pt>
                <c:pt idx="1440">
                  <c:v>-548.51570261175402</c:v>
                </c:pt>
                <c:pt idx="1441">
                  <c:v>-553.38918480517702</c:v>
                </c:pt>
                <c:pt idx="1442">
                  <c:v>-558.97782358433506</c:v>
                </c:pt>
                <c:pt idx="1443">
                  <c:v>-572.20003637863897</c:v>
                </c:pt>
                <c:pt idx="1444">
                  <c:v>-547.83322038186805</c:v>
                </c:pt>
                <c:pt idx="1445">
                  <c:v>-564.74461557468305</c:v>
                </c:pt>
                <c:pt idx="1446">
                  <c:v>-571.62634438280395</c:v>
                </c:pt>
                <c:pt idx="1447">
                  <c:v>-577.39372433579297</c:v>
                </c:pt>
                <c:pt idx="1448">
                  <c:v>-582.52291570557895</c:v>
                </c:pt>
                <c:pt idx="1449">
                  <c:v>-588.09275586992703</c:v>
                </c:pt>
                <c:pt idx="1450">
                  <c:v>-593.95853693841002</c:v>
                </c:pt>
                <c:pt idx="1451">
                  <c:v>-600.33876971854704</c:v>
                </c:pt>
                <c:pt idx="1452">
                  <c:v>-606.72823031434905</c:v>
                </c:pt>
                <c:pt idx="1453">
                  <c:v>-612.75292717480102</c:v>
                </c:pt>
                <c:pt idx="1454">
                  <c:v>-620.27227285675099</c:v>
                </c:pt>
                <c:pt idx="1455">
                  <c:v>-629.00031023073302</c:v>
                </c:pt>
                <c:pt idx="1456">
                  <c:v>-638.08199231780804</c:v>
                </c:pt>
                <c:pt idx="1457">
                  <c:v>-648.34678359157704</c:v>
                </c:pt>
                <c:pt idx="1458">
                  <c:v>-659.33605263567495</c:v>
                </c:pt>
                <c:pt idx="1459">
                  <c:v>-673.04907281659496</c:v>
                </c:pt>
                <c:pt idx="1460">
                  <c:v>-707.57788908446605</c:v>
                </c:pt>
                <c:pt idx="1461">
                  <c:v>-684.576120237336</c:v>
                </c:pt>
                <c:pt idx="1462">
                  <c:v>-702.00280462547505</c:v>
                </c:pt>
                <c:pt idx="1463">
                  <c:v>-715.49259202518601</c:v>
                </c:pt>
                <c:pt idx="1464">
                  <c:v>-727.68299507085101</c:v>
                </c:pt>
                <c:pt idx="1465">
                  <c:v>-738.80164692402798</c:v>
                </c:pt>
                <c:pt idx="1466">
                  <c:v>-748.81984204448497</c:v>
                </c:pt>
                <c:pt idx="1467">
                  <c:v>-757.81790880267897</c:v>
                </c:pt>
                <c:pt idx="1468">
                  <c:v>-765.85212043653598</c:v>
                </c:pt>
                <c:pt idx="1469">
                  <c:v>-773.65310272182398</c:v>
                </c:pt>
                <c:pt idx="1470">
                  <c:v>-781.25970135434204</c:v>
                </c:pt>
                <c:pt idx="1471">
                  <c:v>-788.431955954469</c:v>
                </c:pt>
                <c:pt idx="1472">
                  <c:v>-795.13711527787405</c:v>
                </c:pt>
                <c:pt idx="1473">
                  <c:v>-802.91206155254895</c:v>
                </c:pt>
                <c:pt idx="1474">
                  <c:v>-813.18394391166498</c:v>
                </c:pt>
                <c:pt idx="1475">
                  <c:v>-783.81659415486604</c:v>
                </c:pt>
                <c:pt idx="1476">
                  <c:v>-815.707503717657</c:v>
                </c:pt>
                <c:pt idx="1477">
                  <c:v>-823.56599362555198</c:v>
                </c:pt>
                <c:pt idx="1478">
                  <c:v>-830.34081608650501</c:v>
                </c:pt>
                <c:pt idx="1479">
                  <c:v>-836.33152490503005</c:v>
                </c:pt>
                <c:pt idx="1480">
                  <c:v>-841.92340573750596</c:v>
                </c:pt>
                <c:pt idx="1481">
                  <c:v>-847.53265855733696</c:v>
                </c:pt>
                <c:pt idx="1482">
                  <c:v>-853.39192267930105</c:v>
                </c:pt>
                <c:pt idx="1483">
                  <c:v>-859.32107631756401</c:v>
                </c:pt>
                <c:pt idx="1484">
                  <c:v>-865.20780353112605</c:v>
                </c:pt>
                <c:pt idx="1485">
                  <c:v>-870.96307363087396</c:v>
                </c:pt>
                <c:pt idx="1486">
                  <c:v>-878.24918752001599</c:v>
                </c:pt>
                <c:pt idx="1487">
                  <c:v>-889.43386480378501</c:v>
                </c:pt>
                <c:pt idx="1488">
                  <c:v>-877.59205769769096</c:v>
                </c:pt>
                <c:pt idx="1489">
                  <c:v>-891.82291496012294</c:v>
                </c:pt>
                <c:pt idx="1490">
                  <c:v>-899.55085483369396</c:v>
                </c:pt>
                <c:pt idx="1491">
                  <c:v>-906.70584176580496</c:v>
                </c:pt>
                <c:pt idx="1492">
                  <c:v>-912.92105698886098</c:v>
                </c:pt>
                <c:pt idx="1493">
                  <c:v>-919.92496956171897</c:v>
                </c:pt>
                <c:pt idx="1494">
                  <c:v>-927.14496006291904</c:v>
                </c:pt>
                <c:pt idx="1495">
                  <c:v>-933.99802422938501</c:v>
                </c:pt>
                <c:pt idx="1496">
                  <c:v>-942.23003137374496</c:v>
                </c:pt>
                <c:pt idx="1497">
                  <c:v>-951.59137411911001</c:v>
                </c:pt>
                <c:pt idx="1498">
                  <c:v>-963.05912041122599</c:v>
                </c:pt>
                <c:pt idx="1499">
                  <c:v>-992.61726271745999</c:v>
                </c:pt>
                <c:pt idx="1500">
                  <c:v>-976.46041778560198</c:v>
                </c:pt>
              </c:numCache>
            </c:numRef>
          </c:yVal>
          <c:smooth val="1"/>
          <c:extLst>
            <c:ext xmlns:c16="http://schemas.microsoft.com/office/drawing/2014/chart" uri="{C3380CC4-5D6E-409C-BE32-E72D297353CC}">
              <c16:uniqueId val="{00000003-E400-4296-A623-E5B2385B3E3D}"/>
            </c:ext>
          </c:extLst>
        </c:ser>
        <c:ser>
          <c:idx val="3"/>
          <c:order val="3"/>
          <c:tx>
            <c:v>phase_TEST</c:v>
          </c:tx>
          <c:spPr>
            <a:ln>
              <a:solidFill>
                <a:srgbClr val="C00000"/>
              </a:solidFill>
              <a:prstDash val="sysDot"/>
            </a:ln>
          </c:spPr>
          <c:marker>
            <c:symbol val="none"/>
          </c:marker>
          <c:xVal>
            <c:numRef>
              <c:f>'[1]3.6V 1A'!$E$5:$E$204</c:f>
              <c:numCache>
                <c:formatCode>General</c:formatCode>
                <c:ptCount val="200"/>
                <c:pt idx="0">
                  <c:v>100</c:v>
                </c:pt>
                <c:pt idx="1">
                  <c:v>104.737089795945</c:v>
                </c:pt>
                <c:pt idx="2">
                  <c:v>109.698579789238</c:v>
                </c:pt>
                <c:pt idx="3">
                  <c:v>114.895100018731</c:v>
                </c:pt>
                <c:pt idx="4">
                  <c:v>120.337784077759</c:v>
                </c:pt>
                <c:pt idx="5">
                  <c:v>126.03829296797301</c:v>
                </c:pt>
                <c:pt idx="6">
                  <c:v>132.00884008314199</c:v>
                </c:pt>
                <c:pt idx="7">
                  <c:v>138.262217376466</c:v>
                </c:pt>
                <c:pt idx="8">
                  <c:v>144.81182276745301</c:v>
                </c:pt>
                <c:pt idx="9">
                  <c:v>151.67168884709201</c:v>
                </c:pt>
                <c:pt idx="10">
                  <c:v>158.85651294280501</c:v>
                </c:pt>
                <c:pt idx="11">
                  <c:v>166.381688607613</c:v>
                </c:pt>
                <c:pt idx="12">
                  <c:v>174.263338600965</c:v>
                </c:pt>
                <c:pt idx="13">
                  <c:v>182.518349431904</c:v>
                </c:pt>
                <c:pt idx="14">
                  <c:v>191.16440753857</c:v>
                </c:pt>
                <c:pt idx="15">
                  <c:v>200.22003718155801</c:v>
                </c:pt>
                <c:pt idx="16">
                  <c:v>209.70464013232299</c:v>
                </c:pt>
                <c:pt idx="17">
                  <c:v>219.638537241655</c:v>
                </c:pt>
                <c:pt idx="18">
                  <c:v>230.043011977292</c:v>
                </c:pt>
                <c:pt idx="19">
                  <c:v>240.94035602395201</c:v>
                </c:pt>
                <c:pt idx="20">
                  <c:v>252.353917043477</c:v>
                </c:pt>
                <c:pt idx="21">
                  <c:v>264.30814869741101</c:v>
                </c:pt>
                <c:pt idx="22">
                  <c:v>276.82866303920702</c:v>
                </c:pt>
                <c:pt idx="23">
                  <c:v>289.94228538828798</c:v>
                </c:pt>
                <c:pt idx="24">
                  <c:v>303.67711180354598</c:v>
                </c:pt>
                <c:pt idx="25">
                  <c:v>318.062569279412</c:v>
                </c:pt>
                <c:pt idx="26">
                  <c:v>333.129478793467</c:v>
                </c:pt>
                <c:pt idx="27">
                  <c:v>348.91012134067699</c:v>
                </c:pt>
                <c:pt idx="28">
                  <c:v>365.43830709572501</c:v>
                </c:pt>
                <c:pt idx="29">
                  <c:v>382.74944785163098</c:v>
                </c:pt>
                <c:pt idx="30">
                  <c:v>400.88063288984603</c:v>
                </c:pt>
                <c:pt idx="31">
                  <c:v>419.87070844439103</c:v>
                </c:pt>
                <c:pt idx="32">
                  <c:v>439.76036093027199</c:v>
                </c:pt>
                <c:pt idx="33">
                  <c:v>460.59220411451003</c:v>
                </c:pt>
                <c:pt idx="34">
                  <c:v>482.41087041653702</c:v>
                </c:pt>
                <c:pt idx="35">
                  <c:v>505.26310653356802</c:v>
                </c:pt>
                <c:pt idx="36">
                  <c:v>529.19787359584404</c:v>
                </c:pt>
                <c:pt idx="37">
                  <c:v>554.26645206631099</c:v>
                </c:pt>
                <c:pt idx="38">
                  <c:v>580.52255160949005</c:v>
                </c:pt>
                <c:pt idx="39">
                  <c:v>608.022426164943</c:v>
                </c:pt>
                <c:pt idx="40">
                  <c:v>636.82499447185899</c:v>
                </c:pt>
                <c:pt idx="41">
                  <c:v>666.99196630301196</c:v>
                </c:pt>
                <c:pt idx="42">
                  <c:v>698.58797467852503</c:v>
                </c:pt>
                <c:pt idx="43">
                  <c:v>731.68071434271906</c:v>
                </c:pt>
                <c:pt idx="44">
                  <c:v>766.34108680074598</c:v>
                </c:pt>
                <c:pt idx="45">
                  <c:v>802.64335222571697</c:v>
                </c:pt>
                <c:pt idx="46">
                  <c:v>840.66528856183299</c:v>
                </c:pt>
                <c:pt idx="47">
                  <c:v>880.48835816434598</c:v>
                </c:pt>
                <c:pt idx="48">
                  <c:v>922.19788233343195</c:v>
                </c:pt>
                <c:pt idx="49">
                  <c:v>965.88322411587103</c:v>
                </c:pt>
                <c:pt idx="50">
                  <c:v>1011.63797976621</c:v>
                </c:pt>
                <c:pt idx="51">
                  <c:v>1059.5601792776199</c:v>
                </c:pt>
                <c:pt idx="52">
                  <c:v>1109.7524964120701</c:v>
                </c:pt>
                <c:pt idx="53">
                  <c:v>1162.3224686798501</c:v>
                </c:pt>
                <c:pt idx="54">
                  <c:v>1217.3827277396599</c:v>
                </c:pt>
                <c:pt idx="55">
                  <c:v>1275.05124071301</c:v>
                </c:pt>
                <c:pt idx="56">
                  <c:v>1335.4515629299001</c:v>
                </c:pt>
                <c:pt idx="57">
                  <c:v>1398.71310264724</c:v>
                </c:pt>
                <c:pt idx="58">
                  <c:v>1464.97139830728</c:v>
                </c:pt>
                <c:pt idx="59">
                  <c:v>1534.36840893001</c:v>
                </c:pt>
                <c:pt idx="60">
                  <c:v>1607.0528182616399</c:v>
                </c:pt>
                <c:pt idx="61">
                  <c:v>1683.1803533309601</c:v>
                </c:pt>
                <c:pt idx="62">
                  <c:v>1762.91411809595</c:v>
                </c:pt>
                <c:pt idx="63">
                  <c:v>1846.42494289554</c:v>
                </c:pt>
                <c:pt idx="64">
                  <c:v>1933.8917504552301</c:v>
                </c:pt>
                <c:pt idx="65">
                  <c:v>2025.5019392306699</c:v>
                </c:pt>
                <c:pt idx="66">
                  <c:v>2121.4517849106301</c:v>
                </c:pt>
                <c:pt idx="67">
                  <c:v>2221.9468609395199</c:v>
                </c:pt>
                <c:pt idx="68">
                  <c:v>2327.2024789604102</c:v>
                </c:pt>
                <c:pt idx="69">
                  <c:v>2437.44415012222</c:v>
                </c:pt>
                <c:pt idx="70">
                  <c:v>2552.9080682395202</c:v>
                </c:pt>
                <c:pt idx="71">
                  <c:v>2673.84161583995</c:v>
                </c:pt>
                <c:pt idx="72">
                  <c:v>2800.5038941836301</c:v>
                </c:pt>
                <c:pt idx="73">
                  <c:v>2933.1662783900401</c:v>
                </c:pt>
                <c:pt idx="74">
                  <c:v>3072.1129988617599</c:v>
                </c:pt>
                <c:pt idx="75">
                  <c:v>3217.6417502507402</c:v>
                </c:pt>
                <c:pt idx="76">
                  <c:v>3370.0643292719301</c:v>
                </c:pt>
                <c:pt idx="77">
                  <c:v>3529.7073027306501</c:v>
                </c:pt>
                <c:pt idx="78">
                  <c:v>3696.9127071950302</c:v>
                </c:pt>
                <c:pt idx="79">
                  <c:v>3872.03878181256</c:v>
                </c:pt>
                <c:pt idx="80">
                  <c:v>4055.4607358408298</c:v>
                </c:pt>
                <c:pt idx="81">
                  <c:v>4247.5715525368996</c:v>
                </c:pt>
                <c:pt idx="82">
                  <c:v>4448.7828311275898</c:v>
                </c:pt>
                <c:pt idx="83">
                  <c:v>4659.5256686646799</c:v>
                </c:pt>
                <c:pt idx="84">
                  <c:v>4880.2515836544299</c:v>
                </c:pt>
                <c:pt idx="85">
                  <c:v>5111.4334834401698</c:v>
                </c:pt>
                <c:pt idx="86">
                  <c:v>5353.5666774107203</c:v>
                </c:pt>
                <c:pt idx="87">
                  <c:v>5607.1699382054603</c:v>
                </c:pt>
                <c:pt idx="88">
                  <c:v>5872.7866131894798</c:v>
                </c:pt>
                <c:pt idx="89">
                  <c:v>6150.9857885805004</c:v>
                </c:pt>
                <c:pt idx="90">
                  <c:v>6442.3635087213697</c:v>
                </c:pt>
                <c:pt idx="91">
                  <c:v>6747.5440531106897</c:v>
                </c:pt>
                <c:pt idx="92">
                  <c:v>7067.1812739274901</c:v>
                </c:pt>
                <c:pt idx="93">
                  <c:v>7401.9599969156397</c:v>
                </c:pt>
                <c:pt idx="94">
                  <c:v>7752.5974886294598</c:v>
                </c:pt>
                <c:pt idx="95">
                  <c:v>8119.8449931840096</c:v>
                </c:pt>
                <c:pt idx="96">
                  <c:v>8504.4893418026804</c:v>
                </c:pt>
                <c:pt idx="97">
                  <c:v>8907.3546386104408</c:v>
                </c:pt>
                <c:pt idx="98">
                  <c:v>9329.3040262846898</c:v>
                </c:pt>
                <c:pt idx="99">
                  <c:v>9771.2415353465003</c:v>
                </c:pt>
                <c:pt idx="100">
                  <c:v>10234.1140210545</c:v>
                </c:pt>
                <c:pt idx="101">
                  <c:v>10718.913192051299</c:v>
                </c:pt>
                <c:pt idx="102">
                  <c:v>11226.6777351081</c:v>
                </c:pt>
                <c:pt idx="103">
                  <c:v>11758.495540521601</c:v>
                </c:pt>
                <c:pt idx="104">
                  <c:v>12315.506032928301</c:v>
                </c:pt>
                <c:pt idx="105">
                  <c:v>12898.9026125331</c:v>
                </c:pt>
                <c:pt idx="106">
                  <c:v>13509.935211980301</c:v>
                </c:pt>
                <c:pt idx="107">
                  <c:v>14149.9129743458</c:v>
                </c:pt>
                <c:pt idx="108">
                  <c:v>14820.2070579886</c:v>
                </c:pt>
                <c:pt idx="109">
                  <c:v>15522.2535742705</c:v>
                </c:pt>
                <c:pt idx="110">
                  <c:v>16257.5566644379</c:v>
                </c:pt>
                <c:pt idx="111">
                  <c:v>17027.691722258998</c:v>
                </c:pt>
                <c:pt idx="112">
                  <c:v>17834.308769319101</c:v>
                </c:pt>
                <c:pt idx="113">
                  <c:v>18679.1359902078</c:v>
                </c:pt>
                <c:pt idx="114">
                  <c:v>19563.983435170601</c:v>
                </c:pt>
                <c:pt idx="115">
                  <c:v>20490.746898158501</c:v>
                </c:pt>
                <c:pt idx="116">
                  <c:v>21461.411978584001</c:v>
                </c:pt>
                <c:pt idx="117">
                  <c:v>22478.058335487302</c:v>
                </c:pt>
                <c:pt idx="118">
                  <c:v>23542.8641432242</c:v>
                </c:pt>
                <c:pt idx="119">
                  <c:v>24658.110758226001</c:v>
                </c:pt>
                <c:pt idx="120">
                  <c:v>25826.187606826701</c:v>
                </c:pt>
                <c:pt idx="121">
                  <c:v>27049.597304631301</c:v>
                </c:pt>
                <c:pt idx="122">
                  <c:v>28330.961018393202</c:v>
                </c:pt>
                <c:pt idx="123">
                  <c:v>29673.0240818887</c:v>
                </c:pt>
                <c:pt idx="124">
                  <c:v>31078.661877820101</c:v>
                </c:pt>
                <c:pt idx="125">
                  <c:v>32550.885998350601</c:v>
                </c:pt>
                <c:pt idx="126">
                  <c:v>34092.8506974681</c:v>
                </c:pt>
                <c:pt idx="127">
                  <c:v>35707.859649004597</c:v>
                </c:pt>
                <c:pt idx="128">
                  <c:v>37399.373024788001</c:v>
                </c:pt>
                <c:pt idx="129">
                  <c:v>39171.014908092598</c:v>
                </c:pt>
                <c:pt idx="130">
                  <c:v>41026.581058271899</c:v>
                </c:pt>
                <c:pt idx="131">
                  <c:v>42970.047043208397</c:v>
                </c:pt>
                <c:pt idx="132">
                  <c:v>45005.576757005001</c:v>
                </c:pt>
                <c:pt idx="133">
                  <c:v>47137.531341167298</c:v>
                </c:pt>
                <c:pt idx="134">
                  <c:v>49370.478528389998</c:v>
                </c:pt>
                <c:pt idx="135">
                  <c:v>51709.202428967597</c:v>
                </c:pt>
                <c:pt idx="136">
                  <c:v>54158.713780794598</c:v>
                </c:pt>
                <c:pt idx="137">
                  <c:v>56724.260684919798</c:v>
                </c:pt>
                <c:pt idx="138">
                  <c:v>59411.339849650401</c:v>
                </c:pt>
                <c:pt idx="139">
                  <c:v>62225.708367302301</c:v>
                </c:pt>
                <c:pt idx="140">
                  <c:v>65173.396048824201</c:v>
                </c:pt>
                <c:pt idx="141">
                  <c:v>68260.718342723805</c:v>
                </c:pt>
                <c:pt idx="142">
                  <c:v>71494.289865975807</c:v>
                </c:pt>
                <c:pt idx="143">
                  <c:v>74881.038575900297</c:v>
                </c:pt>
                <c:pt idx="144">
                  <c:v>78428.220613376805</c:v>
                </c:pt>
                <c:pt idx="145">
                  <c:v>82143.435849194197</c:v>
                </c:pt>
                <c:pt idx="146">
                  <c:v>86034.644166844897</c:v>
                </c:pt>
                <c:pt idx="147">
                  <c:v>90110.182516650195</c:v>
                </c:pt>
                <c:pt idx="148">
                  <c:v>94378.782777753906</c:v>
                </c:pt>
                <c:pt idx="149">
                  <c:v>98849.590466255904</c:v>
                </c:pt>
                <c:pt idx="150">
                  <c:v>103532.18432956599</c:v>
                </c:pt>
                <c:pt idx="151">
                  <c:v>108436.596868961</c:v>
                </c:pt>
                <c:pt idx="152">
                  <c:v>113573.335834311</c:v>
                </c:pt>
                <c:pt idx="153">
                  <c:v>118953.406737032</c:v>
                </c:pt>
                <c:pt idx="154">
                  <c:v>124588.336429501</c:v>
                </c:pt>
                <c:pt idx="155">
                  <c:v>130490.19780143999</c:v>
                </c:pt>
                <c:pt idx="156">
                  <c:v>136671.635646201</c:v>
                </c:pt>
                <c:pt idx="157">
                  <c:v>143145.893752348</c:v>
                </c:pt>
                <c:pt idx="158">
                  <c:v>149926.843278605</c:v>
                </c:pt>
                <c:pt idx="159">
                  <c:v>157029.01247293799</c:v>
                </c:pt>
                <c:pt idx="160">
                  <c:v>164467.61779946601</c:v>
                </c:pt>
                <c:pt idx="161">
                  <c:v>172258.59653987901</c:v>
                </c:pt>
                <c:pt idx="162">
                  <c:v>180418.64093920699</c:v>
                </c:pt>
                <c:pt idx="163">
                  <c:v>188965.23396912101</c:v>
                </c:pt>
                <c:pt idx="164">
                  <c:v>197916.686785356</c:v>
                </c:pt>
                <c:pt idx="165">
                  <c:v>207292.17795953699</c:v>
                </c:pt>
                <c:pt idx="166">
                  <c:v>217111.79456945101</c:v>
                </c:pt>
                <c:pt idx="167">
                  <c:v>227396.57523579299</c:v>
                </c:pt>
                <c:pt idx="168">
                  <c:v>238168.55519761599</c:v>
                </c:pt>
                <c:pt idx="169">
                  <c:v>249450.813523032</c:v>
                </c:pt>
                <c:pt idx="170">
                  <c:v>261267.52255633299</c:v>
                </c:pt>
                <c:pt idx="171">
                  <c:v>273643.99970746698</c:v>
                </c:pt>
                <c:pt idx="172">
                  <c:v>286606.76169482502</c:v>
                </c:pt>
                <c:pt idx="173">
                  <c:v>300183.58135755901</c:v>
                </c:pt>
                <c:pt idx="174">
                  <c:v>314403.54715915001</c:v>
                </c:pt>
                <c:pt idx="175">
                  <c:v>329297.125509715</c:v>
                </c:pt>
                <c:pt idx="176">
                  <c:v>344896.226040576</c:v>
                </c:pt>
                <c:pt idx="177">
                  <c:v>361234.26997094299</c:v>
                </c:pt>
                <c:pt idx="178">
                  <c:v>378346.26171319297</c:v>
                </c:pt>
                <c:pt idx="179">
                  <c:v>396268.86387014802</c:v>
                </c:pt>
                <c:pt idx="180">
                  <c:v>415040.47578504699</c:v>
                </c:pt>
                <c:pt idx="181">
                  <c:v>434701.31581250299</c:v>
                </c:pt>
                <c:pt idx="182">
                  <c:v>455293.50748669502</c:v>
                </c:pt>
                <c:pt idx="183">
                  <c:v>476861.16977144702</c:v>
                </c:pt>
                <c:pt idx="184">
                  <c:v>499450.511585514</c:v>
                </c:pt>
                <c:pt idx="185">
                  <c:v>523109.93080562598</c:v>
                </c:pt>
                <c:pt idx="186">
                  <c:v>547890.117959394</c:v>
                </c:pt>
                <c:pt idx="187">
                  <c:v>573844.16483023902</c:v>
                </c:pt>
                <c:pt idx="188">
                  <c:v>601027.67820703902</c:v>
                </c:pt>
                <c:pt idx="189">
                  <c:v>629498.89902218897</c:v>
                </c:pt>
                <c:pt idx="190">
                  <c:v>659318.82713335403</c:v>
                </c:pt>
                <c:pt idx="191">
                  <c:v>690551.35201623302</c:v>
                </c:pt>
                <c:pt idx="192">
                  <c:v>723263.38964835298</c:v>
                </c:pt>
                <c:pt idx="193">
                  <c:v>757525.02587719203</c:v>
                </c:pt>
                <c:pt idx="194">
                  <c:v>793409.66657974897</c:v>
                </c:pt>
                <c:pt idx="195">
                  <c:v>830994.19493533904</c:v>
                </c:pt>
                <c:pt idx="196">
                  <c:v>870359.13614851702</c:v>
                </c:pt>
                <c:pt idx="197">
                  <c:v>911588.82997508405</c:v>
                </c:pt>
                <c:pt idx="198">
                  <c:v>954771.61142080696</c:v>
                </c:pt>
                <c:pt idx="199">
                  <c:v>1000000</c:v>
                </c:pt>
              </c:numCache>
            </c:numRef>
          </c:xVal>
          <c:yVal>
            <c:numRef>
              <c:f>'[1]3.6V 1A'!$G$5:$G$204</c:f>
              <c:numCache>
                <c:formatCode>General</c:formatCode>
                <c:ptCount val="200"/>
                <c:pt idx="0">
                  <c:v>4.8397595027832798</c:v>
                </c:pt>
                <c:pt idx="1">
                  <c:v>4.94185293161138</c:v>
                </c:pt>
                <c:pt idx="2">
                  <c:v>5.2144951096762497</c:v>
                </c:pt>
                <c:pt idx="3">
                  <c:v>5.2204656908203404</c:v>
                </c:pt>
                <c:pt idx="4">
                  <c:v>5.0584921830204097</c:v>
                </c:pt>
                <c:pt idx="5">
                  <c:v>5.8849632129459399</c:v>
                </c:pt>
                <c:pt idx="6">
                  <c:v>5.8802470593969298</c:v>
                </c:pt>
                <c:pt idx="7">
                  <c:v>5.83017012100896</c:v>
                </c:pt>
                <c:pt idx="8">
                  <c:v>6.6802151256844899</c:v>
                </c:pt>
                <c:pt idx="9">
                  <c:v>6.1936449239648503</c:v>
                </c:pt>
                <c:pt idx="10">
                  <c:v>7.8852110330301501</c:v>
                </c:pt>
                <c:pt idx="11">
                  <c:v>7.8296389058886504</c:v>
                </c:pt>
                <c:pt idx="12">
                  <c:v>7.9299442391372601</c:v>
                </c:pt>
                <c:pt idx="13">
                  <c:v>8.1420133235992207</c:v>
                </c:pt>
                <c:pt idx="14">
                  <c:v>8.8353147777460794</c:v>
                </c:pt>
                <c:pt idx="15">
                  <c:v>9.3204935051954401</c:v>
                </c:pt>
                <c:pt idx="16">
                  <c:v>9.42213910879188</c:v>
                </c:pt>
                <c:pt idx="17">
                  <c:v>9.8778923139998298</c:v>
                </c:pt>
                <c:pt idx="18">
                  <c:v>10.0479911748833</c:v>
                </c:pt>
                <c:pt idx="19">
                  <c:v>11.1857287246164</c:v>
                </c:pt>
                <c:pt idx="20">
                  <c:v>11.3526569399636</c:v>
                </c:pt>
                <c:pt idx="21">
                  <c:v>11.8453933362859</c:v>
                </c:pt>
                <c:pt idx="22">
                  <c:v>12.386721321475401</c:v>
                </c:pt>
                <c:pt idx="23">
                  <c:v>12.808845380586</c:v>
                </c:pt>
                <c:pt idx="24">
                  <c:v>13.236981941998</c:v>
                </c:pt>
                <c:pt idx="25">
                  <c:v>13.788806581806099</c:v>
                </c:pt>
                <c:pt idx="26">
                  <c:v>14.5013904764477</c:v>
                </c:pt>
                <c:pt idx="27">
                  <c:v>14.5840680015194</c:v>
                </c:pt>
                <c:pt idx="28">
                  <c:v>15.776941574498499</c:v>
                </c:pt>
                <c:pt idx="29">
                  <c:v>15.9488086325055</c:v>
                </c:pt>
                <c:pt idx="30">
                  <c:v>16.141922295507001</c:v>
                </c:pt>
                <c:pt idx="31">
                  <c:v>15.413826038613299</c:v>
                </c:pt>
                <c:pt idx="32">
                  <c:v>17.784191922776699</c:v>
                </c:pt>
                <c:pt idx="33">
                  <c:v>18.656338814702401</c:v>
                </c:pt>
                <c:pt idx="34">
                  <c:v>19.212687973752701</c:v>
                </c:pt>
                <c:pt idx="35">
                  <c:v>19.899226291895999</c:v>
                </c:pt>
                <c:pt idx="36">
                  <c:v>20.5343393018622</c:v>
                </c:pt>
                <c:pt idx="37">
                  <c:v>20.943582659505701</c:v>
                </c:pt>
                <c:pt idx="38">
                  <c:v>21.579218437812401</c:v>
                </c:pt>
                <c:pt idx="39">
                  <c:v>22.2967277404952</c:v>
                </c:pt>
                <c:pt idx="40">
                  <c:v>23.223320718030799</c:v>
                </c:pt>
                <c:pt idx="41">
                  <c:v>23.737549091358598</c:v>
                </c:pt>
                <c:pt idx="42">
                  <c:v>24.2526417122467</c:v>
                </c:pt>
                <c:pt idx="43">
                  <c:v>24.991963485780399</c:v>
                </c:pt>
                <c:pt idx="44">
                  <c:v>25.1699134376322</c:v>
                </c:pt>
                <c:pt idx="45">
                  <c:v>25.949297143071298</c:v>
                </c:pt>
                <c:pt idx="46">
                  <c:v>26.530831997791601</c:v>
                </c:pt>
                <c:pt idx="47">
                  <c:v>27.257272013710601</c:v>
                </c:pt>
                <c:pt idx="48">
                  <c:v>27.722826834376399</c:v>
                </c:pt>
                <c:pt idx="49">
                  <c:v>28.118223482111802</c:v>
                </c:pt>
                <c:pt idx="50">
                  <c:v>28.3695652906028</c:v>
                </c:pt>
                <c:pt idx="51">
                  <c:v>28.832056448622701</c:v>
                </c:pt>
                <c:pt idx="52">
                  <c:v>29.160425134035801</c:v>
                </c:pt>
                <c:pt idx="53">
                  <c:v>29.724564576432801</c:v>
                </c:pt>
                <c:pt idx="54">
                  <c:v>30.094663027264499</c:v>
                </c:pt>
                <c:pt idx="55">
                  <c:v>30.374097648449201</c:v>
                </c:pt>
                <c:pt idx="56">
                  <c:v>30.731216339614299</c:v>
                </c:pt>
                <c:pt idx="57">
                  <c:v>30.930108615942999</c:v>
                </c:pt>
                <c:pt idx="58">
                  <c:v>31.1358935960689</c:v>
                </c:pt>
                <c:pt idx="59">
                  <c:v>31.4610756443521</c:v>
                </c:pt>
                <c:pt idx="60">
                  <c:v>31.473379827447399</c:v>
                </c:pt>
                <c:pt idx="61">
                  <c:v>31.713874449456501</c:v>
                </c:pt>
                <c:pt idx="62">
                  <c:v>31.901396801801599</c:v>
                </c:pt>
                <c:pt idx="63">
                  <c:v>32.195646814727901</c:v>
                </c:pt>
                <c:pt idx="64">
                  <c:v>32.2500625362227</c:v>
                </c:pt>
                <c:pt idx="65">
                  <c:v>32.379689202306203</c:v>
                </c:pt>
                <c:pt idx="66">
                  <c:v>32.5520330080465</c:v>
                </c:pt>
                <c:pt idx="67">
                  <c:v>32.734378229652698</c:v>
                </c:pt>
                <c:pt idx="68">
                  <c:v>32.959746845319302</c:v>
                </c:pt>
                <c:pt idx="69">
                  <c:v>33.163634370959301</c:v>
                </c:pt>
                <c:pt idx="70">
                  <c:v>33.374266332648197</c:v>
                </c:pt>
                <c:pt idx="71">
                  <c:v>33.594496093852001</c:v>
                </c:pt>
                <c:pt idx="72">
                  <c:v>33.730485542657398</c:v>
                </c:pt>
                <c:pt idx="73">
                  <c:v>33.876992629274497</c:v>
                </c:pt>
                <c:pt idx="74">
                  <c:v>34.229783414424098</c:v>
                </c:pt>
                <c:pt idx="75">
                  <c:v>34.491728593740497</c:v>
                </c:pt>
                <c:pt idx="76">
                  <c:v>34.691094332391899</c:v>
                </c:pt>
                <c:pt idx="77">
                  <c:v>35.019178059153198</c:v>
                </c:pt>
                <c:pt idx="78">
                  <c:v>35.259332606990597</c:v>
                </c:pt>
                <c:pt idx="79">
                  <c:v>35.709677404451099</c:v>
                </c:pt>
                <c:pt idx="80">
                  <c:v>36.005461701492997</c:v>
                </c:pt>
                <c:pt idx="81">
                  <c:v>36.378272026769899</c:v>
                </c:pt>
                <c:pt idx="82">
                  <c:v>36.853988266911799</c:v>
                </c:pt>
                <c:pt idx="83">
                  <c:v>37.242215028205401</c:v>
                </c:pt>
                <c:pt idx="84">
                  <c:v>37.806602359582101</c:v>
                </c:pt>
                <c:pt idx="85">
                  <c:v>38.219903489781899</c:v>
                </c:pt>
                <c:pt idx="86">
                  <c:v>38.729681951835502</c:v>
                </c:pt>
                <c:pt idx="87">
                  <c:v>39.216264048147401</c:v>
                </c:pt>
                <c:pt idx="88">
                  <c:v>39.7756689900081</c:v>
                </c:pt>
                <c:pt idx="89">
                  <c:v>40.233527778336303</c:v>
                </c:pt>
                <c:pt idx="90">
                  <c:v>40.866241560242798</c:v>
                </c:pt>
                <c:pt idx="91">
                  <c:v>41.476716060560697</c:v>
                </c:pt>
                <c:pt idx="92">
                  <c:v>42.035061106718601</c:v>
                </c:pt>
                <c:pt idx="93">
                  <c:v>42.601219869918701</c:v>
                </c:pt>
                <c:pt idx="94">
                  <c:v>43.252106649140003</c:v>
                </c:pt>
                <c:pt idx="95">
                  <c:v>43.801464129100999</c:v>
                </c:pt>
                <c:pt idx="96">
                  <c:v>44.381059966737602</c:v>
                </c:pt>
                <c:pt idx="97">
                  <c:v>44.992076787957998</c:v>
                </c:pt>
                <c:pt idx="98">
                  <c:v>45.559925251986499</c:v>
                </c:pt>
                <c:pt idx="99">
                  <c:v>46.067387729570498</c:v>
                </c:pt>
                <c:pt idx="100">
                  <c:v>46.579852546100497</c:v>
                </c:pt>
                <c:pt idx="101">
                  <c:v>47.105473418938701</c:v>
                </c:pt>
                <c:pt idx="102">
                  <c:v>47.246032141773803</c:v>
                </c:pt>
                <c:pt idx="103">
                  <c:v>48.565937007576203</c:v>
                </c:pt>
                <c:pt idx="104">
                  <c:v>49.048073751027601</c:v>
                </c:pt>
                <c:pt idx="105">
                  <c:v>49.482664236921401</c:v>
                </c:pt>
                <c:pt idx="106">
                  <c:v>49.819162661444103</c:v>
                </c:pt>
                <c:pt idx="107">
                  <c:v>50.262438954127198</c:v>
                </c:pt>
                <c:pt idx="108">
                  <c:v>50.538276369423102</c:v>
                </c:pt>
                <c:pt idx="109">
                  <c:v>50.956796956647999</c:v>
                </c:pt>
                <c:pt idx="110">
                  <c:v>51.126072328000497</c:v>
                </c:pt>
                <c:pt idx="111">
                  <c:v>51.323384515597802</c:v>
                </c:pt>
                <c:pt idx="112">
                  <c:v>51.590086189957397</c:v>
                </c:pt>
                <c:pt idx="113">
                  <c:v>51.617021416276103</c:v>
                </c:pt>
                <c:pt idx="114">
                  <c:v>51.603832786378398</c:v>
                </c:pt>
                <c:pt idx="115">
                  <c:v>51.6202312412873</c:v>
                </c:pt>
                <c:pt idx="116">
                  <c:v>51.533701948671897</c:v>
                </c:pt>
                <c:pt idx="117">
                  <c:v>51.455693904647603</c:v>
                </c:pt>
                <c:pt idx="118">
                  <c:v>51.221313072197802</c:v>
                </c:pt>
                <c:pt idx="119">
                  <c:v>51.1399392683538</c:v>
                </c:pt>
                <c:pt idx="120">
                  <c:v>50.7430810922896</c:v>
                </c:pt>
                <c:pt idx="121">
                  <c:v>50.456576739053197</c:v>
                </c:pt>
                <c:pt idx="122">
                  <c:v>50.007853940041599</c:v>
                </c:pt>
                <c:pt idx="123">
                  <c:v>49.386081043145602</c:v>
                </c:pt>
                <c:pt idx="124">
                  <c:v>48.828788761738302</c:v>
                </c:pt>
                <c:pt idx="125">
                  <c:v>48.1419741831971</c:v>
                </c:pt>
                <c:pt idx="126">
                  <c:v>47.295945585374099</c:v>
                </c:pt>
                <c:pt idx="127">
                  <c:v>46.6176474988251</c:v>
                </c:pt>
                <c:pt idx="128">
                  <c:v>46.255369147105199</c:v>
                </c:pt>
                <c:pt idx="129">
                  <c:v>44.902119846676797</c:v>
                </c:pt>
                <c:pt idx="130">
                  <c:v>43.6437231668652</c:v>
                </c:pt>
                <c:pt idx="131">
                  <c:v>42.6270152153553</c:v>
                </c:pt>
                <c:pt idx="132">
                  <c:v>41.4814456407425</c:v>
                </c:pt>
                <c:pt idx="133">
                  <c:v>39.9658238577871</c:v>
                </c:pt>
                <c:pt idx="134">
                  <c:v>39.122873265764497</c:v>
                </c:pt>
                <c:pt idx="135">
                  <c:v>37.384650894952998</c:v>
                </c:pt>
                <c:pt idx="136">
                  <c:v>35.636866130647398</c:v>
                </c:pt>
                <c:pt idx="137">
                  <c:v>34.074081001270102</c:v>
                </c:pt>
                <c:pt idx="138">
                  <c:v>32.1606146696884</c:v>
                </c:pt>
                <c:pt idx="139">
                  <c:v>30.749694694975801</c:v>
                </c:pt>
                <c:pt idx="140">
                  <c:v>26.783742005041901</c:v>
                </c:pt>
                <c:pt idx="141">
                  <c:v>27.251776845815598</c:v>
                </c:pt>
                <c:pt idx="142">
                  <c:v>24.617618840527101</c:v>
                </c:pt>
                <c:pt idx="143">
                  <c:v>21.946363563054799</c:v>
                </c:pt>
                <c:pt idx="144">
                  <c:v>19.265004770657399</c:v>
                </c:pt>
                <c:pt idx="145">
                  <c:v>15.6596472299764</c:v>
                </c:pt>
                <c:pt idx="146">
                  <c:v>13.3161191274032</c:v>
                </c:pt>
                <c:pt idx="147">
                  <c:v>8.92022128416545</c:v>
                </c:pt>
                <c:pt idx="148">
                  <c:v>6.8928281107181304</c:v>
                </c:pt>
                <c:pt idx="149">
                  <c:v>2.95899990792751</c:v>
                </c:pt>
                <c:pt idx="150">
                  <c:v>3.1065755115165099</c:v>
                </c:pt>
                <c:pt idx="151">
                  <c:v>-3.5990459667690802</c:v>
                </c:pt>
                <c:pt idx="152">
                  <c:v>-5.1245220860173797</c:v>
                </c:pt>
                <c:pt idx="153">
                  <c:v>-9.7476333601561205</c:v>
                </c:pt>
                <c:pt idx="154">
                  <c:v>-12.259084636167399</c:v>
                </c:pt>
                <c:pt idx="155">
                  <c:v>-19.102610129011701</c:v>
                </c:pt>
                <c:pt idx="156">
                  <c:v>-18.483743753759398</c:v>
                </c:pt>
                <c:pt idx="157">
                  <c:v>-27.834522840482499</c:v>
                </c:pt>
                <c:pt idx="158">
                  <c:v>-31.599881148565299</c:v>
                </c:pt>
                <c:pt idx="159">
                  <c:v>-33.164573225677699</c:v>
                </c:pt>
                <c:pt idx="160">
                  <c:v>-40.4104673683455</c:v>
                </c:pt>
                <c:pt idx="161">
                  <c:v>-44.061843731892701</c:v>
                </c:pt>
                <c:pt idx="162">
                  <c:v>-52.459829073658703</c:v>
                </c:pt>
                <c:pt idx="163">
                  <c:v>-53.1878591258792</c:v>
                </c:pt>
                <c:pt idx="164">
                  <c:v>-59.701204485707997</c:v>
                </c:pt>
                <c:pt idx="165">
                  <c:v>-67.176679774098901</c:v>
                </c:pt>
                <c:pt idx="166">
                  <c:v>-77.800674064431107</c:v>
                </c:pt>
                <c:pt idx="167">
                  <c:v>-77.993069358728704</c:v>
                </c:pt>
                <c:pt idx="168">
                  <c:v>-82.787972186427098</c:v>
                </c:pt>
                <c:pt idx="169">
                  <c:v>-90.206561950203096</c:v>
                </c:pt>
                <c:pt idx="170">
                  <c:v>-88.619833574033706</c:v>
                </c:pt>
                <c:pt idx="171">
                  <c:v>-99.611500857731997</c:v>
                </c:pt>
                <c:pt idx="172">
                  <c:v>-84.434966197167398</c:v>
                </c:pt>
                <c:pt idx="173">
                  <c:v>-89.053369479415906</c:v>
                </c:pt>
                <c:pt idx="174">
                  <c:v>-81.851911721030504</c:v>
                </c:pt>
                <c:pt idx="175">
                  <c:v>-97.377265052889001</c:v>
                </c:pt>
                <c:pt idx="176">
                  <c:v>-104.745956123813</c:v>
                </c:pt>
                <c:pt idx="177">
                  <c:v>-108.096899969243</c:v>
                </c:pt>
                <c:pt idx="178">
                  <c:v>-106.511242540674</c:v>
                </c:pt>
                <c:pt idx="179">
                  <c:v>-118.91129560434599</c:v>
                </c:pt>
                <c:pt idx="180">
                  <c:v>-119.716681433904</c:v>
                </c:pt>
                <c:pt idx="181">
                  <c:v>-121.568687711168</c:v>
                </c:pt>
                <c:pt idx="182">
                  <c:v>-121.110996274782</c:v>
                </c:pt>
                <c:pt idx="183">
                  <c:v>-119.864770174421</c:v>
                </c:pt>
                <c:pt idx="184">
                  <c:v>-112.728229432902</c:v>
                </c:pt>
                <c:pt idx="185">
                  <c:v>-109.75810350299901</c:v>
                </c:pt>
                <c:pt idx="186">
                  <c:v>-114.970487809944</c:v>
                </c:pt>
                <c:pt idx="187">
                  <c:v>-116.965955833732</c:v>
                </c:pt>
                <c:pt idx="188">
                  <c:v>-107.99759250263</c:v>
                </c:pt>
                <c:pt idx="189">
                  <c:v>-114.79784248366801</c:v>
                </c:pt>
                <c:pt idx="190">
                  <c:v>-111.790030347175</c:v>
                </c:pt>
                <c:pt idx="191">
                  <c:v>-115.976559312359</c:v>
                </c:pt>
                <c:pt idx="192">
                  <c:v>-102.710643229643</c:v>
                </c:pt>
                <c:pt idx="193">
                  <c:v>-103.871600248953</c:v>
                </c:pt>
                <c:pt idx="194">
                  <c:v>-99.901071249167401</c:v>
                </c:pt>
                <c:pt idx="195">
                  <c:v>-102.605810476626</c:v>
                </c:pt>
                <c:pt idx="196">
                  <c:v>-94.013516371605903</c:v>
                </c:pt>
                <c:pt idx="197">
                  <c:v>-95.073061819852995</c:v>
                </c:pt>
                <c:pt idx="198">
                  <c:v>-92.975980964464597</c:v>
                </c:pt>
                <c:pt idx="199">
                  <c:v>-96.143030558322806</c:v>
                </c:pt>
              </c:numCache>
            </c:numRef>
          </c:yVal>
          <c:smooth val="1"/>
          <c:extLst>
            <c:ext xmlns:c16="http://schemas.microsoft.com/office/drawing/2014/chart" uri="{C3380CC4-5D6E-409C-BE32-E72D297353CC}">
              <c16:uniqueId val="{00000004-E400-4296-A623-E5B2385B3E3D}"/>
            </c:ext>
          </c:extLst>
        </c:ser>
        <c:ser>
          <c:idx val="5"/>
          <c:order val="5"/>
          <c:tx>
            <c:v>phase_Excel</c:v>
          </c:tx>
          <c:spPr>
            <a:ln>
              <a:solidFill>
                <a:srgbClr val="C00000"/>
              </a:solidFill>
              <a:prstDash val="dash"/>
            </a:ln>
          </c:spPr>
          <c:marker>
            <c:symbol val="none"/>
          </c:marker>
          <c:xVal>
            <c:numRef>
              <c:f>'[1]3.6V 1A'!$I$5:$I$45</c:f>
              <c:numCache>
                <c:formatCode>General</c:formatCode>
                <c:ptCount val="41"/>
                <c:pt idx="0">
                  <c:v>100</c:v>
                </c:pt>
                <c:pt idx="1">
                  <c:v>125.8925411794168</c:v>
                </c:pt>
                <c:pt idx="2">
                  <c:v>158.48931924611136</c:v>
                </c:pt>
                <c:pt idx="3">
                  <c:v>199.52623149688804</c:v>
                </c:pt>
                <c:pt idx="4">
                  <c:v>251.188643150958</c:v>
                </c:pt>
                <c:pt idx="5">
                  <c:v>316.22776601683802</c:v>
                </c:pt>
                <c:pt idx="6">
                  <c:v>398.10717055349755</c:v>
                </c:pt>
                <c:pt idx="7">
                  <c:v>501.18723362727235</c:v>
                </c:pt>
                <c:pt idx="8">
                  <c:v>630.95734448019368</c:v>
                </c:pt>
                <c:pt idx="9">
                  <c:v>794.32823472428197</c:v>
                </c:pt>
                <c:pt idx="10">
                  <c:v>1000</c:v>
                </c:pt>
                <c:pt idx="11">
                  <c:v>1258.9254117941678</c:v>
                </c:pt>
                <c:pt idx="12">
                  <c:v>1584.8931924611154</c:v>
                </c:pt>
                <c:pt idx="13">
                  <c:v>1995.2623149688802</c:v>
                </c:pt>
                <c:pt idx="14">
                  <c:v>2511.8864315095807</c:v>
                </c:pt>
                <c:pt idx="15">
                  <c:v>3162.2776601683827</c:v>
                </c:pt>
                <c:pt idx="16">
                  <c:v>3981.071705534976</c:v>
                </c:pt>
                <c:pt idx="17">
                  <c:v>5011.8723362727269</c:v>
                </c:pt>
                <c:pt idx="18">
                  <c:v>6309.5734448019321</c:v>
                </c:pt>
                <c:pt idx="19">
                  <c:v>7943.2823472428208</c:v>
                </c:pt>
                <c:pt idx="20">
                  <c:v>10000</c:v>
                </c:pt>
                <c:pt idx="21">
                  <c:v>12589.25411794168</c:v>
                </c:pt>
                <c:pt idx="22">
                  <c:v>15848.931924611155</c:v>
                </c:pt>
                <c:pt idx="23">
                  <c:v>19952.623149688803</c:v>
                </c:pt>
                <c:pt idx="24">
                  <c:v>25118.864315095812</c:v>
                </c:pt>
                <c:pt idx="25">
                  <c:v>31622.776601683803</c:v>
                </c:pt>
                <c:pt idx="26">
                  <c:v>39810.717055349771</c:v>
                </c:pt>
                <c:pt idx="27">
                  <c:v>50118.723362727324</c:v>
                </c:pt>
                <c:pt idx="28">
                  <c:v>63095.734448019386</c:v>
                </c:pt>
                <c:pt idx="29">
                  <c:v>79432.82347242815</c:v>
                </c:pt>
                <c:pt idx="30">
                  <c:v>100000</c:v>
                </c:pt>
                <c:pt idx="31">
                  <c:v>125892.54117941672</c:v>
                </c:pt>
                <c:pt idx="32">
                  <c:v>158489.31924611147</c:v>
                </c:pt>
                <c:pt idx="33">
                  <c:v>199526.23149688792</c:v>
                </c:pt>
                <c:pt idx="34">
                  <c:v>251188.64315095858</c:v>
                </c:pt>
                <c:pt idx="35">
                  <c:v>316227.76601683837</c:v>
                </c:pt>
                <c:pt idx="36">
                  <c:v>398107.17055349739</c:v>
                </c:pt>
                <c:pt idx="37">
                  <c:v>501187.23362727294</c:v>
                </c:pt>
                <c:pt idx="38">
                  <c:v>630957.34448019345</c:v>
                </c:pt>
                <c:pt idx="39">
                  <c:v>794328.2347242824</c:v>
                </c:pt>
                <c:pt idx="40">
                  <c:v>1000000</c:v>
                </c:pt>
              </c:numCache>
            </c:numRef>
          </c:xVal>
          <c:yVal>
            <c:numRef>
              <c:f>'[1]3.6V 1A'!$K$5:$K$45</c:f>
              <c:numCache>
                <c:formatCode>General</c:formatCode>
                <c:ptCount val="41"/>
                <c:pt idx="0">
                  <c:v>90.458314616364987</c:v>
                </c:pt>
                <c:pt idx="1">
                  <c:v>89.392984377820014</c:v>
                </c:pt>
                <c:pt idx="2">
                  <c:v>88.296686331680576</c:v>
                </c:pt>
                <c:pt idx="3">
                  <c:v>87.112936440089499</c:v>
                </c:pt>
                <c:pt idx="4">
                  <c:v>85.782173814611497</c:v>
                </c:pt>
                <c:pt idx="5">
                  <c:v>84.240238403108421</c:v>
                </c:pt>
                <c:pt idx="6">
                  <c:v>82.418047101666829</c:v>
                </c:pt>
                <c:pt idx="7">
                  <c:v>80.24366376626449</c:v>
                </c:pt>
                <c:pt idx="8">
                  <c:v>77.648794062251525</c:v>
                </c:pt>
                <c:pt idx="9">
                  <c:v>74.582609850758047</c:v>
                </c:pt>
                <c:pt idx="10">
                  <c:v>71.035773433025099</c:v>
                </c:pt>
                <c:pt idx="11">
                  <c:v>67.074447790847614</c:v>
                </c:pt>
                <c:pt idx="12">
                  <c:v>62.875485538490238</c:v>
                </c:pt>
                <c:pt idx="13">
                  <c:v>58.741761613679074</c:v>
                </c:pt>
                <c:pt idx="14">
                  <c:v>55.072945628563076</c:v>
                </c:pt>
                <c:pt idx="15">
                  <c:v>52.286638683595186</c:v>
                </c:pt>
                <c:pt idx="16">
                  <c:v>50.718267832614089</c:v>
                </c:pt>
                <c:pt idx="17">
                  <c:v>50.540489081383299</c:v>
                </c:pt>
                <c:pt idx="18">
                  <c:v>51.723348361778335</c:v>
                </c:pt>
                <c:pt idx="19">
                  <c:v>54.036487818842801</c:v>
                </c:pt>
                <c:pt idx="20">
                  <c:v>57.093592556314235</c:v>
                </c:pt>
                <c:pt idx="21">
                  <c:v>60.436041560987945</c:v>
                </c:pt>
                <c:pt idx="22">
                  <c:v>63.630654995711325</c:v>
                </c:pt>
                <c:pt idx="23">
                  <c:v>66.34019721870429</c:v>
                </c:pt>
                <c:pt idx="24">
                  <c:v>68.342560355568608</c:v>
                </c:pt>
                <c:pt idx="25">
                  <c:v>69.508009823022761</c:v>
                </c:pt>
                <c:pt idx="26">
                  <c:v>69.759947126377881</c:v>
                </c:pt>
                <c:pt idx="27">
                  <c:v>69.038826271163828</c:v>
                </c:pt>
                <c:pt idx="28">
                  <c:v>67.277044661047711</c:v>
                </c:pt>
                <c:pt idx="29">
                  <c:v>64.385587468484374</c:v>
                </c:pt>
                <c:pt idx="30">
                  <c:v>60.251900320849472</c:v>
                </c:pt>
                <c:pt idx="31">
                  <c:v>54.750347399570757</c:v>
                </c:pt>
                <c:pt idx="32">
                  <c:v>47.769193566348406</c:v>
                </c:pt>
                <c:pt idx="33">
                  <c:v>39.258538521743645</c:v>
                </c:pt>
                <c:pt idx="34">
                  <c:v>29.297655559560525</c:v>
                </c:pt>
                <c:pt idx="35">
                  <c:v>18.163654067475505</c:v>
                </c:pt>
                <c:pt idx="36">
                  <c:v>6.3616653734760007</c:v>
                </c:pt>
                <c:pt idx="37">
                  <c:v>-5.4258106008215066</c:v>
                </c:pt>
                <c:pt idx="38">
                  <c:v>-16.471290156927466</c:v>
                </c:pt>
                <c:pt idx="39">
                  <c:v>-26.154808274734023</c:v>
                </c:pt>
                <c:pt idx="40">
                  <c:v>-34.058155803733456</c:v>
                </c:pt>
              </c:numCache>
            </c:numRef>
          </c:yVal>
          <c:smooth val="1"/>
          <c:extLst>
            <c:ext xmlns:c16="http://schemas.microsoft.com/office/drawing/2014/chart" uri="{C3380CC4-5D6E-409C-BE32-E72D297353CC}">
              <c16:uniqueId val="{00000005-E400-4296-A623-E5B2385B3E3D}"/>
            </c:ext>
          </c:extLst>
        </c:ser>
        <c:dLbls>
          <c:showLegendKey val="0"/>
          <c:showVal val="0"/>
          <c:showCatName val="0"/>
          <c:showSerName val="0"/>
          <c:showPercent val="0"/>
          <c:showBubbleSize val="0"/>
        </c:dLbls>
        <c:axId val="529549184"/>
        <c:axId val="529547648"/>
      </c:scatterChart>
      <c:valAx>
        <c:axId val="529539456"/>
        <c:scaling>
          <c:logBase val="10"/>
          <c:orientation val="minMax"/>
          <c:max val="100000"/>
          <c:min val="100"/>
        </c:scaling>
        <c:delete val="0"/>
        <c:axPos val="b"/>
        <c:title>
          <c:tx>
            <c:rich>
              <a:bodyPr/>
              <a:lstStyle/>
              <a:p>
                <a:pPr>
                  <a:defRPr sz="1600"/>
                </a:pPr>
                <a:r>
                  <a:rPr lang="en-US" sz="1600"/>
                  <a:t>frequency(Hz)</a:t>
                </a:r>
              </a:p>
            </c:rich>
          </c:tx>
          <c:overlay val="0"/>
        </c:title>
        <c:numFmt formatCode="#,##0" sourceLinked="0"/>
        <c:majorTickMark val="none"/>
        <c:minorTickMark val="none"/>
        <c:tickLblPos val="low"/>
        <c:crossAx val="529541376"/>
        <c:crosses val="autoZero"/>
        <c:crossBetween val="midCat"/>
        <c:majorUnit val="10"/>
        <c:minorUnit val="10"/>
      </c:valAx>
      <c:valAx>
        <c:axId val="529541376"/>
        <c:scaling>
          <c:orientation val="minMax"/>
          <c:max val="60"/>
          <c:min val="-60"/>
        </c:scaling>
        <c:delete val="0"/>
        <c:axPos val="l"/>
        <c:majorGridlines/>
        <c:title>
          <c:tx>
            <c:rich>
              <a:bodyPr/>
              <a:lstStyle/>
              <a:p>
                <a:pPr>
                  <a:defRPr sz="1600"/>
                </a:pPr>
                <a:r>
                  <a:rPr lang="en-US" sz="1600"/>
                  <a:t>gain(dB)</a:t>
                </a:r>
              </a:p>
            </c:rich>
          </c:tx>
          <c:overlay val="0"/>
        </c:title>
        <c:numFmt formatCode="General" sourceLinked="0"/>
        <c:majorTickMark val="none"/>
        <c:minorTickMark val="none"/>
        <c:tickLblPos val="nextTo"/>
        <c:crossAx val="529539456"/>
        <c:crosses val="autoZero"/>
        <c:crossBetween val="midCat"/>
      </c:valAx>
      <c:valAx>
        <c:axId val="529547648"/>
        <c:scaling>
          <c:orientation val="minMax"/>
          <c:max val="180"/>
          <c:min val="-180"/>
        </c:scaling>
        <c:delete val="0"/>
        <c:axPos val="r"/>
        <c:numFmt formatCode="#,##0" sourceLinked="0"/>
        <c:majorTickMark val="out"/>
        <c:minorTickMark val="none"/>
        <c:tickLblPos val="nextTo"/>
        <c:crossAx val="529549184"/>
        <c:crosses val="max"/>
        <c:crossBetween val="midCat"/>
        <c:majorUnit val="60"/>
        <c:minorUnit val="10"/>
      </c:valAx>
      <c:valAx>
        <c:axId val="529549184"/>
        <c:scaling>
          <c:logBase val="10"/>
          <c:orientation val="minMax"/>
        </c:scaling>
        <c:delete val="1"/>
        <c:axPos val="b"/>
        <c:majorGridlines/>
        <c:minorGridlines/>
        <c:numFmt formatCode="General" sourceLinked="1"/>
        <c:majorTickMark val="out"/>
        <c:minorTickMark val="none"/>
        <c:tickLblPos val="nextTo"/>
        <c:crossAx val="529547648"/>
        <c:crosses val="autoZero"/>
        <c:crossBetween val="midCat"/>
      </c:valAx>
    </c:plotArea>
    <c:legend>
      <c:legendPos val="r"/>
      <c:layout>
        <c:manualLayout>
          <c:xMode val="edge"/>
          <c:yMode val="edge"/>
          <c:x val="0.14068660115911896"/>
          <c:y val="0.70641324232206326"/>
          <c:w val="0.37763862510431295"/>
          <c:h val="7.3753153403978644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1" Type="http://schemas.openxmlformats.org/officeDocument/2006/relationships/chart" Target="../charts/chart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absolute">
    <xdr:from>
      <xdr:col>4</xdr:col>
      <xdr:colOff>1689</xdr:colOff>
      <xdr:row>28</xdr:row>
      <xdr:rowOff>173420</xdr:rowOff>
    </xdr:from>
    <xdr:to>
      <xdr:col>15</xdr:col>
      <xdr:colOff>1690</xdr:colOff>
      <xdr:row>49</xdr:row>
      <xdr:rowOff>47720</xdr:rowOff>
    </xdr:to>
    <xdr:graphicFrame macro="">
      <xdr:nvGraphicFramePr>
        <xdr:cNvPr id="4" name="Chart 3">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628652</xdr:colOff>
      <xdr:row>55</xdr:row>
      <xdr:rowOff>23813</xdr:rowOff>
    </xdr:from>
    <xdr:to>
      <xdr:col>13</xdr:col>
      <xdr:colOff>190501</xdr:colOff>
      <xdr:row>83</xdr:row>
      <xdr:rowOff>152401</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485777</xdr:colOff>
      <xdr:row>0</xdr:row>
      <xdr:rowOff>19050</xdr:rowOff>
    </xdr:from>
    <xdr:to>
      <xdr:col>0</xdr:col>
      <xdr:colOff>2414588</xdr:colOff>
      <xdr:row>2</xdr:row>
      <xdr:rowOff>173558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3"/>
        <a:stretch>
          <a:fillRect/>
        </a:stretch>
      </xdr:blipFill>
      <xdr:spPr>
        <a:xfrm>
          <a:off x="485777" y="19050"/>
          <a:ext cx="1928811" cy="51645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238125</xdr:colOff>
          <xdr:row>9</xdr:row>
          <xdr:rowOff>57150</xdr:rowOff>
        </xdr:from>
        <xdr:to>
          <xdr:col>14</xdr:col>
          <xdr:colOff>342900</xdr:colOff>
          <xdr:row>26</xdr:row>
          <xdr:rowOff>85725</xdr:rowOff>
        </xdr:to>
        <xdr:sp macro="" textlink="">
          <xdr:nvSpPr>
            <xdr:cNvPr id="1037" name="Object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38100</xdr:colOff>
          <xdr:row>1</xdr:row>
          <xdr:rowOff>57150</xdr:rowOff>
        </xdr:from>
        <xdr:to>
          <xdr:col>18</xdr:col>
          <xdr:colOff>171450</xdr:colOff>
          <xdr:row>20</xdr:row>
          <xdr:rowOff>161925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xdr:from>
      <xdr:col>2</xdr:col>
      <xdr:colOff>616422</xdr:colOff>
      <xdr:row>21</xdr:row>
      <xdr:rowOff>163878</xdr:rowOff>
    </xdr:from>
    <xdr:to>
      <xdr:col>14</xdr:col>
      <xdr:colOff>626538</xdr:colOff>
      <xdr:row>44</xdr:row>
      <xdr:rowOff>151218</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348982</xdr:colOff>
      <xdr:row>29</xdr:row>
      <xdr:rowOff>61365</xdr:rowOff>
    </xdr:from>
    <xdr:to>
      <xdr:col>19</xdr:col>
      <xdr:colOff>553357</xdr:colOff>
      <xdr:row>41</xdr:row>
      <xdr:rowOff>44823</xdr:rowOff>
    </xdr:to>
    <mc:AlternateContent xmlns:mc="http://schemas.openxmlformats.org/markup-compatibility/2006" xmlns:a14="http://schemas.microsoft.com/office/drawing/2010/main">
      <mc:Choice Requires="a14">
        <xdr:sp macro="" textlink="">
          <xdr:nvSpPr>
            <xdr:cNvPr id="4" name="TextBox 7">
              <a:extLst>
                <a:ext uri="{FF2B5EF4-FFF2-40B4-BE49-F238E27FC236}">
                  <a16:creationId xmlns:a16="http://schemas.microsoft.com/office/drawing/2014/main" id="{00000000-0008-0000-0100-000004000000}"/>
                </a:ext>
              </a:extLst>
            </xdr:cNvPr>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sz="1400" b="0" i="1">
                            <a:latin typeface="Cambria Math"/>
                          </a:rPr>
                          <m:t>𝑣𝐿</m:t>
                        </m:r>
                      </m:sub>
                    </m:sSub>
                    <m:r>
                      <a:rPr lang="en-US" sz="1400" b="0" i="1">
                        <a:latin typeface="Cambria Math"/>
                      </a:rPr>
                      <m:t>=</m:t>
                    </m:r>
                    <m:f>
                      <m:fPr>
                        <m:ctrlPr>
                          <a:rPr lang="en-US" sz="1400" b="0" i="1" kern="1200">
                            <a:solidFill>
                              <a:schemeClr val="tx1"/>
                            </a:solidFill>
                            <a:effectLst/>
                            <a:latin typeface="Cambria Math" panose="02040503050406030204" pitchFamily="18" charset="0"/>
                            <a:ea typeface="+mn-ea"/>
                            <a:cs typeface="Arial" charset="0"/>
                          </a:rPr>
                        </m:ctrlPr>
                      </m:fPr>
                      <m:num>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𝑉</m:t>
                            </m:r>
                          </m:e>
                          <m:sub>
                            <m:r>
                              <a:rPr lang="en-US" sz="1400" b="0" i="1" kern="1200">
                                <a:solidFill>
                                  <a:schemeClr val="tx1"/>
                                </a:solidFill>
                                <a:effectLst/>
                                <a:latin typeface="Cambria Math"/>
                                <a:ea typeface="+mn-ea"/>
                                <a:cs typeface="Arial" charset="0"/>
                              </a:rPr>
                              <m:t>𝑜𝑢𝑡</m:t>
                            </m:r>
                          </m:sub>
                        </m:sSub>
                      </m:num>
                      <m:den>
                        <m:sSub>
                          <m:sSubPr>
                            <m:ctrlPr>
                              <a:rPr lang="en-US" sz="1400" b="0" i="1" kern="1200">
                                <a:solidFill>
                                  <a:schemeClr val="tx1"/>
                                </a:solidFill>
                                <a:effectLst/>
                                <a:latin typeface="Cambria Math" panose="02040503050406030204" pitchFamily="18" charset="0"/>
                                <a:ea typeface="+mn-ea"/>
                                <a:cs typeface="Arial" charset="0"/>
                              </a:rPr>
                            </m:ctrlPr>
                          </m:sSubPr>
                          <m:e>
                            <m:r>
                              <a:rPr lang="en-US" sz="1400" b="0" i="1" kern="1200">
                                <a:solidFill>
                                  <a:schemeClr val="tx1"/>
                                </a:solidFill>
                                <a:effectLst/>
                                <a:latin typeface="Cambria Math"/>
                                <a:ea typeface="+mn-ea"/>
                                <a:cs typeface="Arial" charset="0"/>
                              </a:rPr>
                              <m:t>𝑖</m:t>
                            </m:r>
                          </m:e>
                          <m:sub>
                            <m:r>
                              <a:rPr lang="en-US" sz="1400" b="0" i="1" kern="1200">
                                <a:solidFill>
                                  <a:schemeClr val="tx1"/>
                                </a:solidFill>
                                <a:effectLst/>
                                <a:latin typeface="Cambria Math"/>
                                <a:ea typeface="+mn-ea"/>
                                <a:cs typeface="Arial" charset="0"/>
                              </a:rPr>
                              <m:t>𝐿</m:t>
                            </m:r>
                          </m:sub>
                        </m:sSub>
                      </m:den>
                    </m:f>
                    <m:r>
                      <a:rPr lang="en-US" sz="1400" b="0" i="1">
                        <a:latin typeface="Cambria Math"/>
                      </a:rPr>
                      <m:t>=</m:t>
                    </m:r>
                    <m:f>
                      <m:fPr>
                        <m:ctrlPr>
                          <a:rPr lang="en-US" sz="1400" i="1">
                            <a:latin typeface="Cambria Math" panose="02040503050406030204" pitchFamily="18" charset="0"/>
                          </a:rPr>
                        </m:ctrlPr>
                      </m:fPr>
                      <m:num>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p>
                          <m:sSupPr>
                            <m:ctrlPr>
                              <a:rPr lang="en-US" sz="1400" i="1">
                                <a:latin typeface="Cambria Math" panose="02040503050406030204" pitchFamily="18" charset="0"/>
                              </a:rPr>
                            </m:ctrlPr>
                          </m:sSupPr>
                          <m:e>
                            <m:r>
                              <a:rPr lang="en-US" sz="1400" b="0" i="1">
                                <a:latin typeface="Cambria Math"/>
                              </a:rPr>
                              <m:t>𝐷</m:t>
                            </m:r>
                          </m:e>
                          <m:sup>
                            <m:r>
                              <a:rPr lang="en-US" sz="1400" b="0" i="1">
                                <a:latin typeface="Cambria Math"/>
                              </a:rPr>
                              <m:t>′</m:t>
                            </m:r>
                          </m:sup>
                        </m:sSup>
                      </m:num>
                      <m:den>
                        <m:r>
                          <a:rPr lang="en-US" sz="1400" b="0" i="1">
                            <a:latin typeface="Cambria Math"/>
                          </a:rPr>
                          <m:t>2</m:t>
                        </m:r>
                      </m:den>
                    </m:f>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f>
                              <m:fPr>
                                <m:type m:val="skw"/>
                                <m:ctrlPr>
                                  <a:rPr lang="en-US" sz="1400" b="0" i="1">
                                    <a:latin typeface="Cambria Math" panose="02040503050406030204" pitchFamily="18" charset="0"/>
                                  </a:rPr>
                                </m:ctrlPr>
                              </m:fPr>
                              <m:num>
                                <m:sSup>
                                  <m:sSupPr>
                                    <m:ctrlPr>
                                      <a:rPr lang="en-US" sz="1400" b="0" i="1">
                                        <a:latin typeface="Cambria Math" panose="02040503050406030204" pitchFamily="18" charset="0"/>
                                      </a:rPr>
                                    </m:ctrlPr>
                                  </m:sSupPr>
                                  <m:e>
                                    <m:sSub>
                                      <m:sSubPr>
                                        <m:ctrlPr>
                                          <a:rPr lang="en-US" sz="1400" i="1">
                                            <a:latin typeface="Cambria Math" panose="02040503050406030204" pitchFamily="18" charset="0"/>
                                          </a:rPr>
                                        </m:ctrlPr>
                                      </m:sSubPr>
                                      <m:e>
                                        <m:r>
                                          <a:rPr lang="en-US" sz="1400" i="1">
                                            <a:latin typeface="Cambria Math"/>
                                          </a:rPr>
                                          <m:t>𝑅</m:t>
                                        </m:r>
                                      </m:e>
                                      <m:sub>
                                        <m:r>
                                          <a:rPr lang="en-US" sz="1400" i="1">
                                            <a:latin typeface="Cambria Math"/>
                                          </a:rPr>
                                          <m:t>𝑜𝑢𝑡</m:t>
                                        </m:r>
                                      </m:sub>
                                    </m:sSub>
                                    <m:r>
                                      <a:rPr lang="en-US" sz="1400" b="0" i="1">
                                        <a:latin typeface="Cambria Math"/>
                                      </a:rPr>
                                      <m:t>𝐷</m:t>
                                    </m:r>
                                  </m:e>
                                  <m:sup>
                                    <m:r>
                                      <a:rPr lang="en-US" sz="1400" b="0" i="1">
                                        <a:latin typeface="Cambria Math"/>
                                      </a:rPr>
                                      <m:t>′2</m:t>
                                    </m:r>
                                  </m:sup>
                                </m:sSup>
                              </m:num>
                              <m:den>
                                <m:r>
                                  <a:rPr lang="en-US" sz="1400" b="0" i="1">
                                    <a:latin typeface="Cambria Math"/>
                                  </a:rPr>
                                  <m:t>𝐿</m:t>
                                </m:r>
                              </m:den>
                            </m:f>
                          </m:den>
                        </m:f>
                      </m:num>
                      <m:den>
                        <m:f>
                          <m:fPr>
                            <m:ctrlPr>
                              <a:rPr lang="en-US" sz="1400" i="1">
                                <a:latin typeface="Cambria Math" panose="02040503050406030204" pitchFamily="18" charset="0"/>
                              </a:rPr>
                            </m:ctrlPr>
                          </m:fPr>
                          <m:num>
                            <m:r>
                              <a:rPr lang="en-US" sz="1400" b="0" i="1">
                                <a:latin typeface="Cambria Math"/>
                              </a:rPr>
                              <m:t>𝑠</m:t>
                            </m:r>
                          </m:num>
                          <m:den>
                            <m:f>
                              <m:fPr>
                                <m:type m:val="skw"/>
                                <m:ctrlPr>
                                  <a:rPr lang="en-US" sz="1400" i="1">
                                    <a:latin typeface="Cambria Math" panose="02040503050406030204" pitchFamily="18" charset="0"/>
                                  </a:rPr>
                                </m:ctrlPr>
                              </m:fPr>
                              <m:num>
                                <m:r>
                                  <a:rPr lang="en-US" sz="1400" b="0" i="1">
                                    <a:latin typeface="Cambria Math"/>
                                  </a:rPr>
                                  <m:t>2</m:t>
                                </m:r>
                              </m:num>
                              <m:den>
                                <m:sSub>
                                  <m:sSubPr>
                                    <m:ctrlPr>
                                      <a:rPr lang="en-US" sz="1400" i="1">
                                        <a:latin typeface="Cambria Math" panose="02040503050406030204" pitchFamily="18" charset="0"/>
                                      </a:rPr>
                                    </m:ctrlPr>
                                  </m:sSubPr>
                                  <m:e>
                                    <m:r>
                                      <a:rPr lang="en-US" sz="1400" b="0" i="1">
                                        <a:latin typeface="Cambria Math"/>
                                      </a:rPr>
                                      <m:t>𝑅</m:t>
                                    </m:r>
                                  </m:e>
                                  <m:sub>
                                    <m:r>
                                      <a:rPr lang="en-US" sz="1400" b="0" i="1">
                                        <a:latin typeface="Cambria Math"/>
                                      </a:rPr>
                                      <m:t>𝑜𝑢𝑡</m:t>
                                    </m:r>
                                  </m:sub>
                                </m:sSub>
                                <m:sSub>
                                  <m:sSubPr>
                                    <m:ctrlPr>
                                      <a:rPr lang="en-US" sz="1400" i="1">
                                        <a:latin typeface="Cambria Math" panose="02040503050406030204" pitchFamily="18" charset="0"/>
                                      </a:rPr>
                                    </m:ctrlPr>
                                  </m:sSubPr>
                                  <m:e>
                                    <m:r>
                                      <a:rPr lang="en-US" sz="1400" b="0" i="1">
                                        <a:latin typeface="Cambria Math"/>
                                      </a:rPr>
                                      <m:t>𝐶</m:t>
                                    </m:r>
                                  </m:e>
                                  <m:sub>
                                    <m:r>
                                      <a:rPr lang="en-US" sz="1400" b="0" i="1">
                                        <a:latin typeface="Cambria Math"/>
                                      </a:rPr>
                                      <m:t>𝑜𝑢𝑡</m:t>
                                    </m:r>
                                  </m:sub>
                                </m:sSub>
                              </m:den>
                            </m:f>
                          </m:den>
                        </m:f>
                        <m:r>
                          <a:rPr lang="en-US" sz="1400" b="0" i="1">
                            <a:latin typeface="Cambria Math"/>
                          </a:rPr>
                          <m:t>+1</m:t>
                        </m:r>
                      </m:den>
                    </m:f>
                  </m:oMath>
                </m:oMathPara>
              </a14:m>
              <a:endParaRPr lang="en-US"/>
            </a:p>
          </xdr:txBody>
        </xdr:sp>
      </mc:Choice>
      <mc:Fallback xmlns="">
        <xdr:sp macro="" textlink="">
          <xdr:nvSpPr>
            <xdr:cNvPr id="4" name="TextBox 7"/>
            <xdr:cNvSpPr txBox="1"/>
          </xdr:nvSpPr>
          <xdr:spPr>
            <a:xfrm>
              <a:off x="10512157" y="5738265"/>
              <a:ext cx="2795175"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power stage transfer</a:t>
              </a:r>
              <a:r>
                <a:rPr lang="en-US" sz="1400" i="0" baseline="0">
                  <a:latin typeface="Cambria Math"/>
                </a:rPr>
                <a:t> function</a:t>
              </a:r>
            </a:p>
            <a:p>
              <a:endParaRPr lang="en-US" i="1">
                <a:latin typeface="Cambria Math"/>
              </a:endParaRPr>
            </a:p>
            <a:p>
              <a:pPr/>
              <a:r>
                <a:rPr lang="en-US" altLang="zh-CN" sz="1400" b="0" i="0">
                  <a:latin typeface="Cambria Math"/>
                </a:rPr>
                <a:t>𝐺_</a:t>
              </a:r>
              <a:r>
                <a:rPr lang="en-US" sz="1400" b="0" i="0">
                  <a:latin typeface="Cambria Math"/>
                </a:rPr>
                <a:t>𝑣𝐿=</a:t>
              </a:r>
              <a:r>
                <a:rPr lang="en-US" sz="1400" b="0" i="0" kern="1200">
                  <a:solidFill>
                    <a:schemeClr val="tx1"/>
                  </a:solidFill>
                  <a:effectLst/>
                  <a:latin typeface="Cambria Math"/>
                  <a:ea typeface="+mn-ea"/>
                  <a:cs typeface="Arial" charset="0"/>
                </a:rPr>
                <a:t>𝑉_𝑜𝑢𝑡/𝑖_𝐿 </a:t>
              </a:r>
              <a:r>
                <a:rPr lang="en-US" sz="1400" b="0" i="0">
                  <a:latin typeface="Cambria Math"/>
                </a:rPr>
                <a:t>=</a:t>
              </a:r>
              <a:r>
                <a:rPr lang="en-US" sz="1400" i="0">
                  <a:latin typeface="Cambria Math"/>
                </a:rPr>
                <a:t>(</a:t>
              </a:r>
              <a:r>
                <a:rPr lang="en-US" sz="1400" b="0" i="0">
                  <a:latin typeface="Cambria Math"/>
                </a:rPr>
                <a:t>𝑅_𝑜𝑢𝑡 𝐷^′)/2  (1−𝑠/(〖</a:t>
              </a:r>
              <a:r>
                <a:rPr lang="en-US" sz="1400" i="0">
                  <a:latin typeface="Cambria Math"/>
                </a:rPr>
                <a:t>𝑅_𝑜𝑢𝑡</a:t>
              </a:r>
              <a:r>
                <a:rPr lang="en-US" sz="1400" b="0" i="0">
                  <a:latin typeface="Cambria Math"/>
                </a:rPr>
                <a:t> 𝐷〗^′2⁄𝐿))/(𝑠/(2⁄(𝑅_𝑜𝑢𝑡 𝐶_𝑜𝑢𝑡 ))+1)</a:t>
              </a:r>
              <a:endParaRPr lang="en-US"/>
            </a:p>
          </xdr:txBody>
        </xdr:sp>
      </mc:Fallback>
    </mc:AlternateContent>
    <xdr:clientData/>
  </xdr:twoCellAnchor>
  <xdr:twoCellAnchor>
    <xdr:from>
      <xdr:col>15</xdr:col>
      <xdr:colOff>347023</xdr:colOff>
      <xdr:row>49</xdr:row>
      <xdr:rowOff>91950</xdr:rowOff>
    </xdr:from>
    <xdr:to>
      <xdr:col>23</xdr:col>
      <xdr:colOff>170544</xdr:colOff>
      <xdr:row>62</xdr:row>
      <xdr:rowOff>133350</xdr:rowOff>
    </xdr:to>
    <mc:AlternateContent xmlns:mc="http://schemas.openxmlformats.org/markup-compatibility/2006" xmlns:a14="http://schemas.microsoft.com/office/drawing/2010/main">
      <mc:Choice Requires="a14">
        <xdr:sp macro="" textlink="">
          <xdr:nvSpPr>
            <xdr:cNvPr id="5" name="TextBox 5">
              <a:extLst>
                <a:ext uri="{FF2B5EF4-FFF2-40B4-BE49-F238E27FC236}">
                  <a16:creationId xmlns:a16="http://schemas.microsoft.com/office/drawing/2014/main" id="{00000000-0008-0000-0100-000005000000}"/>
                </a:ext>
              </a:extLst>
            </xdr:cNvPr>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14:m>
                <m:oMathPara xmlns:m="http://schemas.openxmlformats.org/officeDocument/2006/math">
                  <m:oMathParaPr>
                    <m:jc m:val="centerGroup"/>
                  </m:oMathParaPr>
                  <m:oMath xmlns:m="http://schemas.openxmlformats.org/officeDocument/2006/math">
                    <m:sSub>
                      <m:sSubPr>
                        <m:ctrlPr>
                          <a:rPr lang="en-US" sz="1400" i="1" kern="1200">
                            <a:solidFill>
                              <a:schemeClr val="tx1"/>
                            </a:solidFill>
                            <a:latin typeface="Cambria Math" panose="02040503050406030204" pitchFamily="18" charset="0"/>
                            <a:ea typeface="+mn-ea"/>
                            <a:cs typeface="Arial" charset="0"/>
                          </a:rPr>
                        </m:ctrlPr>
                      </m:sSubPr>
                      <m:e>
                        <m:r>
                          <a:rPr lang="en-US" altLang="zh-CN" sz="1400" i="0" kern="1200">
                            <a:solidFill>
                              <a:schemeClr val="tx1"/>
                            </a:solidFill>
                            <a:latin typeface="Cambria Math"/>
                            <a:ea typeface="+mn-ea"/>
                            <a:cs typeface="Arial" charset="0"/>
                          </a:rPr>
                          <m:t>𝐺</m:t>
                        </m:r>
                      </m:e>
                      <m:sub>
                        <m:r>
                          <a:rPr lang="en-US" altLang="zh-CN" sz="1400" i="0" kern="1200">
                            <a:solidFill>
                              <a:schemeClr val="tx1"/>
                            </a:solidFill>
                            <a:latin typeface="Cambria Math"/>
                            <a:ea typeface="+mn-ea"/>
                            <a:cs typeface="Arial" charset="0"/>
                          </a:rPr>
                          <m:t>𝑐</m:t>
                        </m:r>
                        <m:r>
                          <a:rPr lang="en-US" altLang="zh-CN" sz="1400" b="0" i="1" kern="1200">
                            <a:solidFill>
                              <a:schemeClr val="tx1"/>
                            </a:solidFill>
                            <a:latin typeface="Cambria Math"/>
                            <a:ea typeface="+mn-ea"/>
                            <a:cs typeface="Arial" charset="0"/>
                          </a:rPr>
                          <m:t>𝐹𝐵</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b="0" i="0" kern="1200">
                            <a:solidFill>
                              <a:schemeClr val="tx1"/>
                            </a:solidFill>
                            <a:latin typeface="Cambria Math"/>
                            <a:ea typeface="+mn-ea"/>
                            <a:cs typeface="Arial" charset="0"/>
                          </a:rPr>
                          <m:t>=</m:t>
                        </m:r>
                        <m:f>
                          <m:fPr>
                            <m:ctrlPr>
                              <a:rPr lang="en-US" sz="1400" b="0" i="1" kern="1200">
                                <a:solidFill>
                                  <a:schemeClr val="tx1"/>
                                </a:solidFill>
                                <a:latin typeface="Cambria Math" panose="02040503050406030204" pitchFamily="18" charset="0"/>
                                <a:ea typeface="+mn-ea"/>
                                <a:cs typeface="Arial" charset="0"/>
                              </a:rPr>
                            </m:ctrlPr>
                          </m:fPr>
                          <m:num>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𝑐</m:t>
                                </m:r>
                              </m:sub>
                            </m:sSub>
                          </m:num>
                          <m:den>
                            <m:sSub>
                              <m:sSubPr>
                                <m:ctrlPr>
                                  <a:rPr lang="en-US" sz="1400" b="0" i="1" kern="1200">
                                    <a:solidFill>
                                      <a:schemeClr val="tx1"/>
                                    </a:solidFill>
                                    <a:latin typeface="Cambria Math" panose="02040503050406030204" pitchFamily="18" charset="0"/>
                                    <a:ea typeface="+mn-ea"/>
                                    <a:cs typeface="Arial" charset="0"/>
                                  </a:rPr>
                                </m:ctrlPr>
                              </m:sSubPr>
                              <m:e>
                                <m:r>
                                  <a:rPr lang="en-US" sz="1400" b="0" i="1" kern="1200">
                                    <a:solidFill>
                                      <a:schemeClr val="tx1"/>
                                    </a:solidFill>
                                    <a:latin typeface="Cambria Math"/>
                                    <a:ea typeface="+mn-ea"/>
                                    <a:cs typeface="Arial" charset="0"/>
                                  </a:rPr>
                                  <m:t>𝑉</m:t>
                                </m:r>
                              </m:e>
                              <m:sub>
                                <m:r>
                                  <a:rPr lang="en-US" sz="1400" b="0" i="1" kern="1200">
                                    <a:solidFill>
                                      <a:schemeClr val="tx1"/>
                                    </a:solidFill>
                                    <a:latin typeface="Cambria Math"/>
                                    <a:ea typeface="+mn-ea"/>
                                    <a:cs typeface="Arial" charset="0"/>
                                  </a:rPr>
                                  <m:t>𝐹𝐵</m:t>
                                </m:r>
                              </m:sub>
                            </m:sSub>
                          </m:den>
                        </m:f>
                        <m:r>
                          <a:rPr lang="en-US" sz="1400" b="0" i="1" kern="1200">
                            <a:solidFill>
                              <a:schemeClr val="tx1"/>
                            </a:solidFill>
                            <a:latin typeface="Cambria Math"/>
                            <a:ea typeface="+mn-ea"/>
                            <a:cs typeface="Arial" charset="0"/>
                          </a:rPr>
                          <m:t>=</m:t>
                        </m:r>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𝑔</m:t>
                        </m:r>
                      </m:e>
                      <m:sub>
                        <m:r>
                          <a:rPr lang="en-US" sz="1400" i="0" kern="1200">
                            <a:solidFill>
                              <a:schemeClr val="tx1"/>
                            </a:solidFill>
                            <a:latin typeface="Cambria Math"/>
                            <a:ea typeface="+mn-ea"/>
                            <a:cs typeface="Arial" charset="0"/>
                          </a:rPr>
                          <m:t>𝑚</m:t>
                        </m:r>
                      </m:sub>
                    </m:sSub>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den>
                            </m:f>
                          </m:den>
                        </m:f>
                      </m:num>
                      <m:den>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𝑜</m:t>
                                        </m:r>
                                        <m:r>
                                          <a:rPr lang="en-US" sz="1400" i="0" kern="1200">
                                            <a:solidFill>
                                              <a:schemeClr val="tx1"/>
                                            </a:solidFill>
                                            <a:latin typeface="Cambria Math"/>
                                            <a:ea typeface="+mn-ea"/>
                                            <a:cs typeface="Arial" charset="0"/>
                                          </a:rPr>
                                          <m:t>_</m:t>
                                        </m:r>
                                        <m:r>
                                          <a:rPr lang="en-US" sz="1400" i="0" kern="1200">
                                            <a:solidFill>
                                              <a:schemeClr val="tx1"/>
                                            </a:solidFill>
                                            <a:latin typeface="Cambria Math"/>
                                            <a:ea typeface="+mn-ea"/>
                                            <a:cs typeface="Arial" charset="0"/>
                                          </a:rPr>
                                          <m:t>𝑒𝑎</m:t>
                                        </m:r>
                                      </m:sub>
                                    </m:sSub>
                                    <m:d>
                                      <m:dPr>
                                        <m:ctrlPr>
                                          <a:rPr lang="en-US" sz="1400" i="1" kern="1200">
                                            <a:solidFill>
                                              <a:schemeClr val="tx1"/>
                                            </a:solidFill>
                                            <a:latin typeface="Cambria Math" panose="02040503050406030204" pitchFamily="18" charset="0"/>
                                            <a:ea typeface="+mn-ea"/>
                                            <a:cs typeface="Arial" charset="0"/>
                                          </a:rPr>
                                        </m:ctrlPr>
                                      </m:dPr>
                                      <m:e>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𝑐</m:t>
                                            </m:r>
                                          </m:sub>
                                        </m:sSub>
                                        <m:r>
                                          <a:rPr lang="en-US" sz="1400" i="0" kern="1200">
                                            <a:solidFill>
                                              <a:schemeClr val="tx1"/>
                                            </a:solidFill>
                                            <a:latin typeface="Cambria Math"/>
                                            <a:ea typeface="+mn-ea"/>
                                            <a:cs typeface="Arial" charset="0"/>
                                          </a:rPr>
                                          <m:t>+</m:t>
                                        </m:r>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e>
                                    </m:d>
                                  </m:den>
                                </m:f>
                              </m:den>
                            </m:f>
                          </m:e>
                        </m:d>
                        <m:d>
                          <m:dPr>
                            <m:ctrlPr>
                              <a:rPr lang="en-US" sz="1400" i="1" kern="1200">
                                <a:solidFill>
                                  <a:schemeClr val="tx1"/>
                                </a:solidFill>
                                <a:latin typeface="Cambria Math" panose="02040503050406030204" pitchFamily="18" charset="0"/>
                                <a:ea typeface="+mn-ea"/>
                                <a:cs typeface="Arial" charset="0"/>
                              </a:rPr>
                            </m:ctrlPr>
                          </m:dPr>
                          <m:e>
                            <m:r>
                              <a:rPr lang="en-US" sz="1400" i="0" kern="1200">
                                <a:solidFill>
                                  <a:schemeClr val="tx1"/>
                                </a:solidFill>
                                <a:latin typeface="Cambria Math"/>
                                <a:ea typeface="+mn-ea"/>
                                <a:cs typeface="Arial" charset="0"/>
                              </a:rPr>
                              <m:t>1+</m:t>
                            </m:r>
                            <m:f>
                              <m:fPr>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𝑠</m:t>
                                </m:r>
                              </m:num>
                              <m:den>
                                <m:f>
                                  <m:fPr>
                                    <m:type m:val="skw"/>
                                    <m:ctrlPr>
                                      <a:rPr lang="en-US" sz="1400" i="1" kern="1200">
                                        <a:solidFill>
                                          <a:schemeClr val="tx1"/>
                                        </a:solidFill>
                                        <a:latin typeface="Cambria Math" panose="02040503050406030204" pitchFamily="18" charset="0"/>
                                        <a:ea typeface="+mn-ea"/>
                                        <a:cs typeface="Arial" charset="0"/>
                                      </a:rPr>
                                    </m:ctrlPr>
                                  </m:fPr>
                                  <m:num>
                                    <m:r>
                                      <a:rPr lang="en-US" sz="1400" i="0" kern="1200">
                                        <a:solidFill>
                                          <a:schemeClr val="tx1"/>
                                        </a:solidFill>
                                        <a:latin typeface="Cambria Math"/>
                                        <a:ea typeface="+mn-ea"/>
                                        <a:cs typeface="Arial" charset="0"/>
                                      </a:rPr>
                                      <m:t>1</m:t>
                                    </m:r>
                                  </m:num>
                                  <m:den>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𝑅</m:t>
                                        </m:r>
                                      </m:e>
                                      <m:sub>
                                        <m:r>
                                          <a:rPr lang="en-US" sz="1400" i="0" kern="1200">
                                            <a:solidFill>
                                              <a:schemeClr val="tx1"/>
                                            </a:solidFill>
                                            <a:latin typeface="Cambria Math"/>
                                            <a:ea typeface="+mn-ea"/>
                                            <a:cs typeface="Arial" charset="0"/>
                                          </a:rPr>
                                          <m:t>𝐶</m:t>
                                        </m:r>
                                      </m:sub>
                                    </m:sSub>
                                    <m:sSub>
                                      <m:sSubPr>
                                        <m:ctrlPr>
                                          <a:rPr lang="en-US" sz="1400" i="1" kern="1200">
                                            <a:solidFill>
                                              <a:schemeClr val="tx1"/>
                                            </a:solidFill>
                                            <a:latin typeface="Cambria Math" panose="02040503050406030204" pitchFamily="18" charset="0"/>
                                            <a:ea typeface="+mn-ea"/>
                                            <a:cs typeface="Arial" charset="0"/>
                                          </a:rPr>
                                        </m:ctrlPr>
                                      </m:sSubPr>
                                      <m:e>
                                        <m:r>
                                          <a:rPr lang="en-US" sz="1400" i="0" kern="1200">
                                            <a:solidFill>
                                              <a:schemeClr val="tx1"/>
                                            </a:solidFill>
                                            <a:latin typeface="Cambria Math"/>
                                            <a:ea typeface="+mn-ea"/>
                                            <a:cs typeface="Arial" charset="0"/>
                                          </a:rPr>
                                          <m:t>𝐶</m:t>
                                        </m:r>
                                      </m:e>
                                      <m:sub>
                                        <m:r>
                                          <a:rPr lang="en-US" sz="1400" i="0" kern="1200">
                                            <a:solidFill>
                                              <a:schemeClr val="tx1"/>
                                            </a:solidFill>
                                            <a:latin typeface="Cambria Math"/>
                                            <a:ea typeface="+mn-ea"/>
                                            <a:cs typeface="Arial" charset="0"/>
                                          </a:rPr>
                                          <m:t>𝑝</m:t>
                                        </m:r>
                                      </m:sub>
                                    </m:sSub>
                                  </m:den>
                                </m:f>
                              </m:den>
                            </m:f>
                          </m:e>
                        </m:d>
                      </m:den>
                    </m:f>
                  </m:oMath>
                </m:oMathPara>
              </a14:m>
              <a:endParaRPr lang="en-US" sz="1400" i="0" kern="1200">
                <a:solidFill>
                  <a:schemeClr val="tx1"/>
                </a:solidFill>
                <a:latin typeface="Cambria Math"/>
                <a:ea typeface="+mn-ea"/>
                <a:cs typeface="Arial" charset="0"/>
              </a:endParaRP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Choice>
      <mc:Fallback xmlns="">
        <xdr:sp macro="" textlink="">
          <xdr:nvSpPr>
            <xdr:cNvPr id="5" name="TextBox 5"/>
            <xdr:cNvSpPr txBox="1"/>
          </xdr:nvSpPr>
          <xdr:spPr>
            <a:xfrm>
              <a:off x="11408447" y="9472005"/>
              <a:ext cx="4991869" cy="2435074"/>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Cambria Math"/>
                  <a:ea typeface="+mn-ea"/>
                  <a:cs typeface="+mn-cs"/>
                </a:rPr>
                <a:t>compesation transfer function</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altLang="zh-CN" sz="1400" i="0" kern="1200">
                  <a:solidFill>
                    <a:schemeClr val="tx1"/>
                  </a:solidFill>
                  <a:latin typeface="Cambria Math"/>
                  <a:ea typeface="+mn-ea"/>
                  <a:cs typeface="Arial" charset="0"/>
                </a:rPr>
                <a:t>𝐺_𝑐</a:t>
              </a:r>
              <a:r>
                <a:rPr lang="en-US" altLang="zh-CN" sz="1400" b="0" i="0" kern="1200">
                  <a:solidFill>
                    <a:schemeClr val="tx1"/>
                  </a:solidFill>
                  <a:latin typeface="Cambria Math"/>
                  <a:ea typeface="+mn-ea"/>
                  <a:cs typeface="Arial" charset="0"/>
                </a:rPr>
                <a:t>𝐹𝐵 </a:t>
              </a:r>
              <a:r>
                <a:rPr lang="en-US" sz="1400" i="0" kern="1200">
                  <a:solidFill>
                    <a:schemeClr val="tx1"/>
                  </a:solidFill>
                  <a:latin typeface="Cambria Math"/>
                  <a:ea typeface="+mn-ea"/>
                  <a:cs typeface="Arial" charset="0"/>
                </a:rPr>
                <a:t>〖</a:t>
              </a:r>
              <a:r>
                <a:rPr lang="en-US" sz="1400" b="0" i="0" kern="1200">
                  <a:solidFill>
                    <a:schemeClr val="tx1"/>
                  </a:solidFill>
                  <a:latin typeface="Cambria Math"/>
                  <a:ea typeface="+mn-ea"/>
                  <a:cs typeface="Arial" charset="0"/>
                </a:rPr>
                <a:t>=𝑉_𝑐/𝑉_𝐹𝐵 =</a:t>
              </a:r>
              <a:r>
                <a:rPr lang="en-US" sz="1400" i="0" kern="1200">
                  <a:solidFill>
                    <a:schemeClr val="tx1"/>
                  </a:solidFill>
                  <a:latin typeface="Cambria Math"/>
                  <a:ea typeface="+mn-ea"/>
                  <a:cs typeface="Arial" charset="0"/>
                </a:rPr>
                <a:t>𝑅〗_(𝑜_𝑒𝑎) 𝑔_𝑚  (1+𝑠/(1⁄(𝑅_𝐶 𝐶_𝑐 )))/(1+𝑠/(1⁄(𝑅_(𝑜_𝑒𝑎) (𝐶_𝑐+𝐶_𝑝 ) )))(1+𝑠/(1⁄(𝑅_𝐶 𝐶_𝑝 ))) </a:t>
              </a:r>
            </a:p>
            <a:p>
              <a:pPr marL="0" indent="0" algn="l" rtl="0" fontAlgn="base">
                <a:spcBef>
                  <a:spcPct val="0"/>
                </a:spcBef>
                <a:spcAft>
                  <a:spcPct val="0"/>
                </a:spcAft>
              </a:pPr>
              <a:endParaRPr lang="en-US" sz="1400" i="0" kern="1200">
                <a:solidFill>
                  <a:schemeClr val="tx1"/>
                </a:solidFill>
                <a:latin typeface="Cambria Math"/>
                <a:ea typeface="+mn-ea"/>
                <a:cs typeface="Arial" charset="0"/>
              </a:endParaRPr>
            </a:p>
            <a:p>
              <a:pPr marL="0" indent="0" algn="l" rtl="0" fontAlgn="base">
                <a:spcBef>
                  <a:spcPct val="0"/>
                </a:spcBef>
                <a:spcAft>
                  <a:spcPct val="0"/>
                </a:spcAft>
              </a:pPr>
              <a:r>
                <a:rPr lang="en-US" sz="1400" i="0" kern="1200">
                  <a:solidFill>
                    <a:schemeClr val="tx1"/>
                  </a:solidFill>
                  <a:latin typeface="Cambria Math"/>
                  <a:ea typeface="+mn-ea"/>
                  <a:cs typeface="Arial" charset="0"/>
                </a:rPr>
                <a:t>mid DC gain</a:t>
              </a:r>
            </a:p>
            <a:p>
              <a:pPr marL="0" indent="0" algn="l" rtl="0" fontAlgn="base">
                <a:spcBef>
                  <a:spcPct val="0"/>
                </a:spcBef>
                <a:spcAft>
                  <a:spcPct val="0"/>
                </a:spcAft>
              </a:pPr>
              <a:r>
                <a:rPr lang="en-US" sz="1400" i="0" kern="1200">
                  <a:solidFill>
                    <a:schemeClr val="tx1"/>
                  </a:solidFill>
                  <a:latin typeface="Cambria Math"/>
                  <a:ea typeface="+mn-ea"/>
                  <a:cs typeface="Arial" charset="0"/>
                </a:rPr>
                <a:t>20*log(Rcomp*gm)</a:t>
              </a:r>
            </a:p>
          </xdr:txBody>
        </xdr:sp>
      </mc:Fallback>
    </mc:AlternateContent>
    <xdr:clientData/>
  </xdr:twoCellAnchor>
  <xdr:twoCellAnchor>
    <xdr:from>
      <xdr:col>2</xdr:col>
      <xdr:colOff>622300</xdr:colOff>
      <xdr:row>45</xdr:row>
      <xdr:rowOff>68035</xdr:rowOff>
    </xdr:from>
    <xdr:to>
      <xdr:col>14</xdr:col>
      <xdr:colOff>641534</xdr:colOff>
      <xdr:row>68</xdr:row>
      <xdr:rowOff>54921</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174625</xdr:colOff>
      <xdr:row>72</xdr:row>
      <xdr:rowOff>152976</xdr:rowOff>
    </xdr:from>
    <xdr:to>
      <xdr:col>20</xdr:col>
      <xdr:colOff>185343</xdr:colOff>
      <xdr:row>82</xdr:row>
      <xdr:rowOff>50427</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𝐿𝑂𝑂𝑃</m:t>
                      </m:r>
                    </m:sub>
                  </m:sSub>
                  <m:r>
                    <a:rPr kumimoji="0" lang="en-US" sz="1800" b="0" i="0" u="none" strike="noStrike" kern="0" cap="none" spc="0" normalizeH="0" baseline="0">
                      <a:ln>
                        <a:noFill/>
                      </a:ln>
                      <a:solidFill>
                        <a:prstClr val="black"/>
                      </a:solidFill>
                      <a:effectLst/>
                      <a:uLnTx/>
                      <a:uFillTx/>
                      <a:latin typeface="Cambria Math"/>
                      <a:ea typeface="+mn-ea"/>
                      <a:cs typeface="+mn-cs"/>
                    </a:rPr>
                    <m:t>=</m:t>
                  </m:r>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𝑣𝐿</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altLang="zh-CN" sz="1800" b="0" i="0" u="none" strike="noStrike" kern="0" cap="none" spc="0" normalizeH="0" baseline="0">
                          <a:ln>
                            <a:noFill/>
                          </a:ln>
                          <a:solidFill>
                            <a:prstClr val="black"/>
                          </a:solidFill>
                          <a:effectLst/>
                          <a:uLnTx/>
                          <a:uFillTx/>
                          <a:latin typeface="Cambria Math"/>
                          <a:ea typeface="+mn-ea"/>
                          <a:cs typeface="+mn-cs"/>
                        </a:rPr>
                        <m:t>𝐿</m:t>
                      </m:r>
                      <m:r>
                        <a:rPr kumimoji="0" lang="en-US" sz="1800" b="0" i="0" u="none" strike="noStrike" kern="0" cap="none" spc="0" normalizeH="0" baseline="0">
                          <a:ln>
                            <a:noFill/>
                          </a:ln>
                          <a:solidFill>
                            <a:prstClr val="black"/>
                          </a:solidFill>
                          <a:effectLst/>
                          <a:uLnTx/>
                          <a:uFillTx/>
                          <a:latin typeface="Cambria Math"/>
                          <a:ea typeface="+mn-ea"/>
                          <a:cs typeface="+mn-cs"/>
                        </a:rPr>
                        <m:t>𝑐</m:t>
                      </m:r>
                    </m:sub>
                  </m:sSub>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a:ln>
                            <a:noFill/>
                          </a:ln>
                          <a:solidFill>
                            <a:prstClr val="black"/>
                          </a:solidFill>
                          <a:effectLst/>
                          <a:uLnTx/>
                          <a:uFillTx/>
                          <a:latin typeface="Cambria Math"/>
                          <a:ea typeface="+mn-ea"/>
                          <a:cs typeface="+mn-cs"/>
                        </a:rPr>
                        <m:t>𝐺</m:t>
                      </m:r>
                    </m:e>
                    <m:sub>
                      <m:r>
                        <a:rPr kumimoji="0" lang="en-US" sz="1800" b="0" i="0" u="none" strike="noStrike" kern="0" cap="none" spc="0" normalizeH="0" baseline="0">
                          <a:ln>
                            <a:noFill/>
                          </a:ln>
                          <a:solidFill>
                            <a:prstClr val="black"/>
                          </a:solidFill>
                          <a:effectLst/>
                          <a:uLnTx/>
                          <a:uFillTx/>
                          <a:latin typeface="Cambria Math"/>
                          <a:ea typeface="+mn-ea"/>
                          <a:cs typeface="+mn-cs"/>
                        </a:rPr>
                        <m:t>𝑐</m:t>
                      </m:r>
                      <m:r>
                        <m:rPr>
                          <m:sty m:val="p"/>
                        </m:rPr>
                        <a:rPr kumimoji="0" lang="en-US" sz="1800" b="0" i="0" u="none" strike="noStrike" kern="0" cap="none" spc="0" normalizeH="0" baseline="0">
                          <a:ln>
                            <a:noFill/>
                          </a:ln>
                          <a:solidFill>
                            <a:prstClr val="black"/>
                          </a:solidFill>
                          <a:effectLst/>
                          <a:uLnTx/>
                          <a:uFillTx/>
                          <a:latin typeface="Cambria Math"/>
                          <a:ea typeface="+mn-ea"/>
                          <a:cs typeface="+mn-cs"/>
                        </a:rPr>
                        <m:t>FB</m:t>
                      </m:r>
                    </m:sub>
                  </m:sSub>
                </m:oMath>
              </a14:m>
              <a:r>
                <a:rPr kumimoji="0" lang="en-US" sz="1800" b="0" i="0" u="none" strike="noStrike" kern="0" cap="none" spc="0" normalizeH="0" baseline="0" noProof="0">
                  <a:ln>
                    <a:noFill/>
                  </a:ln>
                  <a:solidFill>
                    <a:prstClr val="black"/>
                  </a:solidFill>
                  <a:effectLst/>
                  <a:uLnTx/>
                  <a:uFillTx/>
                  <a:latin typeface="Cambria Math"/>
                  <a:ea typeface="+mn-ea"/>
                  <a:cs typeface="+mn-cs"/>
                </a:rPr>
                <a:t>*</a:t>
              </a:r>
              <a14:m>
                <m:oMath xmlns:m="http://schemas.openxmlformats.org/officeDocument/2006/math">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altLang="zh-CN" sz="1800" b="0" i="0" u="none" strike="noStrike" kern="0" cap="none" spc="0" normalizeH="0" baseline="0" noProof="0">
                          <a:ln>
                            <a:noFill/>
                          </a:ln>
                          <a:solidFill>
                            <a:prstClr val="black"/>
                          </a:solidFill>
                          <a:effectLst/>
                          <a:uLnTx/>
                          <a:uFillTx/>
                          <a:latin typeface="Cambria Math"/>
                          <a:ea typeface="+mn-ea"/>
                          <a:cs typeface="+mn-cs"/>
                        </a:rPr>
                        <m:t>𝐺</m:t>
                      </m:r>
                    </m:e>
                    <m:sub>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FB</m:t>
                      </m:r>
                      <m:r>
                        <a:rPr kumimoji="0" lang="en-US" sz="1800" b="0" i="1" u="none" strike="noStrike" kern="0" cap="none" spc="0" normalizeH="0" baseline="0" noProof="0">
                          <a:ln>
                            <a:noFill/>
                          </a:ln>
                          <a:solidFill>
                            <a:prstClr val="black"/>
                          </a:solidFill>
                          <a:effectLst/>
                          <a:uLnTx/>
                          <a:uFillTx/>
                          <a:latin typeface="Cambria Math"/>
                          <a:ea typeface="+mn-ea"/>
                          <a:cs typeface="+mn-cs"/>
                        </a:rPr>
                        <m:t>𝑣</m:t>
                      </m:r>
                    </m:sub>
                  </m:sSub>
                </m:oMath>
              </a14:m>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0" u="none" strike="noStrike" kern="0" cap="none" spc="0" normalizeH="0" baseline="0">
                              <a:ln>
                                <a:noFill/>
                              </a:ln>
                              <a:solidFill>
                                <a:prstClr val="black"/>
                              </a:solidFill>
                              <a:effectLst/>
                              <a:uLnTx/>
                              <a:uFillTx/>
                              <a:latin typeface="Cambria Math"/>
                              <a:ea typeface="+mn-ea"/>
                              <a:cs typeface="+mn-cs"/>
                            </a:rPr>
                            <m:t>𝑜𝑢𝑡</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𝑖</m:t>
                          </m:r>
                        </m:e>
                        <m:sub>
                          <m:r>
                            <a:rPr kumimoji="0" lang="en-US" sz="1800" b="0" i="0" u="none" strike="noStrike" kern="0" cap="none" spc="0" normalizeH="0" baseline="0">
                              <a:ln>
                                <a:noFill/>
                              </a:ln>
                              <a:solidFill>
                                <a:prstClr val="black"/>
                              </a:solidFill>
                              <a:effectLst/>
                              <a:uLnTx/>
                              <a:uFillTx/>
                              <a:latin typeface="Cambria Math"/>
                              <a:ea typeface="+mn-ea"/>
                              <a:cs typeface="+mn-cs"/>
                            </a:rPr>
                            <m:t>𝐿</m:t>
                          </m:r>
                        </m:sub>
                      </m:sSub>
                    </m:den>
                  </m:f>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r>
                        <a:rPr kumimoji="0" lang="en-US" sz="1800" b="0" i="0" u="none" strike="noStrike" kern="0" cap="none" spc="0" normalizeH="0" baseline="0">
                          <a:ln>
                            <a:noFill/>
                          </a:ln>
                          <a:solidFill>
                            <a:prstClr val="black"/>
                          </a:solidFill>
                          <a:effectLst/>
                          <a:uLnTx/>
                          <a:uFillTx/>
                          <a:latin typeface="Cambria Math"/>
                          <a:ea typeface="+mn-ea"/>
                          <a:cs typeface="+mn-cs"/>
                        </a:rPr>
                        <m:t>1</m:t>
                      </m:r>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𝑔</m:t>
                              </m:r>
                            </m:e>
                            <m:sub>
                              <m:r>
                                <a:rPr kumimoji="0" lang="en-US" sz="1800" b="0" i="0" u="none" strike="noStrike" kern="0" cap="none" spc="0" normalizeH="0" baseline="0">
                                  <a:ln>
                                    <a:noFill/>
                                  </a:ln>
                                  <a:solidFill>
                                    <a:prstClr val="black"/>
                                  </a:solidFill>
                                  <a:effectLst/>
                                  <a:uLnTx/>
                                  <a:uFillTx/>
                                  <a:latin typeface="Cambria Math"/>
                                  <a:ea typeface="+mn-ea"/>
                                  <a:cs typeface="+mn-cs"/>
                                </a:rPr>
                                <m:t>𝑚</m:t>
                              </m:r>
                              <m:r>
                                <a:rPr kumimoji="0" lang="en-US" sz="1800" b="0" i="0" u="none" strike="noStrike" kern="0" cap="none" spc="0" normalizeH="0" baseline="0">
                                  <a:ln>
                                    <a:noFill/>
                                  </a:ln>
                                  <a:solidFill>
                                    <a:prstClr val="black"/>
                                  </a:solidFill>
                                  <a:effectLst/>
                                  <a:uLnTx/>
                                  <a:uFillTx/>
                                  <a:latin typeface="Cambria Math"/>
                                  <a:ea typeface="+mn-ea"/>
                                  <a:cs typeface="+mn-cs"/>
                                </a:rPr>
                                <m:t>_</m:t>
                              </m:r>
                              <m:r>
                                <a:rPr kumimoji="0" lang="en-US" sz="1800" b="0" i="0" u="none" strike="noStrike" kern="0" cap="none" spc="0" normalizeH="0" baseline="0">
                                  <a:ln>
                                    <a:noFill/>
                                  </a:ln>
                                  <a:solidFill>
                                    <a:prstClr val="black"/>
                                  </a:solidFill>
                                  <a:effectLst/>
                                  <a:uLnTx/>
                                  <a:uFillTx/>
                                  <a:latin typeface="Cambria Math"/>
                                  <a:ea typeface="+mn-ea"/>
                                  <a:cs typeface="+mn-cs"/>
                                </a:rPr>
                                <m:t>𝑝𝑠</m:t>
                              </m:r>
                            </m:sub>
                          </m:sSub>
                          <m:r>
                            <a:rPr kumimoji="0" lang="en-US" sz="1800" b="0" i="0" u="none" strike="noStrike" kern="0" cap="none" spc="0" normalizeH="0" baseline="0">
                              <a:ln>
                                <a:noFill/>
                              </a:ln>
                              <a:solidFill>
                                <a:prstClr val="black"/>
                              </a:solidFill>
                              <a:effectLst/>
                              <a:uLnTx/>
                              <a:uFillTx/>
                              <a:latin typeface="Cambria Math"/>
                              <a:ea typeface="+mn-ea"/>
                              <a:cs typeface="+mn-cs"/>
                            </a:rPr>
                            <m:t>𝑅</m:t>
                          </m:r>
                        </m:e>
                        <m:sub>
                          <m:r>
                            <a:rPr kumimoji="0" lang="en-US" sz="1800" b="0" i="0" u="none" strike="noStrike" kern="0" cap="none" spc="0" normalizeH="0" baseline="0">
                              <a:ln>
                                <a:noFill/>
                              </a:ln>
                              <a:solidFill>
                                <a:prstClr val="black"/>
                              </a:solidFill>
                              <a:effectLst/>
                              <a:uLnTx/>
                              <a:uFillTx/>
                              <a:latin typeface="Cambria Math"/>
                              <a:ea typeface="+mn-ea"/>
                              <a:cs typeface="+mn-cs"/>
                            </a:rPr>
                            <m:t>𝑠𝑛𝑠</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 </a:t>
              </a:r>
              <a14:m>
                <m:oMath xmlns:m="http://schemas.openxmlformats.org/officeDocument/2006/math">
                  <m:r>
                    <a:rPr kumimoji="0" lang="en-US" sz="1800" b="0" i="0" u="none" strike="noStrike" kern="0" cap="none" spc="0" normalizeH="0" baseline="0">
                      <a:ln>
                        <a:noFill/>
                      </a:ln>
                      <a:solidFill>
                        <a:prstClr val="black"/>
                      </a:solidFill>
                      <a:effectLst/>
                      <a:uLnTx/>
                      <a:uFillTx/>
                      <a:latin typeface="Cambria Math"/>
                      <a:ea typeface="+mn-ea"/>
                      <a:cs typeface="+mn-cs"/>
                    </a:rPr>
                    <m:t>∗</m:t>
                  </m:r>
                  <m:f>
                    <m:f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a:ln>
                                <a:noFill/>
                              </a:ln>
                              <a:solidFill>
                                <a:prstClr val="black"/>
                              </a:solidFill>
                              <a:effectLst/>
                              <a:uLnTx/>
                              <a:uFillTx/>
                              <a:latin typeface="Cambria Math"/>
                              <a:ea typeface="+mn-ea"/>
                              <a:cs typeface="+mn-cs"/>
                            </a:rPr>
                            <m:t>V</m:t>
                          </m:r>
                        </m:e>
                        <m:sub>
                          <m:r>
                            <a:rPr kumimoji="0" lang="en-US" sz="1800" b="0" i="0" u="none" strike="noStrike" kern="0" cap="none" spc="0" normalizeH="0" baseline="0">
                              <a:ln>
                                <a:noFill/>
                              </a:ln>
                              <a:solidFill>
                                <a:prstClr val="black"/>
                              </a:solidFill>
                              <a:effectLst/>
                              <a:uLnTx/>
                              <a:uFillTx/>
                              <a:latin typeface="Cambria Math"/>
                              <a:ea typeface="+mn-ea"/>
                              <a:cs typeface="+mn-cs"/>
                            </a:rPr>
                            <m:t>𝑐</m:t>
                          </m:r>
                        </m:sub>
                      </m:sSub>
                    </m:num>
                    <m:den>
                      <m:sSub>
                        <m:sSubPr>
                          <m:ctrlPr>
                            <a:rPr kumimoji="0" lang="en-US" sz="1800" b="0" i="1" u="none" strike="noStrike" kern="0" cap="none" spc="0" normalizeH="0" baseline="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a:ln>
                                <a:noFill/>
                              </a:ln>
                              <a:solidFill>
                                <a:prstClr val="black"/>
                              </a:solidFill>
                              <a:effectLst/>
                              <a:uLnTx/>
                              <a:uFillTx/>
                              <a:latin typeface="Cambria Math"/>
                              <a:ea typeface="+mn-ea"/>
                              <a:cs typeface="+mn-cs"/>
                            </a:rPr>
                            <m:t>𝑉</m:t>
                          </m:r>
                        </m:e>
                        <m:sub>
                          <m:r>
                            <a:rPr kumimoji="0" lang="en-US" sz="1800" b="0" i="1" u="none" strike="noStrike" kern="0" cap="none" spc="0" normalizeH="0" baseline="0">
                              <a:ln>
                                <a:noFill/>
                              </a:ln>
                              <a:solidFill>
                                <a:prstClr val="black"/>
                              </a:solidFill>
                              <a:effectLst/>
                              <a:uLnTx/>
                              <a:uFillTx/>
                              <a:latin typeface="Cambria Math"/>
                              <a:ea typeface="+mn-ea"/>
                              <a:cs typeface="+mn-cs"/>
                            </a:rPr>
                            <m:t>𝑟𝑒𝑓</m:t>
                          </m:r>
                        </m:sub>
                      </m:sSub>
                    </m:den>
                  </m:f>
                </m:oMath>
              </a14:m>
              <a:r>
                <a:rPr kumimoji="0" lang="en-US" sz="1800" b="0" i="0" u="none" strike="noStrike" kern="0" cap="none" spc="0" normalizeH="0" baseline="0">
                  <a:ln>
                    <a:noFill/>
                  </a:ln>
                  <a:solidFill>
                    <a:prstClr val="black"/>
                  </a:solidFill>
                  <a:effectLst/>
                  <a:uLnTx/>
                  <a:uFillTx/>
                  <a:latin typeface="Cambria Math"/>
                  <a:ea typeface="+mn-ea"/>
                  <a:cs typeface="+mn-cs"/>
                </a:rPr>
                <a:t>*</a:t>
              </a:r>
              <a14:m>
                <m:oMath xmlns:m="http://schemas.openxmlformats.org/officeDocument/2006/math">
                  <m:f>
                    <m:f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fPr>
                    <m:num>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m:rPr>
                              <m:sty m:val="p"/>
                            </m:rPr>
                            <a:rPr kumimoji="0" lang="en-US" sz="1800" b="0" i="0" u="none" strike="noStrike" kern="0" cap="none" spc="0" normalizeH="0" baseline="0" noProof="0">
                              <a:ln>
                                <a:noFill/>
                              </a:ln>
                              <a:solidFill>
                                <a:prstClr val="black"/>
                              </a:solidFill>
                              <a:effectLst/>
                              <a:uLnTx/>
                              <a:uFillTx/>
                              <a:latin typeface="Cambria Math"/>
                              <a:ea typeface="+mn-ea"/>
                              <a:cs typeface="+mn-cs"/>
                            </a:rPr>
                            <m:t>V</m:t>
                          </m:r>
                        </m:e>
                        <m:sub>
                          <m:r>
                            <a:rPr kumimoji="0" lang="en-US" sz="1800" b="0" i="1" u="none" strike="noStrike" kern="0" cap="none" spc="0" normalizeH="0" baseline="0" noProof="0">
                              <a:ln>
                                <a:noFill/>
                              </a:ln>
                              <a:solidFill>
                                <a:prstClr val="black"/>
                              </a:solidFill>
                              <a:effectLst/>
                              <a:uLnTx/>
                              <a:uFillTx/>
                              <a:latin typeface="Cambria Math"/>
                              <a:ea typeface="+mn-ea"/>
                              <a:cs typeface="+mn-cs"/>
                            </a:rPr>
                            <m:t>𝑟𝑒𝑓</m:t>
                          </m:r>
                        </m:sub>
                      </m:sSub>
                    </m:num>
                    <m:den>
                      <m:sSub>
                        <m:sSubPr>
                          <m:ctrlPr>
                            <a:rPr kumimoji="0" lang="en-US" sz="1800" b="0" i="1" u="none" strike="noStrike" kern="0" cap="none" spc="0" normalizeH="0" baseline="0" noProof="0">
                              <a:ln>
                                <a:noFill/>
                              </a:ln>
                              <a:solidFill>
                                <a:prstClr val="black"/>
                              </a:solidFill>
                              <a:effectLst/>
                              <a:uLnTx/>
                              <a:uFillTx/>
                              <a:latin typeface="Cambria Math" panose="02040503050406030204" pitchFamily="18" charset="0"/>
                              <a:ea typeface="+mn-ea"/>
                              <a:cs typeface="+mn-cs"/>
                            </a:rPr>
                          </m:ctrlPr>
                        </m:sSubPr>
                        <m:e>
                          <m:r>
                            <a:rPr kumimoji="0" lang="en-US" sz="1800" b="0" i="0" u="none" strike="noStrike" kern="0" cap="none" spc="0" normalizeH="0" baseline="0" noProof="0">
                              <a:ln>
                                <a:noFill/>
                              </a:ln>
                              <a:solidFill>
                                <a:prstClr val="black"/>
                              </a:solidFill>
                              <a:effectLst/>
                              <a:uLnTx/>
                              <a:uFillTx/>
                              <a:latin typeface="Cambria Math"/>
                              <a:ea typeface="+mn-ea"/>
                              <a:cs typeface="+mn-cs"/>
                            </a:rPr>
                            <m:t>𝑉</m:t>
                          </m:r>
                        </m:e>
                        <m:sub>
                          <m:r>
                            <a:rPr kumimoji="0" lang="en-US" sz="1800" b="0" i="0" u="none" strike="noStrike" kern="0" cap="none" spc="0" normalizeH="0" baseline="0" noProof="0">
                              <a:ln>
                                <a:noFill/>
                              </a:ln>
                              <a:solidFill>
                                <a:prstClr val="black"/>
                              </a:solidFill>
                              <a:effectLst/>
                              <a:uLnTx/>
                              <a:uFillTx/>
                              <a:latin typeface="Cambria Math"/>
                              <a:ea typeface="+mn-ea"/>
                              <a:cs typeface="+mn-cs"/>
                            </a:rPr>
                            <m:t>𝑜𝑢𝑡</m:t>
                          </m:r>
                        </m:sub>
                      </m:sSub>
                    </m:den>
                  </m:f>
                </m:oMath>
              </a14:m>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Choice>
      <mc:Fallback xmlns="">
        <xdr:sp macro="" textlink="">
          <xdr:nvSpPr>
            <xdr:cNvPr id="7" name="TextBox 6"/>
            <xdr:cNvSpPr txBox="1"/>
          </xdr:nvSpPr>
          <xdr:spPr>
            <a:xfrm>
              <a:off x="10337800" y="13616564"/>
              <a:ext cx="3249218" cy="1707201"/>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marL="0" indent="0" algn="l" rtl="0"/>
              <a:r>
                <a:rPr kumimoji="0" lang="en-US" sz="1400" b="0" i="0" u="none" strike="noStrike" kern="0" cap="none" spc="0" normalizeH="0" baseline="0">
                  <a:ln>
                    <a:noFill/>
                  </a:ln>
                  <a:solidFill>
                    <a:prstClr val="black"/>
                  </a:solidFill>
                  <a:effectLst/>
                  <a:uLnTx/>
                  <a:uFillTx/>
                  <a:latin typeface="Cambria Math"/>
                  <a:ea typeface="+mn-ea"/>
                  <a:cs typeface="+mn-cs"/>
                </a:rPr>
                <a:t>loop transfer function</a:t>
              </a:r>
            </a:p>
            <a:p>
              <a:pPr marL="0" indent="0" algn="l" rtl="0"/>
              <a:endParaRPr kumimoji="0" lang="en-US" sz="14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altLang="zh-CN" sz="1800" b="0" i="0" u="none" strike="noStrike" kern="0" cap="none" spc="0" normalizeH="0" baseline="0">
                  <a:ln>
                    <a:noFill/>
                  </a:ln>
                  <a:solidFill>
                    <a:prstClr val="black"/>
                  </a:solidFill>
                  <a:effectLst/>
                  <a:uLnTx/>
                  <a:uFillTx/>
                  <a:latin typeface="Cambria Math"/>
                  <a:ea typeface="+mn-ea"/>
                  <a:cs typeface="+mn-cs"/>
                </a:rPr>
                <a:t>𝐺_𝐿𝑂𝑂𝑃</a:t>
              </a:r>
              <a:r>
                <a:rPr kumimoji="0" lang="en-US" sz="1800" b="0" i="0" u="none" strike="noStrike" kern="0" cap="none" spc="0" normalizeH="0" baseline="0">
                  <a:ln>
                    <a:noFill/>
                  </a:ln>
                  <a:solidFill>
                    <a:prstClr val="black"/>
                  </a:solidFill>
                  <a:effectLst/>
                  <a:uLnTx/>
                  <a:uFillTx/>
                  <a:latin typeface="Cambria Math"/>
                  <a:ea typeface="+mn-ea"/>
                  <a:cs typeface="+mn-cs"/>
                </a:rPr>
                <a:t>=</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𝑣𝐿*</a:t>
              </a:r>
              <a:r>
                <a:rPr kumimoji="0" lang="en-US" altLang="zh-CN" sz="1800" b="0" i="0" u="none" strike="noStrike" kern="0" cap="none" spc="0" normalizeH="0" baseline="0">
                  <a:ln>
                    <a:noFill/>
                  </a:ln>
                  <a:solidFill>
                    <a:prstClr val="black"/>
                  </a:solidFill>
                  <a:effectLst/>
                  <a:uLnTx/>
                  <a:uFillTx/>
                  <a:latin typeface="Cambria Math"/>
                  <a:ea typeface="+mn-ea"/>
                  <a:cs typeface="+mn-cs"/>
                </a:rPr>
                <a:t>𝐺_𝐿</a:t>
              </a:r>
              <a:r>
                <a:rPr kumimoji="0" lang="en-US" sz="1800" b="0" i="0" u="none" strike="noStrike" kern="0" cap="none" spc="0" normalizeH="0" baseline="0">
                  <a:ln>
                    <a:noFill/>
                  </a:ln>
                  <a:solidFill>
                    <a:prstClr val="black"/>
                  </a:solidFill>
                  <a:effectLst/>
                  <a:uLnTx/>
                  <a:uFillTx/>
                  <a:latin typeface="Cambria Math"/>
                  <a:ea typeface="+mn-ea"/>
                  <a:cs typeface="+mn-cs"/>
                </a:rPr>
                <a:t>𝑐*</a:t>
              </a:r>
              <a:r>
                <a:rPr kumimoji="0" lang="en-US" altLang="zh-CN" sz="1800" b="0" i="0" u="none" strike="noStrike" kern="0" cap="none" spc="0" normalizeH="0" baseline="0">
                  <a:ln>
                    <a:noFill/>
                  </a:ln>
                  <a:solidFill>
                    <a:prstClr val="black"/>
                  </a:solidFill>
                  <a:effectLst/>
                  <a:uLnTx/>
                  <a:uFillTx/>
                  <a:latin typeface="Cambria Math"/>
                  <a:ea typeface="+mn-ea"/>
                  <a:cs typeface="+mn-cs"/>
                </a:rPr>
                <a:t>𝐺_</a:t>
              </a:r>
              <a:r>
                <a:rPr kumimoji="0" lang="en-US" sz="1800" b="0" i="0" u="none" strike="noStrike" kern="0" cap="none" spc="0" normalizeH="0" baseline="0">
                  <a:ln>
                    <a:noFill/>
                  </a:ln>
                  <a:solidFill>
                    <a:prstClr val="black"/>
                  </a:solidFill>
                  <a:effectLst/>
                  <a:uLnTx/>
                  <a:uFillTx/>
                  <a:latin typeface="Cambria Math"/>
                  <a:ea typeface="+mn-ea"/>
                  <a:cs typeface="+mn-cs"/>
                </a:rPr>
                <a:t>𝑐FB</a:t>
              </a:r>
              <a:r>
                <a:rPr kumimoji="0" lang="en-US" sz="1800" b="0" i="0" u="none" strike="noStrike" kern="0" cap="none" spc="0" normalizeH="0" baseline="0" noProof="0">
                  <a:ln>
                    <a:noFill/>
                  </a:ln>
                  <a:solidFill>
                    <a:prstClr val="black"/>
                  </a:solidFill>
                  <a:effectLst/>
                  <a:uLnTx/>
                  <a:uFillTx/>
                  <a:latin typeface="Cambria Math"/>
                  <a:ea typeface="+mn-ea"/>
                  <a:cs typeface="+mn-cs"/>
                </a:rPr>
                <a:t>*</a:t>
              </a:r>
              <a:r>
                <a:rPr kumimoji="0" lang="en-US" altLang="zh-CN" sz="1800" b="0" i="0" u="none" strike="noStrike" kern="0" cap="none" spc="0" normalizeH="0" baseline="0" noProof="0">
                  <a:ln>
                    <a:noFill/>
                  </a:ln>
                  <a:solidFill>
                    <a:prstClr val="black"/>
                  </a:solidFill>
                  <a:effectLst/>
                  <a:uLnTx/>
                  <a:uFillTx/>
                  <a:latin typeface="Cambria Math"/>
                  <a:ea typeface="+mn-ea"/>
                  <a:cs typeface="+mn-cs"/>
                </a:rPr>
                <a:t>𝐺_</a:t>
              </a:r>
              <a:r>
                <a:rPr kumimoji="0" lang="en-US" sz="1800" b="0" i="0" u="none" strike="noStrike" kern="0" cap="none" spc="0" normalizeH="0" baseline="0" noProof="0">
                  <a:ln>
                    <a:noFill/>
                  </a:ln>
                  <a:solidFill>
                    <a:prstClr val="black"/>
                  </a:solidFill>
                  <a:effectLst/>
                  <a:uLnTx/>
                  <a:uFillTx/>
                  <a:latin typeface="Cambria Math"/>
                  <a:ea typeface="+mn-ea"/>
                  <a:cs typeface="+mn-cs"/>
                </a:rPr>
                <a:t>FB𝑣</a:t>
              </a:r>
              <a:endParaRPr kumimoji="0" lang="en-US" sz="1800" b="0" i="0" u="none" strike="noStrike" kern="0" cap="none" spc="0" normalizeH="0" baseline="0">
                <a:ln>
                  <a:noFill/>
                </a:ln>
                <a:solidFill>
                  <a:prstClr val="black"/>
                </a:solidFill>
                <a:effectLst/>
                <a:uLnTx/>
                <a:uFillTx/>
                <a:latin typeface="Cambria Math"/>
                <a:ea typeface="+mn-ea"/>
                <a:cs typeface="+mn-cs"/>
              </a:endParaRP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          </a:t>
              </a:r>
            </a:p>
            <a:p>
              <a:pPr marL="0" indent="0" algn="l" rtl="0"/>
              <a:r>
                <a:rPr kumimoji="0" lang="en-US" sz="1800" b="0" i="0" u="none" strike="noStrike" kern="0" cap="none" spc="0" normalizeH="0" baseline="0">
                  <a:ln>
                    <a:noFill/>
                  </a:ln>
                  <a:solidFill>
                    <a:prstClr val="black"/>
                  </a:solidFill>
                  <a:effectLst/>
                  <a:uLnTx/>
                  <a:uFillTx/>
                  <a:latin typeface="Cambria Math"/>
                  <a:ea typeface="+mn-ea"/>
                  <a:cs typeface="+mn-cs"/>
                </a:rPr>
                <a:t>=𝑉_𝑜𝑢𝑡/𝑖_𝐿 ∗1/〖𝑔_(𝑚_𝑝𝑠) 𝑅〗_𝑠𝑛𝑠  ∗V_𝑐/𝑉_𝑟𝑒𝑓 *</a:t>
              </a:r>
              <a:r>
                <a:rPr kumimoji="0" lang="en-US" sz="1800" b="0" i="0" u="none" strike="noStrike" kern="0" cap="none" spc="0" normalizeH="0" baseline="0" noProof="0">
                  <a:ln>
                    <a:noFill/>
                  </a:ln>
                  <a:solidFill>
                    <a:prstClr val="black"/>
                  </a:solidFill>
                  <a:effectLst/>
                  <a:uLnTx/>
                  <a:uFillTx/>
                  <a:latin typeface="Cambria Math"/>
                  <a:ea typeface="+mn-ea"/>
                  <a:cs typeface="+mn-cs"/>
                </a:rPr>
                <a:t>V_𝑟𝑒𝑓/𝑉_𝑜𝑢𝑡 </a:t>
              </a:r>
              <a:endParaRPr kumimoji="0" lang="en-US" sz="1800" b="0" i="0" u="none" strike="noStrike" kern="0" cap="none" spc="0" normalizeH="0" baseline="0">
                <a:ln>
                  <a:noFill/>
                </a:ln>
                <a:solidFill>
                  <a:prstClr val="black"/>
                </a:solidFill>
                <a:effectLst/>
                <a:uLnTx/>
                <a:uFillTx/>
                <a:latin typeface="Cambria Math"/>
                <a:ea typeface="+mn-ea"/>
                <a:cs typeface="+mn-cs"/>
              </a:endParaRPr>
            </a:p>
          </xdr:txBody>
        </xdr:sp>
      </mc:Fallback>
    </mc:AlternateContent>
    <xdr:clientData/>
  </xdr:twoCellAnchor>
  <xdr:twoCellAnchor>
    <xdr:from>
      <xdr:col>3</xdr:col>
      <xdr:colOff>4536</xdr:colOff>
      <xdr:row>69</xdr:row>
      <xdr:rowOff>88447</xdr:rowOff>
    </xdr:from>
    <xdr:to>
      <xdr:col>15</xdr:col>
      <xdr:colOff>23770</xdr:colOff>
      <xdr:row>92</xdr:row>
      <xdr:rowOff>75333</xdr:rowOff>
    </xdr:to>
    <xdr:graphicFrame macro="">
      <xdr:nvGraphicFramePr>
        <xdr:cNvPr id="8" name="Chart 7">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633791</xdr:colOff>
      <xdr:row>94</xdr:row>
      <xdr:rowOff>9676</xdr:rowOff>
    </xdr:from>
    <xdr:to>
      <xdr:col>15</xdr:col>
      <xdr:colOff>9558</xdr:colOff>
      <xdr:row>116</xdr:row>
      <xdr:rowOff>177537</xdr:rowOff>
    </xdr:to>
    <xdr:graphicFrame macro="">
      <xdr:nvGraphicFramePr>
        <xdr:cNvPr id="9" name="Chart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16</xdr:col>
      <xdr:colOff>1</xdr:colOff>
      <xdr:row>97</xdr:row>
      <xdr:rowOff>0</xdr:rowOff>
    </xdr:from>
    <xdr:to>
      <xdr:col>20</xdr:col>
      <xdr:colOff>490538</xdr:colOff>
      <xdr:row>108</xdr:row>
      <xdr:rowOff>164433</xdr:rowOff>
    </xdr:to>
    <mc:AlternateContent xmlns:mc="http://schemas.openxmlformats.org/markup-compatibility/2006" xmlns:a14="http://schemas.microsoft.com/office/drawing/2010/main">
      <mc:Choice Requires="a14">
        <xdr:sp macro="" textlink="">
          <xdr:nvSpPr>
            <xdr:cNvPr id="10" name="TextBox 7">
              <a:extLst>
                <a:ext uri="{FF2B5EF4-FFF2-40B4-BE49-F238E27FC236}">
                  <a16:creationId xmlns:a16="http://schemas.microsoft.com/office/drawing/2014/main" id="{00000000-0008-0000-0100-00000A000000}"/>
                </a:ext>
              </a:extLst>
            </xdr:cNvPr>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14:m>
                <m:oMathPara xmlns:m="http://schemas.openxmlformats.org/officeDocument/2006/math">
                  <m:oMathParaPr>
                    <m:jc m:val="centerGroup"/>
                  </m:oMathParaPr>
                  <m:oMath xmlns:m="http://schemas.openxmlformats.org/officeDocument/2006/math">
                    <m:sSub>
                      <m:sSubPr>
                        <m:ctrlPr>
                          <a:rPr lang="en-US" sz="1400" i="1">
                            <a:latin typeface="Cambria Math" panose="02040503050406030204" pitchFamily="18" charset="0"/>
                          </a:rPr>
                        </m:ctrlPr>
                      </m:sSubPr>
                      <m:e>
                        <m:r>
                          <a:rPr lang="en-US" altLang="zh-CN" sz="1400" b="0" i="1">
                            <a:latin typeface="Cambria Math"/>
                          </a:rPr>
                          <m:t>𝐺</m:t>
                        </m:r>
                      </m:e>
                      <m:sub>
                        <m:r>
                          <a:rPr lang="en-US" altLang="zh-CN" sz="1400" b="0" i="1">
                            <a:latin typeface="Cambria Math"/>
                          </a:rPr>
                          <m:t>𝑓𝑒𝑒𝑑𝑓𝑜𝑟𝑤𝑎𝑟𝑑</m:t>
                        </m:r>
                      </m:sub>
                    </m:sSub>
                    <m:r>
                      <a:rPr lang="en-US" sz="1400" b="0" i="1">
                        <a:latin typeface="Cambria Math"/>
                      </a:rPr>
                      <m:t>=</m:t>
                    </m:r>
                    <m:f>
                      <m:fPr>
                        <m:ctrlPr>
                          <a:rPr lang="en-US" sz="1400" i="1">
                            <a:latin typeface="Cambria Math" panose="02040503050406030204" pitchFamily="18" charset="0"/>
                          </a:rPr>
                        </m:ctrlPr>
                      </m:fPr>
                      <m:num>
                        <m:r>
                          <a:rPr lang="en-US" sz="1400" b="0" i="1">
                            <a:latin typeface="Cambria Math"/>
                          </a:rPr>
                          <m:t>1+</m:t>
                        </m:r>
                        <m:f>
                          <m:fPr>
                            <m:ctrlPr>
                              <a:rPr lang="en-US" sz="1400" b="0" i="1">
                                <a:latin typeface="Cambria Math" panose="02040503050406030204" pitchFamily="18" charset="0"/>
                              </a:rPr>
                            </m:ctrlPr>
                          </m:fPr>
                          <m:num>
                            <m:r>
                              <a:rPr lang="en-US" sz="1400" b="0" i="1">
                                <a:latin typeface="Cambria Math"/>
                              </a:rPr>
                              <m:t>𝑠</m:t>
                            </m:r>
                          </m:num>
                          <m:den>
                            <m:sSub>
                              <m:sSubPr>
                                <m:ctrlPr>
                                  <a:rPr lang="en-US" sz="1100" i="1" kern="1200">
                                    <a:solidFill>
                                      <a:schemeClr val="tx1"/>
                                    </a:solidFill>
                                    <a:effectLst/>
                                    <a:latin typeface="Cambria Math" panose="02040503050406030204" pitchFamily="18" charset="0"/>
                                    <a:ea typeface="+mn-ea"/>
                                    <a:cs typeface="Arial" charset="0"/>
                                  </a:rPr>
                                </m:ctrlPr>
                              </m:sSubPr>
                              <m:e>
                                <m:r>
                                  <a:rPr lang="en-US" altLang="zh-CN" sz="1100" b="0" i="1" kern="1200">
                                    <a:solidFill>
                                      <a:schemeClr val="tx1"/>
                                    </a:solidFill>
                                    <a:effectLst/>
                                    <a:latin typeface="Cambria Math"/>
                                    <a:ea typeface="+mn-ea"/>
                                    <a:cs typeface="Arial" charset="0"/>
                                  </a:rPr>
                                  <m:t>1/(</m:t>
                                </m:r>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r>
                              <a:rPr lang="en-US" sz="1100" b="0" i="1" kern="1200">
                                <a:solidFill>
                                  <a:schemeClr val="tx1"/>
                                </a:solidFill>
                                <a:effectLst/>
                                <a:latin typeface="Cambria Math"/>
                                <a:ea typeface="+mn-ea"/>
                                <a:cs typeface="Arial" charset="0"/>
                              </a:rPr>
                              <m:t>𝑠</m:t>
                            </m:r>
                          </m:num>
                          <m:den>
                            <m:r>
                              <a:rPr lang="en-US" sz="1100" b="0" i="1" kern="1200">
                                <a:solidFill>
                                  <a:schemeClr val="tx1"/>
                                </a:solidFill>
                                <a:effectLst/>
                                <a:latin typeface="Cambria Math"/>
                                <a:ea typeface="+mn-ea"/>
                                <a:cs typeface="Arial" charset="0"/>
                              </a:rPr>
                              <m:t>1/(</m:t>
                            </m:r>
                            <m:f>
                              <m:fPr>
                                <m:ctrlPr>
                                  <a:rPr lang="en-US" sz="1100" b="0" i="1" kern="1200">
                                    <a:solidFill>
                                      <a:schemeClr val="tx1"/>
                                    </a:solidFill>
                                    <a:effectLst/>
                                    <a:latin typeface="Cambria Math" panose="02040503050406030204" pitchFamily="18" charset="0"/>
                                    <a:ea typeface="+mn-ea"/>
                                    <a:cs typeface="Arial" charset="0"/>
                                  </a:rPr>
                                </m:ctrlPr>
                              </m:fPr>
                              <m:num>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num>
                              <m:den>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1</m:t>
                                    </m:r>
                                  </m:sub>
                                </m:sSub>
                                <m:r>
                                  <a:rPr lang="en-US" sz="1100" b="0" i="1" kern="1200">
                                    <a:solidFill>
                                      <a:schemeClr val="tx1"/>
                                    </a:solidFill>
                                    <a:effectLst/>
                                    <a:latin typeface="Cambria Math"/>
                                    <a:ea typeface="+mn-ea"/>
                                    <a:cs typeface="Arial" charset="0"/>
                                  </a:rPr>
                                  <m:t>+</m:t>
                                </m:r>
                                <m:sSub>
                                  <m:sSubPr>
                                    <m:ctrlPr>
                                      <a:rPr lang="en-US" sz="1100" b="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𝑅</m:t>
                                    </m:r>
                                  </m:e>
                                  <m:sub>
                                    <m:r>
                                      <a:rPr lang="en-US" sz="1100" b="0" i="1" kern="1200">
                                        <a:solidFill>
                                          <a:schemeClr val="tx1"/>
                                        </a:solidFill>
                                        <a:effectLst/>
                                        <a:latin typeface="Cambria Math"/>
                                        <a:ea typeface="+mn-ea"/>
                                        <a:cs typeface="Arial" charset="0"/>
                                      </a:rPr>
                                      <m:t>2</m:t>
                                    </m:r>
                                  </m:sub>
                                </m:sSub>
                              </m:den>
                            </m:f>
                            <m:sSub>
                              <m:sSubPr>
                                <m:ctrlPr>
                                  <a:rPr lang="en-US" sz="1100" i="1" kern="1200">
                                    <a:solidFill>
                                      <a:schemeClr val="tx1"/>
                                    </a:solidFill>
                                    <a:effectLst/>
                                    <a:latin typeface="Cambria Math" panose="02040503050406030204" pitchFamily="18" charset="0"/>
                                    <a:ea typeface="+mn-ea"/>
                                    <a:cs typeface="Arial" charset="0"/>
                                  </a:rPr>
                                </m:ctrlPr>
                              </m:sSubPr>
                              <m:e>
                                <m:r>
                                  <a:rPr lang="en-US" sz="1100" b="0" i="1" kern="1200">
                                    <a:solidFill>
                                      <a:schemeClr val="tx1"/>
                                    </a:solidFill>
                                    <a:effectLst/>
                                    <a:latin typeface="Cambria Math"/>
                                    <a:ea typeface="+mn-ea"/>
                                    <a:cs typeface="Arial" charset="0"/>
                                  </a:rPr>
                                  <m:t>𝐶</m:t>
                                </m:r>
                              </m:e>
                              <m:sub>
                                <m:r>
                                  <a:rPr lang="en-US" sz="1100" b="0" i="1" kern="1200">
                                    <a:solidFill>
                                      <a:schemeClr val="tx1"/>
                                    </a:solidFill>
                                    <a:effectLst/>
                                    <a:latin typeface="Cambria Math"/>
                                    <a:ea typeface="+mn-ea"/>
                                    <a:cs typeface="Arial" charset="0"/>
                                  </a:rPr>
                                  <m:t>𝑓𝑓</m:t>
                                </m:r>
                              </m:sub>
                            </m:sSub>
                            <m:r>
                              <a:rPr lang="en-US" sz="1100" b="0" i="1" kern="1200">
                                <a:solidFill>
                                  <a:schemeClr val="tx1"/>
                                </a:solidFill>
                                <a:effectLst/>
                                <a:latin typeface="Cambria Math"/>
                                <a:ea typeface="+mn-ea"/>
                                <a:cs typeface="Arial" charset="0"/>
                              </a:rPr>
                              <m:t>)</m:t>
                            </m:r>
                          </m:den>
                        </m:f>
                      </m:den>
                    </m:f>
                  </m:oMath>
                </m:oMathPara>
              </a14:m>
              <a:endParaRPr lang="en-US"/>
            </a:p>
          </xdr:txBody>
        </xdr:sp>
      </mc:Choice>
      <mc:Fallback xmlns="">
        <xdr:sp macro="" textlink="">
          <xdr:nvSpPr>
            <xdr:cNvPr id="10" name="TextBox 7"/>
            <xdr:cNvSpPr txBox="1"/>
          </xdr:nvSpPr>
          <xdr:spPr>
            <a:xfrm>
              <a:off x="10810876" y="17987963"/>
              <a:ext cx="3081337" cy="2155158"/>
            </a:xfrm>
            <a:prstGeom prst="rect">
              <a:avLst/>
            </a:prstGeom>
          </xdr:spPr>
          <xdr:style>
            <a:lnRef idx="2">
              <a:schemeClr val="accent2"/>
            </a:lnRef>
            <a:fillRef idx="1">
              <a:schemeClr val="lt1"/>
            </a:fillRef>
            <a:effectRef idx="0">
              <a:schemeClr val="accent2"/>
            </a:effectRef>
            <a:fontRef idx="minor">
              <a:schemeClr val="dk1"/>
            </a:fontRef>
          </xdr:style>
          <xdr:txBody>
            <a:bodyPr wrap="square" rtlCol="0">
              <a:noAutofit/>
            </a:bodyPr>
            <a:lstStyle>
              <a:defPPr>
                <a:defRPr lang="en-US"/>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r>
                <a:rPr lang="en-US" sz="1400" i="0">
                  <a:latin typeface="Cambria Math"/>
                </a:rPr>
                <a:t>feedforward transfer</a:t>
              </a:r>
              <a:r>
                <a:rPr lang="en-US" sz="1400" i="0" baseline="0">
                  <a:latin typeface="Cambria Math"/>
                </a:rPr>
                <a:t> function</a:t>
              </a:r>
            </a:p>
            <a:p>
              <a:endParaRPr lang="en-US" i="1">
                <a:latin typeface="Cambria Math"/>
              </a:endParaRPr>
            </a:p>
            <a:p>
              <a:pPr/>
              <a:r>
                <a:rPr lang="en-US" altLang="zh-CN" sz="1400" b="0" i="0">
                  <a:latin typeface="Cambria Math"/>
                </a:rPr>
                <a:t>𝐺_𝑓𝑒𝑒𝑑𝑓𝑜𝑟𝑤𝑎𝑟𝑑</a:t>
              </a:r>
              <a:r>
                <a:rPr lang="en-US" sz="1400" b="0" i="0">
                  <a:latin typeface="Cambria Math"/>
                </a:rPr>
                <a:t>=</a:t>
              </a:r>
              <a:r>
                <a:rPr lang="en-US" sz="1400" i="0">
                  <a:latin typeface="Cambria Math"/>
                </a:rPr>
                <a:t>(</a:t>
              </a:r>
              <a:r>
                <a:rPr lang="en-US" sz="1400" b="0" i="0">
                  <a:latin typeface="Cambria Math"/>
                </a:rPr>
                <a:t>1+𝑠/(</a:t>
              </a:r>
              <a:r>
                <a:rPr lang="en-US" sz="1100" b="0" i="0" kern="1200">
                  <a:solidFill>
                    <a:schemeClr val="tx1"/>
                  </a:solidFill>
                  <a:effectLst/>
                  <a:latin typeface="Cambria Math"/>
                  <a:ea typeface="+mn-ea"/>
                </a:rPr>
                <a:t>〖</a:t>
              </a:r>
              <a:r>
                <a:rPr lang="en-US" altLang="zh-CN" sz="1100" b="0" i="0" kern="1200">
                  <a:solidFill>
                    <a:schemeClr val="tx1"/>
                  </a:solidFill>
                  <a:effectLst/>
                  <a:latin typeface="Cambria Math"/>
                  <a:ea typeface="+mn-ea"/>
                  <a:cs typeface="Arial" charset="0"/>
                </a:rPr>
                <a:t>1/(</a:t>
              </a:r>
              <a:r>
                <a:rPr lang="en-US" sz="1100" b="0" i="0" kern="1200">
                  <a:solidFill>
                    <a:schemeClr val="tx1"/>
                  </a:solidFill>
                  <a:effectLst/>
                  <a:latin typeface="Cambria Math"/>
                  <a:ea typeface="+mn-ea"/>
                  <a:cs typeface="Arial" charset="0"/>
                </a:rPr>
                <a:t>𝑅〗_2 𝐶_𝑓𝑓)</a:t>
              </a:r>
              <a:r>
                <a:rPr lang="en-US" sz="1400" b="0" i="0" kern="1200">
                  <a:solidFill>
                    <a:schemeClr val="tx1"/>
                  </a:solidFill>
                  <a:effectLst/>
                  <a:latin typeface="Cambria Math"/>
                  <a:ea typeface="+mn-ea"/>
                  <a:cs typeface="Arial" charset="0"/>
                </a:rPr>
                <a:t>))/(</a:t>
              </a:r>
              <a:r>
                <a:rPr lang="en-US" sz="1100" b="0" i="0" kern="1200">
                  <a:solidFill>
                    <a:schemeClr val="tx1"/>
                  </a:solidFill>
                  <a:effectLst/>
                  <a:latin typeface="Cambria Math"/>
                  <a:ea typeface="+mn-ea"/>
                  <a:cs typeface="Arial" charset="0"/>
                </a:rPr>
                <a:t>1+𝑠/(1/((𝑅_1∗𝑅_2)/(𝑅_1+𝑅_2 ) 𝐶_𝑓𝑓))</a:t>
              </a:r>
              <a:r>
                <a:rPr lang="en-US" sz="1400" b="0" i="0" kern="1200">
                  <a:solidFill>
                    <a:schemeClr val="tx1"/>
                  </a:solidFill>
                  <a:effectLst/>
                  <a:latin typeface="Cambria Math"/>
                  <a:ea typeface="+mn-ea"/>
                  <a:cs typeface="Arial" charset="0"/>
                </a:rPr>
                <a:t>)</a:t>
              </a:r>
              <a:endParaRPr lang="en-US"/>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2</xdr:col>
      <xdr:colOff>590550</xdr:colOff>
      <xdr:row>5</xdr:row>
      <xdr:rowOff>133350</xdr:rowOff>
    </xdr:from>
    <xdr:to>
      <xdr:col>18</xdr:col>
      <xdr:colOff>242888</xdr:colOff>
      <xdr:row>36</xdr:row>
      <xdr:rowOff>119062</xdr:rowOff>
    </xdr:to>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I/BCS/datasheet/TPS61022/Bode%20Plot/20181025%20TPS61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Sheet4"/>
      <sheetName val="Sheet5"/>
      <sheetName val="Eload vs Resistor"/>
      <sheetName val="2.7V 0.5A"/>
      <sheetName val="3V 0.5A"/>
      <sheetName val="1.8V 1A"/>
      <sheetName val="2.7V 1A"/>
      <sheetName val="3V 1A"/>
      <sheetName val="3.6V 1A"/>
      <sheetName val="4.35V 1A"/>
      <sheetName val="2.7V 3A"/>
      <sheetName val="3.6V 3A"/>
      <sheetName val="4.35V 3A"/>
      <sheetName val="Sheet6"/>
      <sheetName val="Sheet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v>10</v>
          </cell>
          <cell r="B5">
            <v>63.3483988975279</v>
          </cell>
          <cell r="C5">
            <v>168.54954533086101</v>
          </cell>
          <cell r="E5">
            <v>100</v>
          </cell>
          <cell r="F5">
            <v>35.113546457865198</v>
          </cell>
          <cell r="G5">
            <v>4.8397595027832798</v>
          </cell>
          <cell r="I5">
            <v>100</v>
          </cell>
          <cell r="J5">
            <v>52.687620949153178</v>
          </cell>
          <cell r="K5">
            <v>90.458314616364987</v>
          </cell>
        </row>
        <row r="6">
          <cell r="A6">
            <v>10.0925288607668</v>
          </cell>
          <cell r="B6">
            <v>63.345438553567</v>
          </cell>
          <cell r="C6">
            <v>168.446132891807</v>
          </cell>
          <cell r="E6">
            <v>104.737089795945</v>
          </cell>
          <cell r="F6">
            <v>35.219656587955797</v>
          </cell>
          <cell r="G6">
            <v>4.94185293161138</v>
          </cell>
          <cell r="I6">
            <v>125.8925411794168</v>
          </cell>
          <cell r="J6">
            <v>50.685483621765478</v>
          </cell>
          <cell r="K6">
            <v>89.392984377820014</v>
          </cell>
        </row>
        <row r="7">
          <cell r="A7">
            <v>10.185913880541101</v>
          </cell>
          <cell r="B7">
            <v>63.342425237987101</v>
          </cell>
          <cell r="C7">
            <v>168.341832523221</v>
          </cell>
          <cell r="E7">
            <v>109.698579789238</v>
          </cell>
          <cell r="F7">
            <v>35.166432829485203</v>
          </cell>
          <cell r="G7">
            <v>5.2144951096762497</v>
          </cell>
          <cell r="I7">
            <v>158.48931924611136</v>
          </cell>
          <cell r="J7">
            <v>48.679078480174034</v>
          </cell>
          <cell r="K7">
            <v>88.296686331680576</v>
          </cell>
        </row>
        <row r="8">
          <cell r="A8">
            <v>10.2801629812647</v>
          </cell>
          <cell r="B8">
            <v>63.339358040577302</v>
          </cell>
          <cell r="C8">
            <v>168.23663784104701</v>
          </cell>
          <cell r="E8">
            <v>114.895100018731</v>
          </cell>
          <cell r="F8">
            <v>35.165222561626301</v>
          </cell>
          <cell r="G8">
            <v>5.2204656908203404</v>
          </cell>
          <cell r="I8">
            <v>199.52623149688804</v>
          </cell>
          <cell r="J8">
            <v>46.667049317930712</v>
          </cell>
          <cell r="K8">
            <v>87.112936440089499</v>
          </cell>
        </row>
        <row r="9">
          <cell r="A9">
            <v>10.375284158180101</v>
          </cell>
          <cell r="B9">
            <v>63.336236036858402</v>
          </cell>
          <cell r="C9">
            <v>168.13054245393599</v>
          </cell>
          <cell r="E9">
            <v>120.337784077759</v>
          </cell>
          <cell r="F9">
            <v>35.177605512629199</v>
          </cell>
          <cell r="G9">
            <v>5.0584921830204097</v>
          </cell>
          <cell r="I9">
            <v>251.188643150958</v>
          </cell>
          <cell r="J9">
            <v>44.64686827683969</v>
          </cell>
          <cell r="K9">
            <v>85.782173814611497</v>
          </cell>
        </row>
        <row r="10">
          <cell r="A10">
            <v>10.4712854805089</v>
          </cell>
          <cell r="B10">
            <v>63.333058287689703</v>
          </cell>
          <cell r="C10">
            <v>168.023539952276</v>
          </cell>
          <cell r="E10">
            <v>126.03829296797301</v>
          </cell>
          <cell r="F10">
            <v>35.154783153472202</v>
          </cell>
          <cell r="G10">
            <v>5.8849632129459399</v>
          </cell>
          <cell r="I10">
            <v>316.22776601683802</v>
          </cell>
          <cell r="J10">
            <v>42.614350758879297</v>
          </cell>
          <cell r="K10">
            <v>84.240238403108421</v>
          </cell>
        </row>
        <row r="11">
          <cell r="A11">
            <v>10.568175092136499</v>
          </cell>
          <cell r="B11">
            <v>63.329823839247901</v>
          </cell>
          <cell r="C11">
            <v>167.91562392225401</v>
          </cell>
          <cell r="E11">
            <v>132.00884008314199</v>
          </cell>
          <cell r="F11">
            <v>35.175100965206902</v>
          </cell>
          <cell r="G11">
            <v>5.8802470593969298</v>
          </cell>
          <cell r="I11">
            <v>398.10717055349755</v>
          </cell>
          <cell r="J11">
            <v>40.562900794884705</v>
          </cell>
          <cell r="K11">
            <v>82.418047101666829</v>
          </cell>
        </row>
        <row r="12">
          <cell r="A12">
            <v>10.6659612123025</v>
          </cell>
          <cell r="B12">
            <v>63.326531723319199</v>
          </cell>
          <cell r="C12">
            <v>167.80678793763099</v>
          </cell>
          <cell r="E12">
            <v>138.262217376466</v>
          </cell>
          <cell r="F12">
            <v>35.163371273030698</v>
          </cell>
          <cell r="G12">
            <v>5.83017012100896</v>
          </cell>
          <cell r="I12">
            <v>501.18723362727235</v>
          </cell>
          <cell r="J12">
            <v>38.482443677673224</v>
          </cell>
          <cell r="K12">
            <v>80.24366376626449</v>
          </cell>
        </row>
        <row r="13">
          <cell r="A13">
            <v>10.764652136298301</v>
          </cell>
          <cell r="B13">
            <v>63.3231809562064</v>
          </cell>
          <cell r="C13">
            <v>167.69702556695901</v>
          </cell>
          <cell r="E13">
            <v>144.81182276745301</v>
          </cell>
          <cell r="F13">
            <v>35.012485739640098</v>
          </cell>
          <cell r="G13">
            <v>6.6802151256844899</v>
          </cell>
          <cell r="I13">
            <v>630.95734448019368</v>
          </cell>
          <cell r="J13">
            <v>36.358082393297636</v>
          </cell>
          <cell r="K13">
            <v>77.648794062251525</v>
          </cell>
        </row>
        <row r="14">
          <cell r="A14">
            <v>10.864256236170601</v>
          </cell>
          <cell r="B14">
            <v>63.319770539607603</v>
          </cell>
          <cell r="C14">
            <v>167.58633036979199</v>
          </cell>
          <cell r="E14">
            <v>151.67168884709201</v>
          </cell>
          <cell r="F14">
            <v>34.989227751841497</v>
          </cell>
          <cell r="G14">
            <v>6.1936449239648503</v>
          </cell>
          <cell r="I14">
            <v>794.32823472428197</v>
          </cell>
          <cell r="J14">
            <v>34.168741039338549</v>
          </cell>
          <cell r="K14">
            <v>74.582609850758047</v>
          </cell>
        </row>
        <row r="15">
          <cell r="A15">
            <v>10.9647819614318</v>
          </cell>
          <cell r="B15">
            <v>63.316299459273402</v>
          </cell>
          <cell r="C15">
            <v>167.474695901084</v>
          </cell>
          <cell r="E15">
            <v>158.85651294280501</v>
          </cell>
          <cell r="F15">
            <v>35.080534075761797</v>
          </cell>
          <cell r="G15">
            <v>7.8852110330301501</v>
          </cell>
          <cell r="I15">
            <v>1000</v>
          </cell>
          <cell r="J15">
            <v>31.886519487837454</v>
          </cell>
          <cell r="K15">
            <v>71.035773433025099</v>
          </cell>
        </row>
        <row r="16">
          <cell r="A16">
            <v>11.066237839776599</v>
          </cell>
          <cell r="B16">
            <v>63.312766685800298</v>
          </cell>
          <cell r="C16">
            <v>167.36211571196</v>
          </cell>
          <cell r="E16">
            <v>166.381688607613</v>
          </cell>
          <cell r="F16">
            <v>35.003038055760001</v>
          </cell>
          <cell r="G16">
            <v>7.8296389058886504</v>
          </cell>
          <cell r="I16">
            <v>1258.9254117941678</v>
          </cell>
          <cell r="J16">
            <v>29.478132110424824</v>
          </cell>
          <cell r="K16">
            <v>67.074447790847614</v>
          </cell>
        </row>
        <row r="17">
          <cell r="A17">
            <v>11.1686324778056</v>
          </cell>
          <cell r="B17">
            <v>63.309171173772697</v>
          </cell>
          <cell r="C17">
            <v>167.24858334837</v>
          </cell>
          <cell r="E17">
            <v>174.263338600965</v>
          </cell>
          <cell r="F17">
            <v>35.068448912175498</v>
          </cell>
          <cell r="G17">
            <v>7.9299442391372601</v>
          </cell>
          <cell r="I17">
            <v>1584.8931924611154</v>
          </cell>
          <cell r="J17">
            <v>26.910136968146396</v>
          </cell>
          <cell r="K17">
            <v>62.875485538490238</v>
          </cell>
        </row>
        <row r="18">
          <cell r="A18">
            <v>11.271974561755099</v>
          </cell>
          <cell r="B18">
            <v>63.305511862363602</v>
          </cell>
          <cell r="C18">
            <v>167.13409235778599</v>
          </cell>
          <cell r="E18">
            <v>182.518349431904</v>
          </cell>
          <cell r="F18">
            <v>35.0443130046785</v>
          </cell>
          <cell r="G18">
            <v>8.1420133235992207</v>
          </cell>
          <cell r="I18">
            <v>1995.2623149688802</v>
          </cell>
          <cell r="J18">
            <v>24.158573335565933</v>
          </cell>
          <cell r="K18">
            <v>58.741761613679074</v>
          </cell>
        </row>
        <row r="19">
          <cell r="A19">
            <v>11.3762728582343</v>
          </cell>
          <cell r="B19">
            <v>63.301787674497</v>
          </cell>
          <cell r="C19">
            <v>167.01863628406801</v>
          </cell>
          <cell r="E19">
            <v>191.16440753857</v>
          </cell>
          <cell r="F19">
            <v>35.005787265588602</v>
          </cell>
          <cell r="G19">
            <v>8.8353147777460794</v>
          </cell>
          <cell r="I19">
            <v>2511.8864315095807</v>
          </cell>
          <cell r="J19">
            <v>21.220480395770807</v>
          </cell>
          <cell r="K19">
            <v>55.072945628563076</v>
          </cell>
        </row>
        <row r="20">
          <cell r="A20">
            <v>11.4815362149688</v>
          </cell>
          <cell r="B20">
            <v>63.297997516693101</v>
          </cell>
          <cell r="C20">
            <v>166.90220867427001</v>
          </cell>
          <cell r="E20">
            <v>200.22003718155801</v>
          </cell>
          <cell r="F20">
            <v>35.043978610365201</v>
          </cell>
          <cell r="G20">
            <v>9.3204935051954401</v>
          </cell>
          <cell r="I20">
            <v>3162.2776601683827</v>
          </cell>
          <cell r="J20">
            <v>18.121652298059644</v>
          </cell>
          <cell r="K20">
            <v>52.286638683595186</v>
          </cell>
        </row>
        <row r="21">
          <cell r="A21">
            <v>11.587773561551201</v>
          </cell>
          <cell r="B21">
            <v>63.294140279141502</v>
          </cell>
          <cell r="C21">
            <v>166.784803075882</v>
          </cell>
          <cell r="E21">
            <v>209.70464013232299</v>
          </cell>
          <cell r="F21">
            <v>34.976279458933298</v>
          </cell>
          <cell r="G21">
            <v>9.42213910879188</v>
          </cell>
          <cell r="I21">
            <v>3981.071705534976</v>
          </cell>
          <cell r="J21">
            <v>14.915929102972868</v>
          </cell>
          <cell r="K21">
            <v>50.718267832614089</v>
          </cell>
        </row>
        <row r="22">
          <cell r="A22">
            <v>11.694993910198701</v>
          </cell>
          <cell r="B22">
            <v>63.290214835787403</v>
          </cell>
          <cell r="C22">
            <v>166.66641304151901</v>
          </cell>
          <cell r="E22">
            <v>219.638537241655</v>
          </cell>
          <cell r="F22">
            <v>34.931569366403302</v>
          </cell>
          <cell r="G22">
            <v>9.8778923139998298</v>
          </cell>
          <cell r="I22">
            <v>5011.8723362727269</v>
          </cell>
          <cell r="J22">
            <v>11.676334503549299</v>
          </cell>
          <cell r="K22">
            <v>50.540489081383299</v>
          </cell>
        </row>
        <row r="23">
          <cell r="A23">
            <v>11.803206356517199</v>
          </cell>
          <cell r="B23">
            <v>63.286220043432401</v>
          </cell>
          <cell r="C23">
            <v>166.547032128441</v>
          </cell>
          <cell r="E23">
            <v>230.043011977292</v>
          </cell>
          <cell r="F23">
            <v>34.847834835327198</v>
          </cell>
          <cell r="G23">
            <v>10.0479911748833</v>
          </cell>
          <cell r="I23">
            <v>6309.5734448019321</v>
          </cell>
          <cell r="J23">
            <v>8.481942306133206</v>
          </cell>
          <cell r="K23">
            <v>51.723348361778335</v>
          </cell>
        </row>
        <row r="24">
          <cell r="A24">
            <v>11.9124200802737</v>
          </cell>
          <cell r="B24">
            <v>63.282154742067704</v>
          </cell>
          <cell r="C24">
            <v>166.42665389956599</v>
          </cell>
          <cell r="E24">
            <v>240.94035602395201</v>
          </cell>
          <cell r="F24">
            <v>34.7935903525727</v>
          </cell>
          <cell r="G24">
            <v>11.1857287246164</v>
          </cell>
          <cell r="I24">
            <v>7943.2823472428208</v>
          </cell>
          <cell r="J24">
            <v>5.4037745581787178</v>
          </cell>
          <cell r="K24">
            <v>54.036487818842801</v>
          </cell>
        </row>
        <row r="25">
          <cell r="A25">
            <v>12.022644346174101</v>
          </cell>
          <cell r="B25">
            <v>63.278017754779697</v>
          </cell>
          <cell r="C25">
            <v>166.305271929014</v>
          </cell>
          <cell r="E25">
            <v>252.353917043477</v>
          </cell>
          <cell r="F25">
            <v>34.714756449362</v>
          </cell>
          <cell r="G25">
            <v>11.3526569399636</v>
          </cell>
          <cell r="I25">
            <v>10000</v>
          </cell>
          <cell r="J25">
            <v>2.4920410728021203</v>
          </cell>
          <cell r="K25">
            <v>57.093592556314235</v>
          </cell>
        </row>
        <row r="26">
          <cell r="A26">
            <v>12.1338885046497</v>
          </cell>
          <cell r="B26">
            <v>63.273807887221601</v>
          </cell>
          <cell r="C26">
            <v>166.18287979783301</v>
          </cell>
          <cell r="E26">
            <v>264.30814869741101</v>
          </cell>
          <cell r="F26">
            <v>34.831389153416801</v>
          </cell>
          <cell r="G26">
            <v>11.8453933362859</v>
          </cell>
          <cell r="I26">
            <v>12589.25411794168</v>
          </cell>
          <cell r="J26">
            <v>-0.231743202109854</v>
          </cell>
          <cell r="K26">
            <v>60.436041560987945</v>
          </cell>
        </row>
        <row r="27">
          <cell r="A27">
            <v>12.2461619926504</v>
          </cell>
          <cell r="B27">
            <v>63.269523927570901</v>
          </cell>
          <cell r="C27">
            <v>166.05947109939399</v>
          </cell>
          <cell r="E27">
            <v>276.82866303920702</v>
          </cell>
          <cell r="F27">
            <v>34.711167640499497</v>
          </cell>
          <cell r="G27">
            <v>12.386721321475401</v>
          </cell>
          <cell r="I27">
            <v>15848.931924611155</v>
          </cell>
          <cell r="J27">
            <v>-2.7741176393401954</v>
          </cell>
          <cell r="K27">
            <v>63.630654995711325</v>
          </cell>
        </row>
        <row r="28">
          <cell r="A28">
            <v>12.3594743344451</v>
          </cell>
          <cell r="B28">
            <v>63.265164646745397</v>
          </cell>
          <cell r="C28">
            <v>165.935039440411</v>
          </cell>
          <cell r="E28">
            <v>289.94228538828798</v>
          </cell>
          <cell r="F28">
            <v>34.644193529305902</v>
          </cell>
          <cell r="G28">
            <v>12.808845380586</v>
          </cell>
          <cell r="I28">
            <v>19952.623149688803</v>
          </cell>
          <cell r="J28">
            <v>-5.1609823024744763</v>
          </cell>
          <cell r="K28">
            <v>66.34019721870429</v>
          </cell>
        </row>
        <row r="29">
          <cell r="A29">
            <v>12.473835142429399</v>
          </cell>
          <cell r="B29">
            <v>63.260728797530298</v>
          </cell>
          <cell r="C29">
            <v>165.80957844414201</v>
          </cell>
          <cell r="E29">
            <v>303.67711180354598</v>
          </cell>
          <cell r="F29">
            <v>34.544729396003603</v>
          </cell>
          <cell r="G29">
            <v>13.236981941998</v>
          </cell>
          <cell r="I29">
            <v>25118.864315095812</v>
          </cell>
          <cell r="J29">
            <v>-7.4260167133812942</v>
          </cell>
          <cell r="K29">
            <v>68.342560355568608</v>
          </cell>
        </row>
        <row r="30">
          <cell r="A30">
            <v>12.5892541179416</v>
          </cell>
          <cell r="B30">
            <v>63.2562151149939</v>
          </cell>
          <cell r="C30">
            <v>165.683081748614</v>
          </cell>
          <cell r="E30">
            <v>318.062569279412</v>
          </cell>
          <cell r="F30">
            <v>34.547802886507</v>
          </cell>
          <cell r="G30">
            <v>13.788806581806099</v>
          </cell>
          <cell r="I30">
            <v>31622.776601683803</v>
          </cell>
          <cell r="J30">
            <v>-9.6015660594924377</v>
          </cell>
          <cell r="K30">
            <v>69.508009823022761</v>
          </cell>
        </row>
        <row r="31">
          <cell r="A31">
            <v>12.705741052085401</v>
          </cell>
          <cell r="B31">
            <v>63.251622315995</v>
          </cell>
          <cell r="C31">
            <v>165.55554300938499</v>
          </cell>
          <cell r="E31">
            <v>333.129478793467</v>
          </cell>
          <cell r="F31">
            <v>34.4321314046908</v>
          </cell>
          <cell r="G31">
            <v>14.5013904764477</v>
          </cell>
          <cell r="I31">
            <v>39810.717055349771</v>
          </cell>
          <cell r="J31">
            <v>-11.713972095793732</v>
          </cell>
          <cell r="K31">
            <v>69.759947126377881</v>
          </cell>
        </row>
        <row r="32">
          <cell r="A32">
            <v>12.823305826560199</v>
          </cell>
          <cell r="B32">
            <v>63.246949099446901</v>
          </cell>
          <cell r="C32">
            <v>165.426955906654</v>
          </cell>
          <cell r="E32">
            <v>348.91012134067699</v>
          </cell>
          <cell r="F32">
            <v>34.344053943694803</v>
          </cell>
          <cell r="G32">
            <v>14.5840680015194</v>
          </cell>
          <cell r="I32">
            <v>50118.723362727324</v>
          </cell>
          <cell r="J32">
            <v>-13.782431145647603</v>
          </cell>
          <cell r="K32">
            <v>69.038826271163828</v>
          </cell>
        </row>
        <row r="33">
          <cell r="A33">
            <v>12.941958414499799</v>
          </cell>
          <cell r="B33">
            <v>63.242194145545803</v>
          </cell>
          <cell r="C33">
            <v>165.29731413796401</v>
          </cell>
          <cell r="E33">
            <v>365.43830709572501</v>
          </cell>
          <cell r="F33">
            <v>34.274508204218897</v>
          </cell>
          <cell r="G33">
            <v>15.776941574498499</v>
          </cell>
          <cell r="I33">
            <v>63095.734448019386</v>
          </cell>
          <cell r="J33">
            <v>-15.819652915581599</v>
          </cell>
          <cell r="K33">
            <v>67.277044661047711</v>
          </cell>
        </row>
        <row r="34">
          <cell r="A34">
            <v>13.061708881318401</v>
          </cell>
          <cell r="B34">
            <v>63.237356116226302</v>
          </cell>
          <cell r="C34">
            <v>165.16661142795701</v>
          </cell>
          <cell r="E34">
            <v>382.74944785163098</v>
          </cell>
          <cell r="F34">
            <v>34.140128906128197</v>
          </cell>
          <cell r="G34">
            <v>15.9488086325055</v>
          </cell>
          <cell r="I34">
            <v>79432.82347242815</v>
          </cell>
          <cell r="J34">
            <v>-17.83303844337394</v>
          </cell>
          <cell r="K34">
            <v>64.385587468484374</v>
          </cell>
        </row>
        <row r="35">
          <cell r="A35">
            <v>13.182567385564001</v>
          </cell>
          <cell r="B35">
            <v>63.232433654407501</v>
          </cell>
          <cell r="C35">
            <v>165.03484152640701</v>
          </cell>
          <cell r="E35">
            <v>400.88063288984603</v>
          </cell>
          <cell r="F35">
            <v>33.854829017018503</v>
          </cell>
          <cell r="G35">
            <v>16.141922295507001</v>
          </cell>
          <cell r="I35">
            <v>100000</v>
          </cell>
          <cell r="J35">
            <v>-19.825761528371331</v>
          </cell>
          <cell r="K35">
            <v>60.251900320849472</v>
          </cell>
        </row>
        <row r="36">
          <cell r="A36">
            <v>13.304544179780899</v>
          </cell>
          <cell r="B36">
            <v>63.227425384445603</v>
          </cell>
          <cell r="C36">
            <v>164.90199821391801</v>
          </cell>
          <cell r="E36">
            <v>419.87070844439103</v>
          </cell>
          <cell r="F36">
            <v>33.871483087339698</v>
          </cell>
          <cell r="G36">
            <v>15.413826038613299</v>
          </cell>
          <cell r="I36">
            <v>125892.54117941672</v>
          </cell>
          <cell r="J36">
            <v>-21.797632536529612</v>
          </cell>
          <cell r="K36">
            <v>54.750347399570757</v>
          </cell>
        </row>
        <row r="37">
          <cell r="A37">
            <v>13.4276496113786</v>
          </cell>
          <cell r="B37">
            <v>63.222329911666598</v>
          </cell>
          <cell r="C37">
            <v>164.76807529799299</v>
          </cell>
          <cell r="E37">
            <v>439.76036093027199</v>
          </cell>
          <cell r="F37">
            <v>33.819783727605298</v>
          </cell>
          <cell r="G37">
            <v>17.784191922776699</v>
          </cell>
          <cell r="I37">
            <v>158489.31924611147</v>
          </cell>
          <cell r="J37">
            <v>-23.745956895359502</v>
          </cell>
          <cell r="K37">
            <v>47.769193566348406</v>
          </cell>
        </row>
        <row r="38">
          <cell r="A38">
            <v>13.5518941235103</v>
          </cell>
          <cell r="B38">
            <v>63.217145822076098</v>
          </cell>
          <cell r="C38">
            <v>164.63306661980999</v>
          </cell>
          <cell r="E38">
            <v>460.59220411451003</v>
          </cell>
          <cell r="F38">
            <v>33.5190152755086</v>
          </cell>
          <cell r="G38">
            <v>18.656338814702401</v>
          </cell>
          <cell r="I38">
            <v>199526.23149688792</v>
          </cell>
          <cell r="J38">
            <v>-25.666835686039452</v>
          </cell>
          <cell r="K38">
            <v>39.258538521743645</v>
          </cell>
        </row>
        <row r="39">
          <cell r="A39">
            <v>13.6772882559584</v>
          </cell>
          <cell r="B39">
            <v>63.2118716827447</v>
          </cell>
          <cell r="C39">
            <v>164.49696605668899</v>
          </cell>
          <cell r="E39">
            <v>482.41087041653702</v>
          </cell>
          <cell r="F39">
            <v>33.579432571380103</v>
          </cell>
          <cell r="G39">
            <v>19.212687973752701</v>
          </cell>
          <cell r="I39">
            <v>251188.64315095858</v>
          </cell>
          <cell r="J39">
            <v>-27.557370189451163</v>
          </cell>
          <cell r="K39">
            <v>29.297655559560525</v>
          </cell>
        </row>
        <row r="40">
          <cell r="A40">
            <v>13.8038426460288</v>
          </cell>
          <cell r="B40">
            <v>63.206506040934798</v>
          </cell>
          <cell r="C40">
            <v>164.35976752055001</v>
          </cell>
          <cell r="E40">
            <v>505.26310653356802</v>
          </cell>
          <cell r="F40">
            <v>33.448152134104703</v>
          </cell>
          <cell r="G40">
            <v>19.899226291895999</v>
          </cell>
          <cell r="I40">
            <v>316227.76601683837</v>
          </cell>
          <cell r="J40">
            <v>-29.418639079849264</v>
          </cell>
          <cell r="K40">
            <v>18.163654067475505</v>
          </cell>
        </row>
        <row r="41">
          <cell r="A41">
            <v>13.931568029453</v>
          </cell>
          <cell r="B41">
            <v>63.201047424730703</v>
          </cell>
          <cell r="C41">
            <v>164.22146496514799</v>
          </cell>
          <cell r="E41">
            <v>529.19787359584404</v>
          </cell>
          <cell r="F41">
            <v>33.110991765626402</v>
          </cell>
          <cell r="G41">
            <v>20.5343393018622</v>
          </cell>
          <cell r="I41">
            <v>398107.17055349739</v>
          </cell>
          <cell r="J41">
            <v>-31.257940333116828</v>
          </cell>
          <cell r="K41">
            <v>6.3616653734760007</v>
          </cell>
        </row>
        <row r="42">
          <cell r="A42">
            <v>14.0604752412991</v>
          </cell>
          <cell r="B42">
            <v>63.195494342465203</v>
          </cell>
          <cell r="C42">
            <v>164.08205238381299</v>
          </cell>
          <cell r="E42">
            <v>554.26645206631099</v>
          </cell>
          <cell r="F42">
            <v>33.135135048349603</v>
          </cell>
          <cell r="G42">
            <v>20.943582659505701</v>
          </cell>
          <cell r="I42">
            <v>501187.23362727294</v>
          </cell>
          <cell r="J42">
            <v>-33.087817506931636</v>
          </cell>
          <cell r="K42">
            <v>-5.4258106008215066</v>
          </cell>
        </row>
        <row r="43">
          <cell r="A43">
            <v>14.190575216890901</v>
          </cell>
          <cell r="B43">
            <v>63.189845282701803</v>
          </cell>
          <cell r="C43">
            <v>163.94152381569401</v>
          </cell>
          <cell r="E43">
            <v>580.52255160949005</v>
          </cell>
          <cell r="F43">
            <v>33.011093690274301</v>
          </cell>
          <cell r="G43">
            <v>21.579218437812401</v>
          </cell>
          <cell r="I43">
            <v>630957.34448019345</v>
          </cell>
          <cell r="J43">
            <v>-34.921038394014808</v>
          </cell>
          <cell r="K43">
            <v>-16.471290156927466</v>
          </cell>
        </row>
        <row r="44">
          <cell r="A44">
            <v>14.3218789927354</v>
          </cell>
          <cell r="B44">
            <v>63.184098713891203</v>
          </cell>
          <cell r="C44">
            <v>163.79987334339299</v>
          </cell>
          <cell r="E44">
            <v>608.022426164943</v>
          </cell>
          <cell r="F44">
            <v>32.713762030014301</v>
          </cell>
          <cell r="G44">
            <v>22.2967277404952</v>
          </cell>
          <cell r="I44">
            <v>794328.2347242824</v>
          </cell>
          <cell r="J44">
            <v>-36.764345462744814</v>
          </cell>
          <cell r="K44">
            <v>-26.154808274734023</v>
          </cell>
        </row>
        <row r="45">
          <cell r="A45">
            <v>14.454397707459201</v>
          </cell>
          <cell r="B45">
            <v>63.178253084810301</v>
          </cell>
          <cell r="C45">
            <v>163.65709510186801</v>
          </cell>
          <cell r="E45">
            <v>636.82499447185899</v>
          </cell>
          <cell r="F45">
            <v>32.459389760232803</v>
          </cell>
          <cell r="G45">
            <v>23.223320718030799</v>
          </cell>
          <cell r="I45">
            <v>1000000</v>
          </cell>
          <cell r="J45">
            <v>-38.614877696201091</v>
          </cell>
          <cell r="K45">
            <v>-34.058155803733456</v>
          </cell>
        </row>
        <row r="46">
          <cell r="A46">
            <v>14.5881426027534</v>
          </cell>
          <cell r="B46">
            <v>63.172306823948098</v>
          </cell>
          <cell r="C46">
            <v>163.513183274304</v>
          </cell>
          <cell r="E46">
            <v>666.99196630301196</v>
          </cell>
          <cell r="F46">
            <v>32.318967337044199</v>
          </cell>
          <cell r="G46">
            <v>23.737549091358598</v>
          </cell>
        </row>
        <row r="47">
          <cell r="A47">
            <v>14.7231250243271</v>
          </cell>
          <cell r="B47">
            <v>63.166258339566703</v>
          </cell>
          <cell r="C47">
            <v>163.36813209974599</v>
          </cell>
          <cell r="E47">
            <v>698.58797467852503</v>
          </cell>
          <cell r="F47">
            <v>32.137546098631098</v>
          </cell>
          <cell r="G47">
            <v>24.2526417122467</v>
          </cell>
        </row>
        <row r="48">
          <cell r="A48">
            <v>14.85935642287</v>
          </cell>
          <cell r="B48">
            <v>63.160106019658997</v>
          </cell>
          <cell r="C48">
            <v>163.22193587561699</v>
          </cell>
          <cell r="E48">
            <v>731.68071434271906</v>
          </cell>
          <cell r="F48">
            <v>31.8903019015547</v>
          </cell>
          <cell r="G48">
            <v>24.991963485780399</v>
          </cell>
        </row>
        <row r="49">
          <cell r="A49">
            <v>14.996848355023699</v>
          </cell>
          <cell r="B49">
            <v>63.153848231889597</v>
          </cell>
          <cell r="C49">
            <v>163.074588953844</v>
          </cell>
          <cell r="E49">
            <v>766.34108680074598</v>
          </cell>
          <cell r="F49">
            <v>31.643955043423201</v>
          </cell>
          <cell r="G49">
            <v>25.1699134376322</v>
          </cell>
        </row>
        <row r="50">
          <cell r="A50">
            <v>15.135612484361999</v>
          </cell>
          <cell r="B50">
            <v>63.147483323345497</v>
          </cell>
          <cell r="C50">
            <v>162.92608575303501</v>
          </cell>
          <cell r="E50">
            <v>802.64335222571697</v>
          </cell>
          <cell r="F50">
            <v>31.311752711391499</v>
          </cell>
          <cell r="G50">
            <v>25.949297143071298</v>
          </cell>
        </row>
        <row r="51">
          <cell r="A51">
            <v>15.2756605823807</v>
          </cell>
          <cell r="B51">
            <v>63.141009620468601</v>
          </cell>
          <cell r="C51">
            <v>162.776420752197</v>
          </cell>
          <cell r="E51">
            <v>840.66528856183299</v>
          </cell>
          <cell r="F51">
            <v>31.055191999463801</v>
          </cell>
          <cell r="G51">
            <v>26.530831997791601</v>
          </cell>
        </row>
        <row r="52">
          <cell r="A52">
            <v>15.4170045294955</v>
          </cell>
          <cell r="B52">
            <v>63.134425429286402</v>
          </cell>
          <cell r="C52">
            <v>162.62558850316</v>
          </cell>
          <cell r="E52">
            <v>880.48835816434598</v>
          </cell>
          <cell r="F52">
            <v>30.752863337022301</v>
          </cell>
          <cell r="G52">
            <v>27.257272013710601</v>
          </cell>
        </row>
        <row r="53">
          <cell r="A53">
            <v>15.559656316050701</v>
          </cell>
          <cell r="B53">
            <v>63.127729035068803</v>
          </cell>
          <cell r="C53">
            <v>162.47358362409099</v>
          </cell>
          <cell r="E53">
            <v>922.19788233343195</v>
          </cell>
          <cell r="F53">
            <v>30.455725648250301</v>
          </cell>
          <cell r="G53">
            <v>27.722826834376399</v>
          </cell>
        </row>
        <row r="54">
          <cell r="A54">
            <v>15.703628043335501</v>
          </cell>
          <cell r="B54">
            <v>63.120918702075301</v>
          </cell>
          <cell r="C54">
            <v>162.32040080741899</v>
          </cell>
          <cell r="E54">
            <v>965.88322411587103</v>
          </cell>
          <cell r="F54">
            <v>30.105741097640198</v>
          </cell>
          <cell r="G54">
            <v>28.118223482111802</v>
          </cell>
        </row>
        <row r="55">
          <cell r="A55">
            <v>15.848931924611099</v>
          </cell>
          <cell r="B55">
            <v>63.113992674132099</v>
          </cell>
          <cell r="C55">
            <v>162.166034824419</v>
          </cell>
          <cell r="E55">
            <v>1011.63797976621</v>
          </cell>
          <cell r="F55">
            <v>29.7924717907777</v>
          </cell>
          <cell r="G55">
            <v>28.3695652906028</v>
          </cell>
        </row>
        <row r="56">
          <cell r="A56">
            <v>15.9955802861466</v>
          </cell>
          <cell r="B56">
            <v>63.106949174078999</v>
          </cell>
          <cell r="C56">
            <v>162.01048052302599</v>
          </cell>
          <cell r="E56">
            <v>1059.5601792776199</v>
          </cell>
          <cell r="F56">
            <v>29.406315580953098</v>
          </cell>
          <cell r="G56">
            <v>28.832056448622701</v>
          </cell>
        </row>
        <row r="57">
          <cell r="A57">
            <v>16.1435855682648</v>
          </cell>
          <cell r="B57">
            <v>63.099786403796102</v>
          </cell>
          <cell r="C57">
            <v>161.85373283447399</v>
          </cell>
          <cell r="E57">
            <v>1109.7524964120701</v>
          </cell>
          <cell r="F57">
            <v>29.047876434345302</v>
          </cell>
          <cell r="G57">
            <v>29.160425134035801</v>
          </cell>
        </row>
        <row r="58">
          <cell r="A58">
            <v>16.2929603263972</v>
          </cell>
          <cell r="B58">
            <v>63.092502544261897</v>
          </cell>
          <cell r="C58">
            <v>161.695786776261</v>
          </cell>
          <cell r="E58">
            <v>1162.3224686798501</v>
          </cell>
          <cell r="F58">
            <v>28.690234055290698</v>
          </cell>
          <cell r="G58">
            <v>29.724564576432801</v>
          </cell>
        </row>
        <row r="59">
          <cell r="A59">
            <v>16.4437172321493</v>
          </cell>
          <cell r="B59">
            <v>63.085095755643302</v>
          </cell>
          <cell r="C59">
            <v>161.536637453715</v>
          </cell>
          <cell r="E59">
            <v>1217.3827277396599</v>
          </cell>
          <cell r="F59">
            <v>28.2785725626584</v>
          </cell>
          <cell r="G59">
            <v>30.094663027264499</v>
          </cell>
        </row>
        <row r="60">
          <cell r="A60">
            <v>16.595869074375599</v>
          </cell>
          <cell r="B60">
            <v>63.077564177186098</v>
          </cell>
          <cell r="C60">
            <v>161.37628006497499</v>
          </cell>
          <cell r="E60">
            <v>1275.05124071301</v>
          </cell>
          <cell r="F60">
            <v>27.821050602274401</v>
          </cell>
          <cell r="G60">
            <v>30.374097648449201</v>
          </cell>
        </row>
        <row r="61">
          <cell r="A61">
            <v>16.749428760264301</v>
          </cell>
          <cell r="B61">
            <v>63.069905927209398</v>
          </cell>
          <cell r="C61">
            <v>161.21470990546399</v>
          </cell>
          <cell r="E61">
            <v>1335.4515629299001</v>
          </cell>
          <cell r="F61">
            <v>27.3947603286075</v>
          </cell>
          <cell r="G61">
            <v>30.731216339614299</v>
          </cell>
        </row>
        <row r="62">
          <cell r="A62">
            <v>16.904409316432599</v>
          </cell>
          <cell r="B62">
            <v>63.062119102925998</v>
          </cell>
          <cell r="C62">
            <v>161.051922363214</v>
          </cell>
          <cell r="E62">
            <v>1398.71310264724</v>
          </cell>
          <cell r="F62">
            <v>26.972483603929501</v>
          </cell>
          <cell r="G62">
            <v>30.930108615942999</v>
          </cell>
        </row>
        <row r="63">
          <cell r="A63">
            <v>17.060823890031202</v>
          </cell>
          <cell r="B63">
            <v>63.054201780878202</v>
          </cell>
          <cell r="C63">
            <v>160.887912934761</v>
          </cell>
          <cell r="E63">
            <v>1464.97139830728</v>
          </cell>
          <cell r="F63">
            <v>26.489587991150302</v>
          </cell>
          <cell r="G63">
            <v>31.1358935960689</v>
          </cell>
        </row>
        <row r="64">
          <cell r="A64">
            <v>17.218685749860001</v>
          </cell>
          <cell r="B64">
            <v>63.046152016860702</v>
          </cell>
          <cell r="C64">
            <v>160.72267721807901</v>
          </cell>
          <cell r="E64">
            <v>1534.36840893001</v>
          </cell>
          <cell r="F64">
            <v>26.030503912339899</v>
          </cell>
          <cell r="G64">
            <v>31.4610756443521</v>
          </cell>
        </row>
        <row r="65">
          <cell r="A65">
            <v>17.378008287493699</v>
          </cell>
          <cell r="B65">
            <v>63.037967845395698</v>
          </cell>
          <cell r="C65">
            <v>160.556210921803</v>
          </cell>
          <cell r="E65">
            <v>1607.0528182616399</v>
          </cell>
          <cell r="F65">
            <v>25.524240655186102</v>
          </cell>
          <cell r="G65">
            <v>31.473379827447399</v>
          </cell>
        </row>
        <row r="66">
          <cell r="A66">
            <v>17.538805018417602</v>
          </cell>
          <cell r="B66">
            <v>63.029647280533602</v>
          </cell>
          <cell r="C66">
            <v>160.38850986611001</v>
          </cell>
          <cell r="E66">
            <v>1683.1803533309601</v>
          </cell>
          <cell r="F66">
            <v>25.033585479499099</v>
          </cell>
          <cell r="G66">
            <v>31.713874449456501</v>
          </cell>
        </row>
        <row r="67">
          <cell r="A67">
            <v>17.701089583174198</v>
          </cell>
          <cell r="B67">
            <v>63.021188315858403</v>
          </cell>
          <cell r="C67">
            <v>160.219569986708</v>
          </cell>
          <cell r="E67">
            <v>1762.91411809595</v>
          </cell>
          <cell r="F67">
            <v>24.5221915093537</v>
          </cell>
          <cell r="G67">
            <v>31.901396801801599</v>
          </cell>
        </row>
        <row r="68">
          <cell r="A68">
            <v>17.8648757485205</v>
          </cell>
          <cell r="B68">
            <v>63.012588924089698</v>
          </cell>
          <cell r="C68">
            <v>160.04938733923001</v>
          </cell>
          <cell r="E68">
            <v>1846.42494289554</v>
          </cell>
          <cell r="F68">
            <v>23.9638642465675</v>
          </cell>
          <cell r="G68">
            <v>32.195646814727901</v>
          </cell>
        </row>
        <row r="69">
          <cell r="A69">
            <v>18.030177408595598</v>
          </cell>
          <cell r="B69">
            <v>63.003847057220703</v>
          </cell>
          <cell r="C69">
            <v>159.87795810238299</v>
          </cell>
          <cell r="E69">
            <v>1933.8917504552301</v>
          </cell>
          <cell r="F69">
            <v>23.434336425316999</v>
          </cell>
          <cell r="G69">
            <v>32.2500625362227</v>
          </cell>
        </row>
        <row r="70">
          <cell r="A70">
            <v>18.197008586099798</v>
          </cell>
          <cell r="B70">
            <v>62.994960647295699</v>
          </cell>
          <cell r="C70">
            <v>159.70527858039301</v>
          </cell>
          <cell r="E70">
            <v>2025.5019392306699</v>
          </cell>
          <cell r="F70">
            <v>22.896711307095199</v>
          </cell>
          <cell r="G70">
            <v>32.379689202306203</v>
          </cell>
        </row>
        <row r="71">
          <cell r="A71">
            <v>18.365383433483402</v>
          </cell>
          <cell r="B71">
            <v>62.985927605582702</v>
          </cell>
          <cell r="C71">
            <v>159.53134520926099</v>
          </cell>
          <cell r="E71">
            <v>2121.4517849106301</v>
          </cell>
          <cell r="F71">
            <v>22.314006539830601</v>
          </cell>
          <cell r="G71">
            <v>32.5520330080465</v>
          </cell>
        </row>
        <row r="72">
          <cell r="A72">
            <v>18.535316234148102</v>
          </cell>
          <cell r="B72">
            <v>62.9767458234613</v>
          </cell>
          <cell r="C72">
            <v>159.35615455777599</v>
          </cell>
          <cell r="E72">
            <v>2221.9468609395199</v>
          </cell>
          <cell r="F72">
            <v>21.802434366299799</v>
          </cell>
          <cell r="G72">
            <v>32.734378229652698</v>
          </cell>
        </row>
        <row r="73">
          <cell r="A73">
            <v>18.706821403658001</v>
          </cell>
          <cell r="B73">
            <v>62.967413172183797</v>
          </cell>
          <cell r="C73">
            <v>159.17970333348299</v>
          </cell>
          <cell r="E73">
            <v>2327.2024789604102</v>
          </cell>
          <cell r="F73">
            <v>21.2040992728307</v>
          </cell>
          <cell r="G73">
            <v>32.959746845319302</v>
          </cell>
        </row>
        <row r="74">
          <cell r="A74">
            <v>18.879913490962899</v>
          </cell>
          <cell r="B74">
            <v>62.957927503036601</v>
          </cell>
          <cell r="C74">
            <v>159.00198838530099</v>
          </cell>
          <cell r="E74">
            <v>2437.44415012222</v>
          </cell>
          <cell r="F74">
            <v>20.652509955682</v>
          </cell>
          <cell r="G74">
            <v>33.163634370959301</v>
          </cell>
        </row>
        <row r="75">
          <cell r="A75">
            <v>19.054607179632399</v>
          </cell>
          <cell r="B75">
            <v>62.948286647726299</v>
          </cell>
          <cell r="C75">
            <v>158.82300670631099</v>
          </cell>
          <cell r="E75">
            <v>2552.9080682395202</v>
          </cell>
          <cell r="F75">
            <v>20.051231486656199</v>
          </cell>
          <cell r="G75">
            <v>33.374266332648197</v>
          </cell>
        </row>
        <row r="76">
          <cell r="A76">
            <v>19.230917289101502</v>
          </cell>
          <cell r="B76">
            <v>62.9384884182831</v>
          </cell>
          <cell r="C76">
            <v>158.642755440006</v>
          </cell>
          <cell r="E76">
            <v>2673.84161583995</v>
          </cell>
          <cell r="F76">
            <v>19.498344299616399</v>
          </cell>
          <cell r="G76">
            <v>33.594496093852001</v>
          </cell>
        </row>
        <row r="77">
          <cell r="A77">
            <v>19.408858775927701</v>
          </cell>
          <cell r="B77">
            <v>62.9285306075558</v>
          </cell>
          <cell r="C77">
            <v>158.46123188293299</v>
          </cell>
          <cell r="E77">
            <v>2800.5038941836301</v>
          </cell>
          <cell r="F77">
            <v>18.875563970125999</v>
          </cell>
          <cell r="G77">
            <v>33.730485542657398</v>
          </cell>
        </row>
        <row r="78">
          <cell r="A78">
            <v>19.588446735059801</v>
          </cell>
          <cell r="B78">
            <v>62.9184109890979</v>
          </cell>
          <cell r="C78">
            <v>158.27843348742999</v>
          </cell>
          <cell r="E78">
            <v>2933.1662783900401</v>
          </cell>
          <cell r="F78">
            <v>18.271424440305701</v>
          </cell>
          <cell r="G78">
            <v>33.876992629274497</v>
          </cell>
        </row>
        <row r="79">
          <cell r="A79">
            <v>19.769696401118601</v>
          </cell>
          <cell r="B79">
            <v>62.908127317683501</v>
          </cell>
          <cell r="C79">
            <v>158.09435786773301</v>
          </cell>
          <cell r="E79">
            <v>3072.1129988617599</v>
          </cell>
          <cell r="F79">
            <v>17.644083987128099</v>
          </cell>
          <cell r="G79">
            <v>34.229783414424098</v>
          </cell>
        </row>
        <row r="80">
          <cell r="A80">
            <v>19.952623149688701</v>
          </cell>
          <cell r="B80">
            <v>62.897677329317801</v>
          </cell>
          <cell r="C80">
            <v>157.90900280218699</v>
          </cell>
          <cell r="E80">
            <v>3217.6417502507402</v>
          </cell>
          <cell r="F80">
            <v>17.042681418205198</v>
          </cell>
          <cell r="G80">
            <v>34.491728593740497</v>
          </cell>
        </row>
        <row r="81">
          <cell r="A81">
            <v>20.137242498623799</v>
          </cell>
          <cell r="B81">
            <v>62.887058741703001</v>
          </cell>
          <cell r="C81">
            <v>157.72236623758801</v>
          </cell>
          <cell r="E81">
            <v>3370.0643292719301</v>
          </cell>
          <cell r="F81">
            <v>16.4011670458883</v>
          </cell>
          <cell r="G81">
            <v>34.691094332391899</v>
          </cell>
        </row>
        <row r="82">
          <cell r="A82">
            <v>20.323570109362201</v>
          </cell>
          <cell r="B82">
            <v>62.876269254350099</v>
          </cell>
          <cell r="C82">
            <v>157.534446294882</v>
          </cell>
          <cell r="E82">
            <v>3529.7073027306501</v>
          </cell>
          <cell r="F82">
            <v>15.801423806696899</v>
          </cell>
          <cell r="G82">
            <v>35.019178059153198</v>
          </cell>
        </row>
        <row r="83">
          <cell r="A83">
            <v>20.511621788255599</v>
          </cell>
          <cell r="B83">
            <v>62.865306548971901</v>
          </cell>
          <cell r="C83">
            <v>157.34524126978599</v>
          </cell>
          <cell r="E83">
            <v>3696.9127071950302</v>
          </cell>
          <cell r="F83">
            <v>15.1354511559577</v>
          </cell>
          <cell r="G83">
            <v>35.259332606990597</v>
          </cell>
        </row>
        <row r="84">
          <cell r="A84">
            <v>20.701413487910401</v>
          </cell>
          <cell r="B84">
            <v>62.854168289809799</v>
          </cell>
          <cell r="C84">
            <v>157.15474963907101</v>
          </cell>
          <cell r="E84">
            <v>3872.03878181256</v>
          </cell>
          <cell r="F84">
            <v>14.541464419139</v>
          </cell>
          <cell r="G84">
            <v>35.709677404451099</v>
          </cell>
        </row>
        <row r="85">
          <cell r="A85">
            <v>20.892961308540301</v>
          </cell>
          <cell r="B85">
            <v>62.842852123831896</v>
          </cell>
          <cell r="C85">
            <v>156.96297006437001</v>
          </cell>
          <cell r="E85">
            <v>4055.4607358408298</v>
          </cell>
          <cell r="F85">
            <v>13.873499680428401</v>
          </cell>
          <cell r="G85">
            <v>36.005461701492997</v>
          </cell>
        </row>
        <row r="86">
          <cell r="A86">
            <v>21.086281499332799</v>
          </cell>
          <cell r="B86">
            <v>62.831355681176802</v>
          </cell>
          <cell r="C86">
            <v>156.76990139671599</v>
          </cell>
          <cell r="E86">
            <v>4247.5715525368996</v>
          </cell>
          <cell r="F86">
            <v>13.2448723444511</v>
          </cell>
          <cell r="G86">
            <v>36.378272026769899</v>
          </cell>
        </row>
        <row r="87">
          <cell r="A87">
            <v>21.281390459827101</v>
          </cell>
          <cell r="B87">
            <v>62.819676575531702</v>
          </cell>
          <cell r="C87">
            <v>156.57554267666799</v>
          </cell>
          <cell r="E87">
            <v>4448.7828311275898</v>
          </cell>
          <cell r="F87">
            <v>12.578265055430199</v>
          </cell>
          <cell r="G87">
            <v>36.853988266911799</v>
          </cell>
        </row>
        <row r="88">
          <cell r="A88">
            <v>21.478304741305301</v>
          </cell>
          <cell r="B88">
            <v>62.807812404335898</v>
          </cell>
          <cell r="C88">
            <v>156.379893145159</v>
          </cell>
          <cell r="E88">
            <v>4659.5256686646799</v>
          </cell>
          <cell r="F88">
            <v>11.9581070493703</v>
          </cell>
          <cell r="G88">
            <v>37.242215028205401</v>
          </cell>
        </row>
        <row r="89">
          <cell r="A89">
            <v>21.677041048196902</v>
          </cell>
          <cell r="B89">
            <v>62.7957607495998</v>
          </cell>
          <cell r="C89">
            <v>156.18295224068501</v>
          </cell>
          <cell r="E89">
            <v>4880.2515836544299</v>
          </cell>
          <cell r="F89">
            <v>11.307076518496901</v>
          </cell>
          <cell r="G89">
            <v>37.806602359582101</v>
          </cell>
        </row>
        <row r="90">
          <cell r="A90">
            <v>21.877616239495499</v>
          </cell>
          <cell r="B90">
            <v>62.783519177705998</v>
          </cell>
          <cell r="C90">
            <v>155.984719607475</v>
          </cell>
          <cell r="E90">
            <v>5111.4334834401698</v>
          </cell>
          <cell r="F90">
            <v>10.6993185433455</v>
          </cell>
          <cell r="G90">
            <v>38.219903489781899</v>
          </cell>
        </row>
        <row r="91">
          <cell r="A91">
            <v>22.080047330188901</v>
          </cell>
          <cell r="B91">
            <v>62.771085240379001</v>
          </cell>
          <cell r="C91">
            <v>155.785195096991</v>
          </cell>
          <cell r="E91">
            <v>5353.5666774107203</v>
          </cell>
          <cell r="F91">
            <v>10.031121293356</v>
          </cell>
          <cell r="G91">
            <v>38.729681951835502</v>
          </cell>
        </row>
        <row r="92">
          <cell r="A92">
            <v>22.284351492702999</v>
          </cell>
          <cell r="B92">
            <v>62.758456474967502</v>
          </cell>
          <cell r="C92">
            <v>155.58437877497701</v>
          </cell>
          <cell r="E92">
            <v>5607.1699382054603</v>
          </cell>
          <cell r="F92">
            <v>9.4334497892563807</v>
          </cell>
          <cell r="G92">
            <v>39.216264048147401</v>
          </cell>
        </row>
        <row r="93">
          <cell r="A93">
            <v>22.490546058357801</v>
          </cell>
          <cell r="B93">
            <v>62.745630404676298</v>
          </cell>
          <cell r="C93">
            <v>155.38227092148199</v>
          </cell>
          <cell r="E93">
            <v>5872.7866131894798</v>
          </cell>
          <cell r="F93">
            <v>8.7720448174111407</v>
          </cell>
          <cell r="G93">
            <v>39.7756689900081</v>
          </cell>
        </row>
        <row r="94">
          <cell r="A94">
            <v>22.698648518838201</v>
          </cell>
          <cell r="B94">
            <v>62.732604539463502</v>
          </cell>
          <cell r="C94">
            <v>155.178872037498</v>
          </cell>
          <cell r="E94">
            <v>6150.9857885805004</v>
          </cell>
          <cell r="F94">
            <v>8.1666700618656893</v>
          </cell>
          <cell r="G94">
            <v>40.233527778336303</v>
          </cell>
        </row>
        <row r="95">
          <cell r="A95">
            <v>22.908676527677699</v>
          </cell>
          <cell r="B95">
            <v>62.719376376445197</v>
          </cell>
          <cell r="C95">
            <v>154.97418284814</v>
          </cell>
          <cell r="E95">
            <v>6442.3635087213697</v>
          </cell>
          <cell r="F95">
            <v>7.5263940832803504</v>
          </cell>
          <cell r="G95">
            <v>40.866241560242798</v>
          </cell>
        </row>
        <row r="96">
          <cell r="A96">
            <v>23.120647901755898</v>
          </cell>
          <cell r="B96">
            <v>62.705943400139397</v>
          </cell>
          <cell r="C96">
            <v>154.76820430494399</v>
          </cell>
          <cell r="E96">
            <v>6747.5440531106897</v>
          </cell>
          <cell r="F96">
            <v>6.9391321282815204</v>
          </cell>
          <cell r="G96">
            <v>41.476716060560697</v>
          </cell>
        </row>
        <row r="97">
          <cell r="A97">
            <v>23.334580622810002</v>
          </cell>
          <cell r="B97">
            <v>62.6923030832046</v>
          </cell>
          <cell r="C97">
            <v>154.56093759310801</v>
          </cell>
          <cell r="E97">
            <v>7067.1812739274901</v>
          </cell>
          <cell r="F97">
            <v>6.30655389340874</v>
          </cell>
          <cell r="G97">
            <v>42.035061106718601</v>
          </cell>
        </row>
        <row r="98">
          <cell r="A98">
            <v>23.55049283896</v>
          </cell>
          <cell r="B98">
            <v>62.678452887124102</v>
          </cell>
          <cell r="C98">
            <v>154.35238413263701</v>
          </cell>
          <cell r="E98">
            <v>7401.9599969156397</v>
          </cell>
          <cell r="F98">
            <v>5.7342023492608103</v>
          </cell>
          <cell r="G98">
            <v>42.601219869918701</v>
          </cell>
        </row>
        <row r="99">
          <cell r="A99">
            <v>23.768402866248699</v>
          </cell>
          <cell r="B99">
            <v>62.6643902628456</v>
          </cell>
          <cell r="C99">
            <v>154.14254557973999</v>
          </cell>
          <cell r="E99">
            <v>7752.5974886294598</v>
          </cell>
          <cell r="F99">
            <v>5.1232036488142301</v>
          </cell>
          <cell r="G99">
            <v>43.252106649140003</v>
          </cell>
        </row>
        <row r="100">
          <cell r="A100">
            <v>23.9883291901949</v>
          </cell>
          <cell r="B100">
            <v>62.650112650857103</v>
          </cell>
          <cell r="C100">
            <v>153.931423838451</v>
          </cell>
          <cell r="E100">
            <v>8119.8449931840096</v>
          </cell>
          <cell r="F100">
            <v>4.5617258747015104</v>
          </cell>
          <cell r="G100">
            <v>43.801464129100999</v>
          </cell>
        </row>
        <row r="101">
          <cell r="A101">
            <v>24.210290467361698</v>
          </cell>
          <cell r="B101">
            <v>62.635617482827797</v>
          </cell>
          <cell r="C101">
            <v>153.71902105434501</v>
          </cell>
          <cell r="E101">
            <v>8504.4893418026804</v>
          </cell>
          <cell r="F101">
            <v>3.9960357015382799</v>
          </cell>
          <cell r="G101">
            <v>44.381059966737602</v>
          </cell>
        </row>
        <row r="102">
          <cell r="A102">
            <v>24.434305526939699</v>
          </cell>
          <cell r="B102">
            <v>62.620902180917298</v>
          </cell>
          <cell r="C102">
            <v>153.50533962533399</v>
          </cell>
          <cell r="E102">
            <v>8907.3546386104408</v>
          </cell>
          <cell r="F102">
            <v>3.4028413442116698</v>
          </cell>
          <cell r="G102">
            <v>44.992076787957998</v>
          </cell>
        </row>
        <row r="103">
          <cell r="A103">
            <v>24.6603933723433</v>
          </cell>
          <cell r="B103">
            <v>62.6059641597545</v>
          </cell>
          <cell r="C103">
            <v>153.29038220199701</v>
          </cell>
          <cell r="E103">
            <v>9329.3040262846898</v>
          </cell>
          <cell r="F103">
            <v>2.86254284308718</v>
          </cell>
          <cell r="G103">
            <v>45.559925251986499</v>
          </cell>
        </row>
        <row r="104">
          <cell r="A104">
            <v>24.888573182823901</v>
          </cell>
          <cell r="B104">
            <v>62.590800826279903</v>
          </cell>
          <cell r="C104">
            <v>153.07415169183801</v>
          </cell>
          <cell r="E104">
            <v>9771.2415353465003</v>
          </cell>
          <cell r="F104">
            <v>2.2854861725200402</v>
          </cell>
          <cell r="G104">
            <v>46.067387729570498</v>
          </cell>
        </row>
        <row r="105">
          <cell r="A105">
            <v>25.118864315095799</v>
          </cell>
          <cell r="B105">
            <v>62.575409580834602</v>
          </cell>
          <cell r="C105">
            <v>152.85665126173299</v>
          </cell>
          <cell r="E105">
            <v>10234.1140210545</v>
          </cell>
          <cell r="F105">
            <v>1.7555064723450999</v>
          </cell>
          <cell r="G105">
            <v>46.579852546100497</v>
          </cell>
        </row>
        <row r="106">
          <cell r="A106">
            <v>25.351286304978998</v>
          </cell>
          <cell r="B106">
            <v>62.559787817737998</v>
          </cell>
          <cell r="C106">
            <v>152.637884342858</v>
          </cell>
          <cell r="E106">
            <v>10718.913192051299</v>
          </cell>
          <cell r="F106">
            <v>1.2013636799678</v>
          </cell>
          <cell r="G106">
            <v>47.105473418938701</v>
          </cell>
        </row>
        <row r="107">
          <cell r="A107">
            <v>25.585858869056398</v>
          </cell>
          <cell r="B107">
            <v>62.543932926066397</v>
          </cell>
          <cell r="C107">
            <v>152.41785463255599</v>
          </cell>
          <cell r="E107">
            <v>11226.6777351081</v>
          </cell>
          <cell r="F107">
            <v>1.1524337910825999</v>
          </cell>
          <cell r="G107">
            <v>47.246032141773803</v>
          </cell>
        </row>
        <row r="108">
          <cell r="A108">
            <v>25.822601906345898</v>
          </cell>
          <cell r="B108">
            <v>62.527842290811002</v>
          </cell>
          <cell r="C108">
            <v>152.19656609662499</v>
          </cell>
          <cell r="E108">
            <v>11758.495540521601</v>
          </cell>
          <cell r="F108">
            <v>0.13313270903337401</v>
          </cell>
          <cell r="G108">
            <v>48.565937007576203</v>
          </cell>
        </row>
        <row r="109">
          <cell r="A109">
            <v>26.061535499988899</v>
          </cell>
          <cell r="B109">
            <v>62.511513292676398</v>
          </cell>
          <cell r="C109">
            <v>151.97402297524201</v>
          </cell>
          <cell r="E109">
            <v>12315.506032928301</v>
          </cell>
          <cell r="F109">
            <v>-0.36946482314150803</v>
          </cell>
          <cell r="G109">
            <v>49.048073751027601</v>
          </cell>
        </row>
        <row r="110">
          <cell r="A110">
            <v>26.3026799189538</v>
          </cell>
          <cell r="B110">
            <v>62.494943309980002</v>
          </cell>
          <cell r="C110">
            <v>151.750229783105</v>
          </cell>
          <cell r="E110">
            <v>12898.9026125331</v>
          </cell>
          <cell r="F110">
            <v>-0.90717054638547601</v>
          </cell>
          <cell r="G110">
            <v>49.482664236921401</v>
          </cell>
        </row>
        <row r="111">
          <cell r="A111">
            <v>26.5460556197553</v>
          </cell>
          <cell r="B111">
            <v>62.4781297191535</v>
          </cell>
          <cell r="C111">
            <v>151.525191313037</v>
          </cell>
          <cell r="E111">
            <v>13509.935211980301</v>
          </cell>
          <cell r="F111">
            <v>-1.3967282094233999</v>
          </cell>
          <cell r="G111">
            <v>49.819162661444103</v>
          </cell>
        </row>
        <row r="112">
          <cell r="A112">
            <v>26.791683248190299</v>
          </cell>
          <cell r="B112">
            <v>62.4610698950708</v>
          </cell>
          <cell r="C112">
            <v>151.29891263970401</v>
          </cell>
          <cell r="E112">
            <v>14149.9129743458</v>
          </cell>
          <cell r="F112">
            <v>-1.91477294363058</v>
          </cell>
          <cell r="G112">
            <v>50.262438954127198</v>
          </cell>
        </row>
        <row r="113">
          <cell r="A113">
            <v>27.039583641088399</v>
          </cell>
          <cell r="B113">
            <v>62.4437612126004</v>
          </cell>
          <cell r="C113">
            <v>151.07139912013099</v>
          </cell>
          <cell r="E113">
            <v>14820.2070579886</v>
          </cell>
          <cell r="F113">
            <v>-2.3963161099190899</v>
          </cell>
          <cell r="G113">
            <v>50.538276369423102</v>
          </cell>
        </row>
        <row r="114">
          <cell r="A114">
            <v>27.2897778280804</v>
          </cell>
          <cell r="B114">
            <v>62.426201047416498</v>
          </cell>
          <cell r="C114">
            <v>150.84265639790101</v>
          </cell>
          <cell r="E114">
            <v>15522.2535742705</v>
          </cell>
          <cell r="F114">
            <v>-2.9142880544109699</v>
          </cell>
          <cell r="G114">
            <v>50.956796956647999</v>
          </cell>
        </row>
        <row r="115">
          <cell r="A115">
            <v>27.542287033381601</v>
          </cell>
          <cell r="B115">
            <v>62.408386776160199</v>
          </cell>
          <cell r="C115">
            <v>150.61269040523101</v>
          </cell>
          <cell r="E115">
            <v>16257.5566644379</v>
          </cell>
          <cell r="F115">
            <v>-3.3798583151514201</v>
          </cell>
          <cell r="G115">
            <v>51.126072328000497</v>
          </cell>
        </row>
        <row r="116">
          <cell r="A116">
            <v>27.797132677592799</v>
          </cell>
          <cell r="B116">
            <v>62.390315778452198</v>
          </cell>
          <cell r="C116">
            <v>150.38150736436501</v>
          </cell>
          <cell r="E116">
            <v>17027.691722258998</v>
          </cell>
          <cell r="F116">
            <v>-3.8716969561642398</v>
          </cell>
          <cell r="G116">
            <v>51.323384515597802</v>
          </cell>
        </row>
        <row r="117">
          <cell r="A117">
            <v>28.0543363795171</v>
          </cell>
          <cell r="B117">
            <v>62.371985437144403</v>
          </cell>
          <cell r="C117">
            <v>150.14911379012301</v>
          </cell>
          <cell r="E117">
            <v>17834.308769319101</v>
          </cell>
          <cell r="F117">
            <v>-4.3277225259809597</v>
          </cell>
          <cell r="G117">
            <v>51.590086189957397</v>
          </cell>
        </row>
        <row r="118">
          <cell r="A118">
            <v>28.313919957993701</v>
          </cell>
          <cell r="B118">
            <v>62.353393139473802</v>
          </cell>
          <cell r="C118">
            <v>149.91551649282701</v>
          </cell>
          <cell r="E118">
            <v>18679.1359902078</v>
          </cell>
          <cell r="F118">
            <v>-4.8274609508615898</v>
          </cell>
          <cell r="G118">
            <v>51.617021416276103</v>
          </cell>
        </row>
        <row r="119">
          <cell r="A119">
            <v>28.575905433749401</v>
          </cell>
          <cell r="B119">
            <v>62.334536277836399</v>
          </cell>
          <cell r="C119">
            <v>149.68072257738501</v>
          </cell>
          <cell r="E119">
            <v>19563.983435170601</v>
          </cell>
          <cell r="F119">
            <v>-5.2664055941882699</v>
          </cell>
          <cell r="G119">
            <v>51.603832786378398</v>
          </cell>
        </row>
        <row r="120">
          <cell r="A120">
            <v>28.840315031266002</v>
          </cell>
          <cell r="B120">
            <v>62.315412251154697</v>
          </cell>
          <cell r="C120">
            <v>149.44473944894801</v>
          </cell>
          <cell r="E120">
            <v>20490.746898158501</v>
          </cell>
          <cell r="F120">
            <v>-5.7518828402749103</v>
          </cell>
          <cell r="G120">
            <v>51.6202312412873</v>
          </cell>
        </row>
        <row r="121">
          <cell r="A121">
            <v>29.107171180666001</v>
          </cell>
          <cell r="B121">
            <v>62.296018465684398</v>
          </cell>
          <cell r="C121">
            <v>149.20757480969101</v>
          </cell>
          <cell r="E121">
            <v>21461.411978584001</v>
          </cell>
          <cell r="F121">
            <v>-6.2148823148144201</v>
          </cell>
          <cell r="G121">
            <v>51.533701948671897</v>
          </cell>
        </row>
        <row r="122">
          <cell r="A122">
            <v>29.376496519615301</v>
          </cell>
          <cell r="B122">
            <v>62.276352336127303</v>
          </cell>
          <cell r="C122">
            <v>148.96923666369699</v>
          </cell>
          <cell r="E122">
            <v>22478.058335487302</v>
          </cell>
          <cell r="F122">
            <v>-6.6857772773486897</v>
          </cell>
          <cell r="G122">
            <v>51.455693904647603</v>
          </cell>
        </row>
        <row r="123">
          <cell r="A123">
            <v>29.648313895243401</v>
          </cell>
          <cell r="B123">
            <v>62.256411286349199</v>
          </cell>
          <cell r="C123">
            <v>148.729733317632</v>
          </cell>
          <cell r="E123">
            <v>23542.8641432242</v>
          </cell>
          <cell r="F123">
            <v>-7.1500123455872204</v>
          </cell>
          <cell r="G123">
            <v>51.221313072197802</v>
          </cell>
        </row>
        <row r="124">
          <cell r="A124">
            <v>29.9226463660818</v>
          </cell>
          <cell r="B124">
            <v>62.236192751011401</v>
          </cell>
          <cell r="C124">
            <v>148.48907337954401</v>
          </cell>
          <cell r="E124">
            <v>24658.110758226001</v>
          </cell>
          <cell r="F124">
            <v>-7.6468880048224497</v>
          </cell>
          <cell r="G124">
            <v>51.1399392683538</v>
          </cell>
        </row>
        <row r="125">
          <cell r="A125">
            <v>30.199517204020101</v>
          </cell>
          <cell r="B125">
            <v>62.215694175955399</v>
          </cell>
          <cell r="C125">
            <v>148.247265762642</v>
          </cell>
          <cell r="E125">
            <v>25826.187606826701</v>
          </cell>
          <cell r="F125">
            <v>-8.0943572571901203</v>
          </cell>
          <cell r="G125">
            <v>50.7430810922896</v>
          </cell>
        </row>
        <row r="126">
          <cell r="A126">
            <v>30.478949896279801</v>
          </cell>
          <cell r="B126">
            <v>62.194913020045497</v>
          </cell>
          <cell r="C126">
            <v>148.004319683397</v>
          </cell>
          <cell r="E126">
            <v>27049.597304631301</v>
          </cell>
          <cell r="F126">
            <v>-8.5381332811447308</v>
          </cell>
          <cell r="G126">
            <v>50.456576739053197</v>
          </cell>
        </row>
        <row r="127">
          <cell r="A127">
            <v>30.760968147406999</v>
          </cell>
          <cell r="B127">
            <v>62.173846755496697</v>
          </cell>
          <cell r="C127">
            <v>147.76024466384601</v>
          </cell>
          <cell r="E127">
            <v>28330.961018393202</v>
          </cell>
          <cell r="F127">
            <v>-9.0101576065481606</v>
          </cell>
          <cell r="G127">
            <v>50.007853940041599</v>
          </cell>
        </row>
        <row r="128">
          <cell r="A128">
            <v>31.0455958812835</v>
          </cell>
          <cell r="B128">
            <v>62.152492869561001</v>
          </cell>
          <cell r="C128">
            <v>147.51505053042499</v>
          </cell>
          <cell r="E128">
            <v>29673.0240818887</v>
          </cell>
          <cell r="F128">
            <v>-9.48985390079722</v>
          </cell>
          <cell r="G128">
            <v>49.386081043145602</v>
          </cell>
        </row>
        <row r="129">
          <cell r="A129">
            <v>31.3328572431558</v>
          </cell>
          <cell r="B129">
            <v>62.130848865515802</v>
          </cell>
          <cell r="C129">
            <v>147.268747414617</v>
          </cell>
          <cell r="E129">
            <v>31078.661877820101</v>
          </cell>
          <cell r="F129">
            <v>-9.9467131075758992</v>
          </cell>
          <cell r="G129">
            <v>48.828788761738302</v>
          </cell>
        </row>
        <row r="130">
          <cell r="A130">
            <v>31.6227766016837</v>
          </cell>
          <cell r="B130">
            <v>62.108912263324598</v>
          </cell>
          <cell r="C130">
            <v>147.02134575395499</v>
          </cell>
          <cell r="E130">
            <v>32550.885998350601</v>
          </cell>
          <cell r="F130">
            <v>-10.4164480899711</v>
          </cell>
          <cell r="G130">
            <v>48.1419741831971</v>
          </cell>
        </row>
        <row r="131">
          <cell r="A131">
            <v>31.915378551007599</v>
          </cell>
          <cell r="B131">
            <v>62.086680601460003</v>
          </cell>
          <cell r="C131">
            <v>146.77285629004899</v>
          </cell>
          <cell r="E131">
            <v>34092.8506974681</v>
          </cell>
          <cell r="F131">
            <v>-10.867035361445399</v>
          </cell>
          <cell r="G131">
            <v>47.295945585374099</v>
          </cell>
        </row>
        <row r="132">
          <cell r="A132">
            <v>32.210687912834302</v>
          </cell>
          <cell r="B132">
            <v>62.0641514377674</v>
          </cell>
          <cell r="C132">
            <v>146.52329006775099</v>
          </cell>
          <cell r="E132">
            <v>35707.859649004597</v>
          </cell>
          <cell r="F132">
            <v>-11.368499365723499</v>
          </cell>
          <cell r="G132">
            <v>46.6176474988251</v>
          </cell>
        </row>
        <row r="133">
          <cell r="A133">
            <v>32.508729738543401</v>
          </cell>
          <cell r="B133">
            <v>62.041322350293399</v>
          </cell>
          <cell r="C133">
            <v>146.27265843708</v>
          </cell>
          <cell r="E133">
            <v>37399.373024788001</v>
          </cell>
          <cell r="F133">
            <v>-11.816609859453299</v>
          </cell>
          <cell r="G133">
            <v>46.255369147105199</v>
          </cell>
        </row>
        <row r="134">
          <cell r="A134">
            <v>32.809529311311898</v>
          </cell>
          <cell r="B134">
            <v>62.018190938959002</v>
          </cell>
          <cell r="C134">
            <v>146.02097304896901</v>
          </cell>
          <cell r="E134">
            <v>39171.014908092598</v>
          </cell>
          <cell r="F134">
            <v>-12.3098919626712</v>
          </cell>
          <cell r="G134">
            <v>44.902119846676797</v>
          </cell>
        </row>
        <row r="135">
          <cell r="A135">
            <v>33.113112148259098</v>
          </cell>
          <cell r="B135">
            <v>61.994754826350501</v>
          </cell>
          <cell r="C135">
            <v>145.768245856368</v>
          </cell>
          <cell r="E135">
            <v>41026.581058271899</v>
          </cell>
          <cell r="F135">
            <v>-12.7790417399027</v>
          </cell>
          <cell r="G135">
            <v>43.6437231668652</v>
          </cell>
        </row>
        <row r="136">
          <cell r="A136">
            <v>33.419504002611397</v>
          </cell>
          <cell r="B136">
            <v>61.971011659090998</v>
          </cell>
          <cell r="C136">
            <v>145.51448911246999</v>
          </cell>
          <cell r="E136">
            <v>42970.047043208397</v>
          </cell>
          <cell r="F136">
            <v>-13.2397622209325</v>
          </cell>
          <cell r="G136">
            <v>42.6270152153553</v>
          </cell>
        </row>
        <row r="137">
          <cell r="A137">
            <v>33.728730865886803</v>
          </cell>
          <cell r="B137">
            <v>61.9469591090714</v>
          </cell>
          <cell r="C137">
            <v>145.259715366877</v>
          </cell>
          <cell r="E137">
            <v>45005.576757005001</v>
          </cell>
          <cell r="F137">
            <v>-13.7441324935669</v>
          </cell>
          <cell r="G137">
            <v>41.4814456407425</v>
          </cell>
        </row>
        <row r="138">
          <cell r="A138">
            <v>34.040818970099998</v>
          </cell>
          <cell r="B138">
            <v>61.922594874122503</v>
          </cell>
          <cell r="C138">
            <v>145.00393746813401</v>
          </cell>
          <cell r="E138">
            <v>47137.531341167298</v>
          </cell>
          <cell r="F138">
            <v>-14.203061012904</v>
          </cell>
          <cell r="G138">
            <v>39.9658238577871</v>
          </cell>
        </row>
        <row r="139">
          <cell r="A139">
            <v>34.355794789987399</v>
          </cell>
          <cell r="B139">
            <v>61.897916679853203</v>
          </cell>
          <cell r="C139">
            <v>144.74716855744001</v>
          </cell>
          <cell r="E139">
            <v>49370.478528389998</v>
          </cell>
          <cell r="F139">
            <v>-14.750344737472</v>
          </cell>
          <cell r="G139">
            <v>39.122873265764497</v>
          </cell>
        </row>
        <row r="140">
          <cell r="A140">
            <v>34.673685045253102</v>
          </cell>
          <cell r="B140">
            <v>61.872922280325703</v>
          </cell>
          <cell r="C140">
            <v>144.48942206918599</v>
          </cell>
          <cell r="E140">
            <v>51709.202428967597</v>
          </cell>
          <cell r="F140">
            <v>-15.311221620331899</v>
          </cell>
          <cell r="G140">
            <v>37.384650894952998</v>
          </cell>
        </row>
        <row r="141">
          <cell r="A141">
            <v>34.994516702835703</v>
          </cell>
          <cell r="B141">
            <v>61.847609459537601</v>
          </cell>
          <cell r="C141">
            <v>144.23071172690601</v>
          </cell>
          <cell r="E141">
            <v>54158.713780794598</v>
          </cell>
          <cell r="F141">
            <v>-15.705595123613699</v>
          </cell>
          <cell r="G141">
            <v>35.636866130647398</v>
          </cell>
        </row>
        <row r="142">
          <cell r="A142">
            <v>35.3183169791957</v>
          </cell>
          <cell r="B142">
            <v>61.8219760323475</v>
          </cell>
          <cell r="C142">
            <v>143.97105154024899</v>
          </cell>
          <cell r="E142">
            <v>56724.260684919798</v>
          </cell>
          <cell r="F142">
            <v>-16.1513138680629</v>
          </cell>
          <cell r="G142">
            <v>34.074081001270102</v>
          </cell>
        </row>
        <row r="143">
          <cell r="A143">
            <v>35.645113342624398</v>
          </cell>
          <cell r="B143">
            <v>61.796019845619703</v>
          </cell>
          <cell r="C143">
            <v>143.710455804709</v>
          </cell>
          <cell r="E143">
            <v>59411.339849650401</v>
          </cell>
          <cell r="F143">
            <v>-16.643227147115901</v>
          </cell>
          <cell r="G143">
            <v>32.1606146696884</v>
          </cell>
        </row>
        <row r="144">
          <cell r="A144">
            <v>35.9749335155742</v>
          </cell>
          <cell r="B144">
            <v>61.769738779829297</v>
          </cell>
          <cell r="C144">
            <v>143.44893909470099</v>
          </cell>
          <cell r="E144">
            <v>62225.708367302301</v>
          </cell>
          <cell r="F144">
            <v>-17.2581837600417</v>
          </cell>
          <cell r="G144">
            <v>30.749694694975801</v>
          </cell>
        </row>
        <row r="145">
          <cell r="A145">
            <v>36.307805477010099</v>
          </cell>
          <cell r="B145">
            <v>61.743130749700597</v>
          </cell>
          <cell r="C145">
            <v>143.18651626237801</v>
          </cell>
          <cell r="E145">
            <v>65173.396048824201</v>
          </cell>
          <cell r="F145">
            <v>-17.670150196630001</v>
          </cell>
          <cell r="G145">
            <v>26.783742005041901</v>
          </cell>
        </row>
        <row r="146">
          <cell r="A146">
            <v>36.643757464783299</v>
          </cell>
          <cell r="B146">
            <v>61.716193705419897</v>
          </cell>
          <cell r="C146">
            <v>142.923202433635</v>
          </cell>
          <cell r="E146">
            <v>68260.718342723805</v>
          </cell>
          <cell r="F146">
            <v>-18.3267929374794</v>
          </cell>
          <cell r="G146">
            <v>27.251776845815598</v>
          </cell>
        </row>
        <row r="147">
          <cell r="A147">
            <v>36.982817978026603</v>
          </cell>
          <cell r="B147">
            <v>61.688925634003603</v>
          </cell>
          <cell r="C147">
            <v>142.65901300388899</v>
          </cell>
          <cell r="E147">
            <v>71494.289865975807</v>
          </cell>
          <cell r="F147">
            <v>-18.879115145351101</v>
          </cell>
          <cell r="G147">
            <v>24.617618840527101</v>
          </cell>
        </row>
        <row r="148">
          <cell r="A148">
            <v>37.325015779571999</v>
          </cell>
          <cell r="B148">
            <v>61.661324560372002</v>
          </cell>
          <cell r="C148">
            <v>142.393963633776</v>
          </cell>
          <cell r="E148">
            <v>74881.038575900297</v>
          </cell>
          <cell r="F148">
            <v>-19.4801716501666</v>
          </cell>
          <cell r="G148">
            <v>21.946363563054799</v>
          </cell>
        </row>
        <row r="149">
          <cell r="A149">
            <v>37.670379898390799</v>
          </cell>
          <cell r="B149">
            <v>61.633388548093897</v>
          </cell>
          <cell r="C149">
            <v>142.12807024616001</v>
          </cell>
          <cell r="E149">
            <v>78428.220613376805</v>
          </cell>
          <cell r="F149">
            <v>-19.999303976880899</v>
          </cell>
          <cell r="G149">
            <v>19.265004770657399</v>
          </cell>
        </row>
        <row r="150">
          <cell r="A150">
            <v>38.018939632056103</v>
          </cell>
          <cell r="B150">
            <v>61.605115701046898</v>
          </cell>
          <cell r="C150">
            <v>141.86134901948799</v>
          </cell>
          <cell r="E150">
            <v>82143.435849194197</v>
          </cell>
          <cell r="F150">
            <v>-20.413538473617901</v>
          </cell>
          <cell r="G150">
            <v>15.6596472299764</v>
          </cell>
        </row>
        <row r="151">
          <cell r="A151">
            <v>38.370724549227802</v>
          </cell>
          <cell r="B151">
            <v>61.576504164139898</v>
          </cell>
          <cell r="C151">
            <v>141.593816384061</v>
          </cell>
          <cell r="E151">
            <v>86034.644166844897</v>
          </cell>
          <cell r="F151">
            <v>-21.122402548854101</v>
          </cell>
          <cell r="G151">
            <v>13.3161191274032</v>
          </cell>
        </row>
        <row r="152">
          <cell r="A152">
            <v>38.725764492161701</v>
          </cell>
          <cell r="B152">
            <v>61.547552124456601</v>
          </cell>
          <cell r="C152">
            <v>141.32548901632299</v>
          </cell>
          <cell r="E152">
            <v>90110.182516650195</v>
          </cell>
          <cell r="F152">
            <v>-21.834360844335901</v>
          </cell>
          <cell r="G152">
            <v>8.92022128416545</v>
          </cell>
        </row>
        <row r="153">
          <cell r="A153">
            <v>39.0840895792401</v>
          </cell>
          <cell r="B153">
            <v>61.518257812305102</v>
          </cell>
          <cell r="C153">
            <v>141.05638383494801</v>
          </cell>
          <cell r="E153">
            <v>94378.782777753906</v>
          </cell>
          <cell r="F153">
            <v>-22.575019457658701</v>
          </cell>
          <cell r="G153">
            <v>6.8928281107181304</v>
          </cell>
        </row>
        <row r="154">
          <cell r="A154">
            <v>39.445730207527802</v>
          </cell>
          <cell r="B154">
            <v>61.488619502384999</v>
          </cell>
          <cell r="C154">
            <v>140.78651799336899</v>
          </cell>
          <cell r="E154">
            <v>98849.590466255904</v>
          </cell>
          <cell r="F154">
            <v>-22.936937901573501</v>
          </cell>
          <cell r="G154">
            <v>2.95899990792751</v>
          </cell>
        </row>
        <row r="155">
          <cell r="A155">
            <v>39.810717055349699</v>
          </cell>
          <cell r="B155">
            <v>61.458635514499598</v>
          </cell>
          <cell r="C155">
            <v>140.51590887650099</v>
          </cell>
          <cell r="E155">
            <v>103532.18432956599</v>
          </cell>
          <cell r="F155">
            <v>-23.676650384870001</v>
          </cell>
          <cell r="G155">
            <v>3.1065755115165099</v>
          </cell>
        </row>
        <row r="156">
          <cell r="A156">
            <v>40.179081084893902</v>
          </cell>
          <cell r="B156">
            <v>61.428304214884797</v>
          </cell>
          <cell r="C156">
            <v>140.24457409170401</v>
          </cell>
          <cell r="E156">
            <v>108436.596868961</v>
          </cell>
          <cell r="F156">
            <v>-24.497272762143101</v>
          </cell>
          <cell r="G156">
            <v>-3.5990459667690802</v>
          </cell>
        </row>
        <row r="157">
          <cell r="A157">
            <v>40.550853544838297</v>
          </cell>
          <cell r="B157">
            <v>61.397624016871703</v>
          </cell>
          <cell r="C157">
            <v>139.972531465934</v>
          </cell>
          <cell r="E157">
            <v>113573.335834311</v>
          </cell>
          <cell r="F157">
            <v>-24.931895970019799</v>
          </cell>
          <cell r="G157">
            <v>-5.1245220860173797</v>
          </cell>
        </row>
        <row r="158">
          <cell r="A158">
            <v>40.926065973001002</v>
          </cell>
          <cell r="B158">
            <v>61.366593382287903</v>
          </cell>
          <cell r="C158">
            <v>139.699799036439</v>
          </cell>
          <cell r="E158">
            <v>118953.406737032</v>
          </cell>
          <cell r="F158">
            <v>-25.446473504573198</v>
          </cell>
          <cell r="G158">
            <v>-9.7476333601561205</v>
          </cell>
        </row>
        <row r="159">
          <cell r="A159">
            <v>41.304750199016098</v>
          </cell>
          <cell r="B159">
            <v>61.3352108218997</v>
          </cell>
          <cell r="C159">
            <v>139.42639504488599</v>
          </cell>
          <cell r="E159">
            <v>124588.336429501</v>
          </cell>
          <cell r="F159">
            <v>-26.3786234251526</v>
          </cell>
          <cell r="G159">
            <v>-12.259084636167399</v>
          </cell>
        </row>
        <row r="160">
          <cell r="A160">
            <v>41.686938347033497</v>
          </cell>
          <cell r="B160">
            <v>61.303474896642797</v>
          </cell>
          <cell r="C160">
            <v>139.152337932124</v>
          </cell>
          <cell r="E160">
            <v>130490.19780143999</v>
          </cell>
          <cell r="F160">
            <v>-26.6375746849825</v>
          </cell>
          <cell r="G160">
            <v>-19.102610129011701</v>
          </cell>
        </row>
        <row r="161">
          <cell r="A161">
            <v>42.072662838444401</v>
          </cell>
          <cell r="B161">
            <v>61.271384218157699</v>
          </cell>
          <cell r="C161">
            <v>138.87764633030699</v>
          </cell>
          <cell r="E161">
            <v>136671.635646201</v>
          </cell>
          <cell r="F161">
            <v>-27.091798263076299</v>
          </cell>
          <cell r="G161">
            <v>-18.483743753759398</v>
          </cell>
        </row>
        <row r="162">
          <cell r="A162">
            <v>42.461956394631201</v>
          </cell>
          <cell r="B162">
            <v>61.238937450098803</v>
          </cell>
          <cell r="C162">
            <v>138.60233905411701</v>
          </cell>
          <cell r="E162">
            <v>143145.893752348</v>
          </cell>
          <cell r="F162">
            <v>-28.0800822147765</v>
          </cell>
          <cell r="G162">
            <v>-27.834522840482499</v>
          </cell>
        </row>
        <row r="163">
          <cell r="A163">
            <v>42.854852039743903</v>
          </cell>
          <cell r="B163">
            <v>61.206133308640801</v>
          </cell>
          <cell r="C163">
            <v>138.326435095618</v>
          </cell>
          <cell r="E163">
            <v>149926.843278605</v>
          </cell>
          <cell r="F163">
            <v>-28.530717990307199</v>
          </cell>
          <cell r="G163">
            <v>-31.599881148565299</v>
          </cell>
        </row>
        <row r="164">
          <cell r="A164">
            <v>43.2513831035008</v>
          </cell>
          <cell r="B164">
            <v>61.172970563193502</v>
          </cell>
          <cell r="C164">
            <v>138.049953616507</v>
          </cell>
          <cell r="E164">
            <v>157029.01247293799</v>
          </cell>
          <cell r="F164">
            <v>-29.2607956033123</v>
          </cell>
          <cell r="G164">
            <v>-33.164573225677699</v>
          </cell>
        </row>
        <row r="165">
          <cell r="A165">
            <v>43.651583224016598</v>
          </cell>
          <cell r="B165">
            <v>61.139448037590903</v>
          </cell>
          <cell r="C165">
            <v>137.772913937927</v>
          </cell>
          <cell r="E165">
            <v>164467.61779946601</v>
          </cell>
          <cell r="F165">
            <v>-29.563123516174102</v>
          </cell>
          <cell r="G165">
            <v>-40.4104673683455</v>
          </cell>
        </row>
        <row r="166">
          <cell r="A166">
            <v>44.0554863506553</v>
          </cell>
          <cell r="B166">
            <v>61.1055646103366</v>
          </cell>
          <cell r="C166">
            <v>137.49533553537901</v>
          </cell>
          <cell r="E166">
            <v>172258.59653987901</v>
          </cell>
          <cell r="F166">
            <v>-30.7648646639418</v>
          </cell>
          <cell r="G166">
            <v>-44.061843731892701</v>
          </cell>
        </row>
        <row r="167">
          <cell r="A167">
            <v>44.463126746910802</v>
          </cell>
          <cell r="B167">
            <v>61.0713192155267</v>
          </cell>
          <cell r="C167">
            <v>137.21723802952201</v>
          </cell>
          <cell r="E167">
            <v>180418.64093920699</v>
          </cell>
          <cell r="F167">
            <v>-30.211892227022101</v>
          </cell>
          <cell r="G167">
            <v>-52.459829073658703</v>
          </cell>
        </row>
        <row r="168">
          <cell r="A168">
            <v>44.874538993313202</v>
          </cell>
          <cell r="B168">
            <v>61.036710843507201</v>
          </cell>
          <cell r="C168">
            <v>136.93864117793399</v>
          </cell>
          <cell r="E168">
            <v>188965.23396912101</v>
          </cell>
          <cell r="F168">
            <v>-32.087203428019002</v>
          </cell>
          <cell r="G168">
            <v>-53.1878591258792</v>
          </cell>
        </row>
        <row r="169">
          <cell r="A169">
            <v>45.289757990361998</v>
          </cell>
          <cell r="B169">
            <v>61.001738541552001</v>
          </cell>
          <cell r="C169">
            <v>136.65956486600999</v>
          </cell>
          <cell r="E169">
            <v>197916.686785356</v>
          </cell>
          <cell r="F169">
            <v>-32.892966120558597</v>
          </cell>
          <cell r="G169">
            <v>-59.701204485707997</v>
          </cell>
        </row>
        <row r="170">
          <cell r="A170">
            <v>45.708818961487502</v>
          </cell>
          <cell r="B170">
            <v>60.966401414338797</v>
          </cell>
          <cell r="C170">
            <v>136.38002909954201</v>
          </cell>
          <cell r="E170">
            <v>207292.17795953699</v>
          </cell>
          <cell r="F170">
            <v>-33.305117648271398</v>
          </cell>
          <cell r="G170">
            <v>-67.176679774098901</v>
          </cell>
        </row>
        <row r="171">
          <cell r="A171">
            <v>46.131757456037903</v>
          </cell>
          <cell r="B171">
            <v>60.930698624373299</v>
          </cell>
          <cell r="C171">
            <v>136.10005399704301</v>
          </cell>
          <cell r="E171">
            <v>217111.79456945101</v>
          </cell>
          <cell r="F171">
            <v>-34.150734347210403</v>
          </cell>
          <cell r="G171">
            <v>-77.800674064431107</v>
          </cell>
        </row>
        <row r="172">
          <cell r="A172">
            <v>46.558609352295903</v>
          </cell>
          <cell r="B172">
            <v>60.894629392950399</v>
          </cell>
          <cell r="C172">
            <v>135.819659777173</v>
          </cell>
          <cell r="E172">
            <v>227396.57523579299</v>
          </cell>
          <cell r="F172">
            <v>-34.726707264645498</v>
          </cell>
          <cell r="G172">
            <v>-77.993069358728704</v>
          </cell>
        </row>
        <row r="173">
          <cell r="A173">
            <v>46.989410860521502</v>
          </cell>
          <cell r="B173">
            <v>60.858193000276003</v>
          </cell>
          <cell r="C173">
            <v>135.538866753821</v>
          </cell>
          <cell r="E173">
            <v>238168.55519761599</v>
          </cell>
          <cell r="F173">
            <v>-34.9495442194277</v>
          </cell>
          <cell r="G173">
            <v>-82.787972186427098</v>
          </cell>
        </row>
        <row r="174">
          <cell r="A174">
            <v>47.424198526024398</v>
          </cell>
          <cell r="B174">
            <v>60.821388785924398</v>
          </cell>
          <cell r="C174">
            <v>135.25769532506101</v>
          </cell>
          <cell r="E174">
            <v>249450.813523032</v>
          </cell>
          <cell r="F174">
            <v>-34.854331709317499</v>
          </cell>
          <cell r="G174">
            <v>-90.206561950203096</v>
          </cell>
        </row>
        <row r="175">
          <cell r="A175">
            <v>47.863009232263799</v>
          </cell>
          <cell r="B175">
            <v>60.784216149378899</v>
          </cell>
          <cell r="C175">
            <v>134.97616596456899</v>
          </cell>
          <cell r="E175">
            <v>261267.52255633299</v>
          </cell>
          <cell r="F175">
            <v>-38.975084679817698</v>
          </cell>
          <cell r="G175">
            <v>-88.619833574033706</v>
          </cell>
        </row>
        <row r="176">
          <cell r="A176">
            <v>48.305880203977203</v>
          </cell>
          <cell r="B176">
            <v>60.746674550264501</v>
          </cell>
          <cell r="C176">
            <v>134.69429921268599</v>
          </cell>
          <cell r="E176">
            <v>273643.99970746698</v>
          </cell>
          <cell r="F176">
            <v>-36.628703214966102</v>
          </cell>
          <cell r="G176">
            <v>-99.611500857731997</v>
          </cell>
        </row>
        <row r="177">
          <cell r="A177">
            <v>48.752849010338601</v>
          </cell>
          <cell r="B177">
            <v>60.708763508841798</v>
          </cell>
          <cell r="C177">
            <v>134.41211566575399</v>
          </cell>
          <cell r="E177">
            <v>286606.76169482502</v>
          </cell>
          <cell r="F177">
            <v>-36.079834356686703</v>
          </cell>
          <cell r="G177">
            <v>-84.434966197167398</v>
          </cell>
        </row>
        <row r="178">
          <cell r="A178">
            <v>49.203953568145003</v>
          </cell>
          <cell r="B178">
            <v>60.670482606200899</v>
          </cell>
          <cell r="C178">
            <v>134.12963596780199</v>
          </cell>
          <cell r="E178">
            <v>300183.58135755901</v>
          </cell>
          <cell r="F178">
            <v>-35.152319315332598</v>
          </cell>
          <cell r="G178">
            <v>-89.053369479415906</v>
          </cell>
        </row>
        <row r="179">
          <cell r="A179">
            <v>49.659232145033499</v>
          </cell>
          <cell r="B179">
            <v>60.631831484094398</v>
          </cell>
          <cell r="C179">
            <v>133.84688080359399</v>
          </cell>
          <cell r="E179">
            <v>314403.54715915001</v>
          </cell>
          <cell r="F179">
            <v>-35.440020886118397</v>
          </cell>
          <cell r="G179">
            <v>-81.851911721030504</v>
          </cell>
        </row>
        <row r="180">
          <cell r="A180">
            <v>50.118723362727202</v>
          </cell>
          <cell r="B180">
            <v>60.592809846041803</v>
          </cell>
          <cell r="C180">
            <v>133.56387088313801</v>
          </cell>
          <cell r="E180">
            <v>329297.125509715</v>
          </cell>
          <cell r="F180">
            <v>-33.661653557797997</v>
          </cell>
          <cell r="G180">
            <v>-97.377265052889001</v>
          </cell>
        </row>
        <row r="181">
          <cell r="A181">
            <v>50.582466200311401</v>
          </cell>
          <cell r="B181">
            <v>60.553417456722698</v>
          </cell>
          <cell r="C181">
            <v>133.280626937378</v>
          </cell>
          <cell r="E181">
            <v>344896.226040576</v>
          </cell>
          <cell r="F181">
            <v>-35.253863759250997</v>
          </cell>
          <cell r="G181">
            <v>-104.745956123813</v>
          </cell>
        </row>
        <row r="182">
          <cell r="A182">
            <v>51.050499997540598</v>
          </cell>
          <cell r="B182">
            <v>60.513654142154103</v>
          </cell>
          <cell r="C182">
            <v>132.99716970769501</v>
          </cell>
          <cell r="E182">
            <v>361234.26997094299</v>
          </cell>
          <cell r="F182">
            <v>-35.406323988005298</v>
          </cell>
          <cell r="G182">
            <v>-108.096899969243</v>
          </cell>
        </row>
        <row r="183">
          <cell r="A183">
            <v>51.522864458175597</v>
          </cell>
          <cell r="B183">
            <v>60.473519790309702</v>
          </cell>
          <cell r="C183">
            <v>132.71351993303699</v>
          </cell>
          <cell r="E183">
            <v>378346.26171319297</v>
          </cell>
          <cell r="F183">
            <v>-35.3907623007388</v>
          </cell>
          <cell r="G183">
            <v>-106.511242540674</v>
          </cell>
        </row>
        <row r="184">
          <cell r="A184">
            <v>51.999599653351602</v>
          </cell>
          <cell r="B184">
            <v>60.433014350498603</v>
          </cell>
          <cell r="C184">
            <v>132.42969834518399</v>
          </cell>
          <cell r="E184">
            <v>396268.86387014802</v>
          </cell>
          <cell r="F184">
            <v>-36.450310248518598</v>
          </cell>
          <cell r="G184">
            <v>-118.91129560434599</v>
          </cell>
        </row>
        <row r="185">
          <cell r="A185">
            <v>52.480746024977201</v>
          </cell>
          <cell r="B185">
            <v>60.392137833620801</v>
          </cell>
          <cell r="C185">
            <v>132.145725656054</v>
          </cell>
          <cell r="E185">
            <v>415040.47578504699</v>
          </cell>
          <cell r="F185">
            <v>-37.030632857797002</v>
          </cell>
          <cell r="G185">
            <v>-119.716681433904</v>
          </cell>
        </row>
        <row r="186">
          <cell r="A186">
            <v>52.966344389165698</v>
          </cell>
          <cell r="B186">
            <v>60.350890312242001</v>
          </cell>
          <cell r="C186">
            <v>131.86162254830401</v>
          </cell>
          <cell r="E186">
            <v>434701.31581250299</v>
          </cell>
          <cell r="F186">
            <v>-37.184650334344902</v>
          </cell>
          <cell r="G186">
            <v>-121.568687711168</v>
          </cell>
        </row>
        <row r="187">
          <cell r="A187">
            <v>53.456435939697101</v>
          </cell>
          <cell r="B187">
            <v>60.309271920305498</v>
          </cell>
          <cell r="C187">
            <v>131.57740966656101</v>
          </cell>
          <cell r="E187">
            <v>455293.50748669502</v>
          </cell>
          <cell r="F187">
            <v>-36.849169282896803</v>
          </cell>
          <cell r="G187">
            <v>-121.110996274782</v>
          </cell>
        </row>
        <row r="188">
          <cell r="A188">
            <v>53.951062251512703</v>
          </cell>
          <cell r="B188">
            <v>60.267282853069702</v>
          </cell>
          <cell r="C188">
            <v>131.29310760726199</v>
          </cell>
          <cell r="E188">
            <v>476861.16977144702</v>
          </cell>
          <cell r="F188">
            <v>-37.500322525597902</v>
          </cell>
          <cell r="G188">
            <v>-119.864770174421</v>
          </cell>
        </row>
        <row r="189">
          <cell r="A189">
            <v>54.4502652842421</v>
          </cell>
          <cell r="B189">
            <v>60.2249233667863</v>
          </cell>
          <cell r="C189">
            <v>131.00873691018401</v>
          </cell>
          <cell r="E189">
            <v>499450.511585514</v>
          </cell>
          <cell r="F189">
            <v>-36.311308828188103</v>
          </cell>
          <cell r="G189">
            <v>-112.728229432902</v>
          </cell>
        </row>
        <row r="190">
          <cell r="A190">
            <v>54.954087385762399</v>
          </cell>
          <cell r="B190">
            <v>60.182193778715799</v>
          </cell>
          <cell r="C190">
            <v>130.72431804742001</v>
          </cell>
          <cell r="E190">
            <v>523109.93080562598</v>
          </cell>
          <cell r="F190">
            <v>-36.181739037137703</v>
          </cell>
          <cell r="G190">
            <v>-109.75810350299901</v>
          </cell>
        </row>
        <row r="191">
          <cell r="A191">
            <v>55.462571295791001</v>
          </cell>
          <cell r="B191">
            <v>60.139094466687702</v>
          </cell>
          <cell r="C191">
            <v>130.43987141470501</v>
          </cell>
          <cell r="E191">
            <v>547890.117959394</v>
          </cell>
          <cell r="F191">
            <v>-37.3617944847093</v>
          </cell>
          <cell r="G191">
            <v>-114.970487809944</v>
          </cell>
        </row>
        <row r="192">
          <cell r="A192">
            <v>55.975760149510997</v>
          </cell>
          <cell r="B192">
            <v>60.095625868808398</v>
          </cell>
          <cell r="C192">
            <v>130.15541732197599</v>
          </cell>
          <cell r="E192">
            <v>573844.16483023902</v>
          </cell>
          <cell r="F192">
            <v>-35.372385181474797</v>
          </cell>
          <cell r="G192">
            <v>-116.965955833732</v>
          </cell>
        </row>
        <row r="193">
          <cell r="A193">
            <v>56.4936974812302</v>
          </cell>
          <cell r="B193">
            <v>60.051788483225401</v>
          </cell>
          <cell r="C193">
            <v>129.870975984285</v>
          </cell>
          <cell r="E193">
            <v>601027.67820703902</v>
          </cell>
          <cell r="F193">
            <v>-37.143562802718201</v>
          </cell>
          <cell r="G193">
            <v>-107.99759250263</v>
          </cell>
        </row>
        <row r="194">
          <cell r="A194">
            <v>57.016427228074697</v>
          </cell>
          <cell r="B194">
            <v>60.007582867454197</v>
          </cell>
          <cell r="C194">
            <v>129.586567512653</v>
          </cell>
          <cell r="E194">
            <v>629498.89902218897</v>
          </cell>
          <cell r="F194">
            <v>-37.138616744398597</v>
          </cell>
          <cell r="G194">
            <v>-114.79784248366801</v>
          </cell>
        </row>
        <row r="195">
          <cell r="A195">
            <v>57.543993733715602</v>
          </cell>
          <cell r="B195">
            <v>59.963009638332203</v>
          </cell>
          <cell r="C195">
            <v>129.30221190399899</v>
          </cell>
          <cell r="E195">
            <v>659318.82713335403</v>
          </cell>
          <cell r="F195">
            <v>-35.880981479103603</v>
          </cell>
          <cell r="G195">
            <v>-111.790030347175</v>
          </cell>
        </row>
        <row r="196">
          <cell r="A196">
            <v>58.076441752131203</v>
          </cell>
          <cell r="B196">
            <v>59.918069471176402</v>
          </cell>
          <cell r="C196">
            <v>129.01792903338901</v>
          </cell>
          <cell r="E196">
            <v>690551.35201623302</v>
          </cell>
          <cell r="F196">
            <v>-36.731561169090298</v>
          </cell>
          <cell r="G196">
            <v>-115.976559312359</v>
          </cell>
        </row>
        <row r="197">
          <cell r="A197">
            <v>58.613816451402798</v>
          </cell>
          <cell r="B197">
            <v>59.872763099599901</v>
          </cell>
          <cell r="C197">
            <v>128.73373864377399</v>
          </cell>
          <cell r="E197">
            <v>723263.38964835298</v>
          </cell>
          <cell r="F197">
            <v>-35.858594516630397</v>
          </cell>
          <cell r="G197">
            <v>-102.710643229643</v>
          </cell>
        </row>
        <row r="198">
          <cell r="A198">
            <v>59.156163417547397</v>
          </cell>
          <cell r="B198">
            <v>59.827091314742901</v>
          </cell>
          <cell r="C198">
            <v>128.44966033837301</v>
          </cell>
          <cell r="E198">
            <v>757525.02587719203</v>
          </cell>
          <cell r="F198">
            <v>-34.836322537778599</v>
          </cell>
          <cell r="G198">
            <v>-103.871600248953</v>
          </cell>
        </row>
        <row r="199">
          <cell r="A199">
            <v>59.703528658383597</v>
          </cell>
          <cell r="B199">
            <v>59.781054964675903</v>
          </cell>
          <cell r="C199">
            <v>128.16571357197199</v>
          </cell>
          <cell r="E199">
            <v>793409.66657974897</v>
          </cell>
          <cell r="F199">
            <v>-33.805370099350597</v>
          </cell>
          <cell r="G199">
            <v>-99.901071249167401</v>
          </cell>
        </row>
        <row r="200">
          <cell r="A200">
            <v>60.255958607435701</v>
          </cell>
          <cell r="B200">
            <v>59.734654954070599</v>
          </cell>
          <cell r="C200">
            <v>127.88191763969201</v>
          </cell>
          <cell r="E200">
            <v>830994.19493533904</v>
          </cell>
          <cell r="F200">
            <v>-34.139838993848201</v>
          </cell>
          <cell r="G200">
            <v>-102.605810476626</v>
          </cell>
        </row>
        <row r="201">
          <cell r="A201">
            <v>60.813500127871698</v>
          </cell>
          <cell r="B201">
            <v>59.687892242995801</v>
          </cell>
          <cell r="C201">
            <v>127.598291674401</v>
          </cell>
          <cell r="E201">
            <v>870359.13614851702</v>
          </cell>
          <cell r="F201">
            <v>-34.055588727223103</v>
          </cell>
          <cell r="G201">
            <v>-94.013516371605903</v>
          </cell>
        </row>
        <row r="202">
          <cell r="A202">
            <v>61.3762005164794</v>
          </cell>
          <cell r="B202">
            <v>59.640767846857003</v>
          </cell>
          <cell r="C202">
            <v>127.314854631218</v>
          </cell>
          <cell r="E202">
            <v>911588.82997508405</v>
          </cell>
          <cell r="F202">
            <v>-32.242458617649099</v>
          </cell>
          <cell r="G202">
            <v>-95.073061819852995</v>
          </cell>
        </row>
        <row r="203">
          <cell r="A203">
            <v>61.944107507678098</v>
          </cell>
          <cell r="B203">
            <v>59.593282835159698</v>
          </cell>
          <cell r="C203">
            <v>127.03162528551699</v>
          </cell>
          <cell r="E203">
            <v>954771.61142080696</v>
          </cell>
          <cell r="F203">
            <v>-32.010732357533499</v>
          </cell>
          <cell r="G203">
            <v>-92.975980964464597</v>
          </cell>
        </row>
        <row r="204">
          <cell r="A204">
            <v>62.517269277568502</v>
          </cell>
          <cell r="B204">
            <v>59.545438331057198</v>
          </cell>
          <cell r="C204">
            <v>126.748622221087</v>
          </cell>
          <cell r="E204">
            <v>1000000</v>
          </cell>
          <cell r="F204">
            <v>-32.852617894616102</v>
          </cell>
          <cell r="G204">
            <v>-96.143030558322806</v>
          </cell>
        </row>
        <row r="205">
          <cell r="A205">
            <v>63.0957344480193</v>
          </cell>
          <cell r="B205">
            <v>59.497235510454402</v>
          </cell>
          <cell r="C205">
            <v>126.46586382386</v>
          </cell>
        </row>
        <row r="206">
          <cell r="A206">
            <v>63.679552090791503</v>
          </cell>
          <cell r="B206">
            <v>59.448675601100398</v>
          </cell>
          <cell r="C206">
            <v>126.18336827504299</v>
          </cell>
        </row>
        <row r="207">
          <cell r="A207">
            <v>64.268771731701904</v>
          </cell>
          <cell r="B207">
            <v>59.399759881937896</v>
          </cell>
          <cell r="C207">
            <v>125.901153541192</v>
          </cell>
        </row>
        <row r="208">
          <cell r="A208">
            <v>64.863443354823801</v>
          </cell>
          <cell r="B208">
            <v>59.350489681968398</v>
          </cell>
          <cell r="C208">
            <v>125.61923737045301</v>
          </cell>
        </row>
        <row r="209">
          <cell r="A209">
            <v>65.463617406727394</v>
          </cell>
          <cell r="B209">
            <v>59.300866379600699</v>
          </cell>
          <cell r="C209">
            <v>125.337637281857</v>
          </cell>
        </row>
        <row r="210">
          <cell r="A210">
            <v>66.069344800759495</v>
          </cell>
          <cell r="B210">
            <v>59.2508914015011</v>
          </cell>
          <cell r="C210">
            <v>125.056370561218</v>
          </cell>
        </row>
        <row r="211">
          <cell r="A211">
            <v>66.680676921362206</v>
          </cell>
          <cell r="B211">
            <v>59.200566221767197</v>
          </cell>
          <cell r="C211">
            <v>124.775454253329</v>
          </cell>
        </row>
        <row r="212">
          <cell r="A212">
            <v>67.297665628431702</v>
          </cell>
          <cell r="B212">
            <v>59.149892360749803</v>
          </cell>
          <cell r="C212">
            <v>124.494905156744</v>
          </cell>
        </row>
        <row r="213">
          <cell r="A213">
            <v>67.920363261718407</v>
          </cell>
          <cell r="B213">
            <v>59.098871384362802</v>
          </cell>
          <cell r="C213">
            <v>124.214739814791</v>
          </cell>
        </row>
        <row r="214">
          <cell r="A214">
            <v>68.5488226452661</v>
          </cell>
          <cell r="B214">
            <v>59.047504902819199</v>
          </cell>
          <cell r="C214">
            <v>123.93497451160501</v>
          </cell>
        </row>
        <row r="215">
          <cell r="A215">
            <v>69.1830970918936</v>
          </cell>
          <cell r="B215">
            <v>58.995794569615398</v>
          </cell>
          <cell r="C215">
            <v>123.655625267137</v>
          </cell>
        </row>
        <row r="216">
          <cell r="A216">
            <v>69.823240407717094</v>
          </cell>
          <cell r="B216">
            <v>58.943742080419099</v>
          </cell>
          <cell r="C216">
            <v>123.376707829577</v>
          </cell>
        </row>
        <row r="217">
          <cell r="A217">
            <v>70.469306896714599</v>
          </cell>
          <cell r="B217">
            <v>58.891349172168503</v>
          </cell>
          <cell r="C217">
            <v>123.098237670762</v>
          </cell>
        </row>
        <row r="218">
          <cell r="A218">
            <v>71.121351365332799</v>
          </cell>
          <cell r="B218">
            <v>58.8386176217195</v>
          </cell>
          <cell r="C218">
            <v>122.82022998159501</v>
          </cell>
        </row>
        <row r="219">
          <cell r="A219">
            <v>71.779429127136098</v>
          </cell>
          <cell r="B219">
            <v>58.785549244819798</v>
          </cell>
          <cell r="C219">
            <v>122.54269966704101</v>
          </cell>
        </row>
        <row r="220">
          <cell r="A220">
            <v>72.443596007498996</v>
          </cell>
          <cell r="B220">
            <v>58.732145895100103</v>
          </cell>
          <cell r="C220">
            <v>122.26566134038301</v>
          </cell>
        </row>
        <row r="221">
          <cell r="A221">
            <v>73.113908348341695</v>
          </cell>
          <cell r="B221">
            <v>58.678409462787499</v>
          </cell>
          <cell r="C221">
            <v>121.98912931951099</v>
          </cell>
        </row>
        <row r="222">
          <cell r="A222">
            <v>73.790423012909997</v>
          </cell>
          <cell r="B222">
            <v>58.624341873468303</v>
          </cell>
          <cell r="C222">
            <v>121.713117623758</v>
          </cell>
        </row>
        <row r="223">
          <cell r="A223">
            <v>74.473197390598799</v>
          </cell>
          <cell r="B223">
            <v>58.569945087115102</v>
          </cell>
          <cell r="C223">
            <v>121.43763996803099</v>
          </cell>
        </row>
        <row r="224">
          <cell r="A224">
            <v>75.162289401820502</v>
          </cell>
          <cell r="B224">
            <v>58.515221096807601</v>
          </cell>
          <cell r="C224">
            <v>121.162709760165</v>
          </cell>
        </row>
        <row r="225">
          <cell r="A225">
            <v>75.857757502918304</v>
          </cell>
          <cell r="B225">
            <v>58.460171927450297</v>
          </cell>
          <cell r="C225">
            <v>120.888340098001</v>
          </cell>
        </row>
        <row r="226">
          <cell r="A226">
            <v>76.5596606911256</v>
          </cell>
          <cell r="B226">
            <v>58.404799634830702</v>
          </cell>
          <cell r="C226">
            <v>120.61454376403</v>
          </cell>
        </row>
        <row r="227">
          <cell r="A227">
            <v>77.268058509570196</v>
          </cell>
          <cell r="B227">
            <v>58.349106304115203</v>
          </cell>
          <cell r="C227">
            <v>120.34133322451</v>
          </cell>
        </row>
        <row r="228">
          <cell r="A228">
            <v>77.983011052325807</v>
          </cell>
          <cell r="B228">
            <v>58.293094048816798</v>
          </cell>
          <cell r="C228">
            <v>120.068720626428</v>
          </cell>
        </row>
        <row r="229">
          <cell r="A229">
            <v>78.704578969509797</v>
          </cell>
          <cell r="B229">
            <v>58.236765009652899</v>
          </cell>
          <cell r="C229">
            <v>119.79671779259201</v>
          </cell>
        </row>
        <row r="230">
          <cell r="A230">
            <v>79.432823472428097</v>
          </cell>
          <cell r="B230">
            <v>58.180121353083997</v>
          </cell>
          <cell r="C230">
            <v>119.525336223219</v>
          </cell>
        </row>
        <row r="231">
          <cell r="A231">
            <v>80.167806338767903</v>
          </cell>
          <cell r="B231">
            <v>58.123165270377697</v>
          </cell>
          <cell r="C231">
            <v>119.254587089995</v>
          </cell>
        </row>
        <row r="232">
          <cell r="A232">
            <v>80.909589917838204</v>
          </cell>
          <cell r="B232">
            <v>58.065898976178197</v>
          </cell>
          <cell r="C232">
            <v>118.984481236704</v>
          </cell>
        </row>
        <row r="233">
          <cell r="A233">
            <v>81.658237135859196</v>
          </cell>
          <cell r="B233">
            <v>58.0083247075058</v>
          </cell>
          <cell r="C233">
            <v>118.715029176074</v>
          </cell>
        </row>
        <row r="234">
          <cell r="A234">
            <v>82.413811501300202</v>
          </cell>
          <cell r="B234">
            <v>57.950444722317897</v>
          </cell>
          <cell r="C234">
            <v>118.446241089748</v>
          </cell>
        </row>
        <row r="235">
          <cell r="A235">
            <v>83.176377110267097</v>
          </cell>
          <cell r="B235">
            <v>57.892261298519301</v>
          </cell>
          <cell r="C235">
            <v>118.17812682498</v>
          </cell>
        </row>
        <row r="236">
          <cell r="A236">
            <v>83.945998651939703</v>
          </cell>
          <cell r="B236">
            <v>57.833776732539199</v>
          </cell>
          <cell r="C236">
            <v>117.910695896861</v>
          </cell>
        </row>
        <row r="237">
          <cell r="A237">
            <v>84.722741414059598</v>
          </cell>
          <cell r="B237">
            <v>57.774993338379502</v>
          </cell>
          <cell r="C237">
            <v>117.643957483611</v>
          </cell>
        </row>
        <row r="238">
          <cell r="A238">
            <v>85.506671288468297</v>
          </cell>
          <cell r="B238">
            <v>57.715913446246397</v>
          </cell>
          <cell r="C238">
            <v>117.377920428989</v>
          </cell>
        </row>
        <row r="239">
          <cell r="A239">
            <v>86.297854776696994</v>
          </cell>
          <cell r="B239">
            <v>57.656539401437897</v>
          </cell>
          <cell r="C239">
            <v>117.11259324069199</v>
          </cell>
        </row>
        <row r="240">
          <cell r="A240">
            <v>87.096358995608</v>
          </cell>
          <cell r="B240">
            <v>57.596873563120198</v>
          </cell>
          <cell r="C240">
            <v>116.847984090613</v>
          </cell>
        </row>
        <row r="241">
          <cell r="A241">
            <v>87.902251683088394</v>
          </cell>
          <cell r="B241">
            <v>57.536918303275897</v>
          </cell>
          <cell r="C241">
            <v>116.584100813939</v>
          </cell>
        </row>
        <row r="242">
          <cell r="A242">
            <v>88.715601203795998</v>
          </cell>
          <cell r="B242">
            <v>57.476676005456099</v>
          </cell>
          <cell r="C242">
            <v>116.32095090988901</v>
          </cell>
        </row>
        <row r="243">
          <cell r="A243">
            <v>89.536476554959293</v>
          </cell>
          <cell r="B243">
            <v>57.416149063589202</v>
          </cell>
          <cell r="C243">
            <v>116.058541543209</v>
          </cell>
        </row>
        <row r="244">
          <cell r="A244">
            <v>90.364947372230105</v>
          </cell>
          <cell r="B244">
            <v>57.355339880988097</v>
          </cell>
          <cell r="C244">
            <v>115.796879542901</v>
          </cell>
        </row>
        <row r="245">
          <cell r="A245">
            <v>91.201083935590901</v>
          </cell>
          <cell r="B245">
            <v>57.294250869143198</v>
          </cell>
          <cell r="C245">
            <v>115.53597140381601</v>
          </cell>
        </row>
        <row r="246">
          <cell r="A246">
            <v>92.044957175317094</v>
          </cell>
          <cell r="B246">
            <v>57.232884446581899</v>
          </cell>
          <cell r="C246">
            <v>115.275823288003</v>
          </cell>
        </row>
        <row r="247">
          <cell r="A247">
            <v>92.896638677993593</v>
          </cell>
          <cell r="B247">
            <v>57.171243037875897</v>
          </cell>
          <cell r="C247">
            <v>115.016441025102</v>
          </cell>
        </row>
        <row r="248">
          <cell r="A248">
            <v>93.756200692587996</v>
          </cell>
          <cell r="B248">
            <v>57.109329072443799</v>
          </cell>
          <cell r="C248">
            <v>114.75783011408301</v>
          </cell>
        </row>
        <row r="249">
          <cell r="A249">
            <v>94.623716136579205</v>
          </cell>
          <cell r="B249">
            <v>57.047144983592602</v>
          </cell>
          <cell r="C249">
            <v>114.499995724396</v>
          </cell>
        </row>
        <row r="250">
          <cell r="A250">
            <v>95.499258602143499</v>
          </cell>
          <cell r="B250">
            <v>56.984693207446703</v>
          </cell>
          <cell r="C250">
            <v>114.242942696697</v>
          </cell>
        </row>
        <row r="251">
          <cell r="A251">
            <v>96.382902362397004</v>
          </cell>
          <cell r="B251">
            <v>56.921976181754502</v>
          </cell>
          <cell r="C251">
            <v>113.986675547557</v>
          </cell>
        </row>
        <row r="252">
          <cell r="A252">
            <v>97.274722377696506</v>
          </cell>
          <cell r="B252">
            <v>56.858996345119202</v>
          </cell>
          <cell r="C252">
            <v>113.73119846763301</v>
          </cell>
        </row>
        <row r="253">
          <cell r="A253">
            <v>98.174794301998404</v>
          </cell>
          <cell r="B253">
            <v>56.795756135844599</v>
          </cell>
          <cell r="C253">
            <v>113.47651532584899</v>
          </cell>
        </row>
        <row r="254">
          <cell r="A254">
            <v>99.083194489276707</v>
          </cell>
          <cell r="B254">
            <v>56.732257990949002</v>
          </cell>
          <cell r="C254">
            <v>113.222629671002</v>
          </cell>
        </row>
        <row r="255">
          <cell r="A255">
            <v>100</v>
          </cell>
          <cell r="B255">
            <v>56.668504345220498</v>
          </cell>
          <cell r="C255">
            <v>112.96954473466</v>
          </cell>
        </row>
        <row r="256">
          <cell r="A256">
            <v>100.92528860766799</v>
          </cell>
          <cell r="B256">
            <v>56.604497630345399</v>
          </cell>
          <cell r="C256">
            <v>112.71726343182399</v>
          </cell>
        </row>
        <row r="257">
          <cell r="A257">
            <v>101.85913880541101</v>
          </cell>
          <cell r="B257">
            <v>56.540240273815499</v>
          </cell>
          <cell r="C257">
            <v>112.465788365902</v>
          </cell>
        </row>
        <row r="258">
          <cell r="A258">
            <v>102.80162981264699</v>
          </cell>
          <cell r="B258">
            <v>56.475734698135099</v>
          </cell>
          <cell r="C258">
            <v>112.21512182936399</v>
          </cell>
        </row>
        <row r="259">
          <cell r="A259">
            <v>103.75284158180099</v>
          </cell>
          <cell r="B259">
            <v>56.410983319882497</v>
          </cell>
          <cell r="C259">
            <v>111.965265807443</v>
          </cell>
        </row>
        <row r="260">
          <cell r="A260">
            <v>104.71285480508899</v>
          </cell>
          <cell r="B260">
            <v>56.345988548817203</v>
          </cell>
          <cell r="C260">
            <v>111.716221980961</v>
          </cell>
        </row>
        <row r="261">
          <cell r="A261">
            <v>105.68175092136499</v>
          </cell>
          <cell r="B261">
            <v>56.280752787121997</v>
          </cell>
          <cell r="C261">
            <v>111.46799172807501</v>
          </cell>
        </row>
        <row r="262">
          <cell r="A262">
            <v>106.659612123025</v>
          </cell>
          <cell r="B262">
            <v>56.215278428331402</v>
          </cell>
          <cell r="C262">
            <v>111.22057613051901</v>
          </cell>
        </row>
        <row r="263">
          <cell r="A263">
            <v>107.64652136298299</v>
          </cell>
          <cell r="B263">
            <v>56.149567856814201</v>
          </cell>
          <cell r="C263">
            <v>110.97397597217601</v>
          </cell>
        </row>
        <row r="264">
          <cell r="A264">
            <v>108.642562361706</v>
          </cell>
          <cell r="B264">
            <v>56.083623446734499</v>
          </cell>
          <cell r="C264">
            <v>110.728191746343</v>
          </cell>
        </row>
        <row r="265">
          <cell r="A265">
            <v>109.647819614318</v>
          </cell>
          <cell r="B265">
            <v>56.0174475613494</v>
          </cell>
          <cell r="C265">
            <v>110.483223657053</v>
          </cell>
        </row>
        <row r="266">
          <cell r="A266">
            <v>110.66237839776601</v>
          </cell>
          <cell r="B266">
            <v>55.951042552298297</v>
          </cell>
          <cell r="C266">
            <v>110.239071622328</v>
          </cell>
        </row>
        <row r="267">
          <cell r="A267">
            <v>111.686324778056</v>
          </cell>
          <cell r="B267">
            <v>55.884410758753802</v>
          </cell>
          <cell r="C267">
            <v>109.99573527875</v>
          </cell>
        </row>
        <row r="268">
          <cell r="A268">
            <v>112.719745617551</v>
          </cell>
          <cell r="B268">
            <v>55.817554506795503</v>
          </cell>
          <cell r="C268">
            <v>109.753213984228</v>
          </cell>
        </row>
        <row r="269">
          <cell r="A269">
            <v>113.762728582343</v>
          </cell>
          <cell r="B269">
            <v>55.7504761086348</v>
          </cell>
          <cell r="C269">
            <v>109.51150682143</v>
          </cell>
        </row>
        <row r="270">
          <cell r="A270">
            <v>114.815362149688</v>
          </cell>
          <cell r="B270">
            <v>55.683177861986302</v>
          </cell>
          <cell r="C270">
            <v>109.270612602033</v>
          </cell>
        </row>
        <row r="271">
          <cell r="A271">
            <v>115.87773561551199</v>
          </cell>
          <cell r="B271">
            <v>55.615662049330602</v>
          </cell>
          <cell r="C271">
            <v>109.03052987011201</v>
          </cell>
        </row>
        <row r="272">
          <cell r="A272">
            <v>116.949939101987</v>
          </cell>
          <cell r="B272">
            <v>55.547930937321702</v>
          </cell>
          <cell r="C272">
            <v>108.791256905916</v>
          </cell>
        </row>
        <row r="273">
          <cell r="A273">
            <v>118.032063565172</v>
          </cell>
          <cell r="B273">
            <v>55.479986776173497</v>
          </cell>
          <cell r="C273">
            <v>108.552791729129</v>
          </cell>
        </row>
        <row r="274">
          <cell r="A274">
            <v>119.12420080273699</v>
          </cell>
          <cell r="B274">
            <v>55.411831798977197</v>
          </cell>
          <cell r="C274">
            <v>108.31513210396299</v>
          </cell>
        </row>
        <row r="275">
          <cell r="A275">
            <v>120.226443461741</v>
          </cell>
          <cell r="B275">
            <v>55.343468221186797</v>
          </cell>
          <cell r="C275">
            <v>108.078275541471</v>
          </cell>
        </row>
        <row r="276">
          <cell r="A276">
            <v>121.338885046497</v>
          </cell>
          <cell r="B276">
            <v>55.2748982399985</v>
          </cell>
          <cell r="C276">
            <v>107.84221930444301</v>
          </cell>
        </row>
        <row r="277">
          <cell r="A277">
            <v>122.461619926504</v>
          </cell>
          <cell r="B277">
            <v>55.206124033784597</v>
          </cell>
          <cell r="C277">
            <v>107.60696041166</v>
          </cell>
        </row>
        <row r="278">
          <cell r="A278">
            <v>123.594743344451</v>
          </cell>
          <cell r="B278">
            <v>55.137147761618898</v>
          </cell>
          <cell r="C278">
            <v>107.372495640457</v>
          </cell>
        </row>
        <row r="279">
          <cell r="A279">
            <v>124.738351424294</v>
          </cell>
          <cell r="B279">
            <v>55.067971562705999</v>
          </cell>
          <cell r="C279">
            <v>107.138821531986</v>
          </cell>
        </row>
        <row r="280">
          <cell r="A280">
            <v>125.892541179416</v>
          </cell>
          <cell r="B280">
            <v>54.998597555893099</v>
          </cell>
          <cell r="C280">
            <v>106.905934394767</v>
          </cell>
        </row>
        <row r="281">
          <cell r="A281">
            <v>127.05741052085401</v>
          </cell>
          <cell r="B281">
            <v>54.9290278392182</v>
          </cell>
          <cell r="C281">
            <v>106.67383030770699</v>
          </cell>
        </row>
        <row r="282">
          <cell r="A282">
            <v>128.23305826560201</v>
          </cell>
          <cell r="B282">
            <v>54.859264489336503</v>
          </cell>
          <cell r="C282">
            <v>106.44250512705101</v>
          </cell>
        </row>
        <row r="283">
          <cell r="A283">
            <v>129.419584144998</v>
          </cell>
          <cell r="B283">
            <v>54.7893095612339</v>
          </cell>
          <cell r="C283">
            <v>106.211954486398</v>
          </cell>
        </row>
        <row r="284">
          <cell r="A284">
            <v>130.61708881318401</v>
          </cell>
          <cell r="B284">
            <v>54.719165087677801</v>
          </cell>
          <cell r="C284">
            <v>105.98217380368099</v>
          </cell>
        </row>
        <row r="285">
          <cell r="A285">
            <v>131.82567385563999</v>
          </cell>
          <cell r="B285">
            <v>54.648833078811499</v>
          </cell>
          <cell r="C285">
            <v>105.753158284264</v>
          </cell>
        </row>
        <row r="286">
          <cell r="A286">
            <v>133.04544179780899</v>
          </cell>
          <cell r="B286">
            <v>54.578315521804498</v>
          </cell>
          <cell r="C286">
            <v>105.524902924632</v>
          </cell>
        </row>
        <row r="287">
          <cell r="A287">
            <v>134.27649611378601</v>
          </cell>
          <cell r="B287">
            <v>54.507614380425402</v>
          </cell>
          <cell r="C287">
            <v>105.297402516723</v>
          </cell>
        </row>
        <row r="288">
          <cell r="A288">
            <v>135.518941235103</v>
          </cell>
          <cell r="B288">
            <v>54.436731594676601</v>
          </cell>
          <cell r="C288">
            <v>105.070651652309</v>
          </cell>
        </row>
        <row r="289">
          <cell r="A289">
            <v>136.77288255958399</v>
          </cell>
          <cell r="B289">
            <v>54.365669080446999</v>
          </cell>
          <cell r="C289">
            <v>104.84464472667</v>
          </cell>
        </row>
        <row r="290">
          <cell r="A290">
            <v>138.03842646028801</v>
          </cell>
          <cell r="B290">
            <v>54.294428729168096</v>
          </cell>
          <cell r="C290">
            <v>104.619375942365</v>
          </cell>
        </row>
        <row r="291">
          <cell r="A291">
            <v>139.31568029453001</v>
          </cell>
          <cell r="B291">
            <v>54.223012407517103</v>
          </cell>
          <cell r="C291">
            <v>104.394839313311</v>
          </cell>
        </row>
        <row r="292">
          <cell r="A292">
            <v>140.60475241299099</v>
          </cell>
          <cell r="B292">
            <v>54.151421957050097</v>
          </cell>
          <cell r="C292">
            <v>104.171028669297</v>
          </cell>
        </row>
        <row r="293">
          <cell r="A293">
            <v>141.905752168909</v>
          </cell>
          <cell r="B293">
            <v>54.079659193957802</v>
          </cell>
          <cell r="C293">
            <v>103.94793765919999</v>
          </cell>
        </row>
        <row r="294">
          <cell r="A294">
            <v>143.21878992735401</v>
          </cell>
          <cell r="B294">
            <v>54.0077259087603</v>
          </cell>
          <cell r="C294">
            <v>103.725559755421</v>
          </cell>
        </row>
        <row r="295">
          <cell r="A295">
            <v>144.54397707459199</v>
          </cell>
          <cell r="B295">
            <v>53.935623866002302</v>
          </cell>
          <cell r="C295">
            <v>103.503888257852</v>
          </cell>
        </row>
        <row r="296">
          <cell r="A296">
            <v>145.88142602753399</v>
          </cell>
          <cell r="B296">
            <v>53.863354804070198</v>
          </cell>
          <cell r="C296">
            <v>103.282916296821</v>
          </cell>
        </row>
        <row r="297">
          <cell r="A297">
            <v>147.23125024327101</v>
          </cell>
          <cell r="B297">
            <v>53.790920434880803</v>
          </cell>
          <cell r="C297">
            <v>103.062636838565</v>
          </cell>
        </row>
        <row r="298">
          <cell r="A298">
            <v>148.59356422869999</v>
          </cell>
          <cell r="B298">
            <v>53.718322443671397</v>
          </cell>
          <cell r="C298">
            <v>102.84304268791399</v>
          </cell>
        </row>
        <row r="299">
          <cell r="A299">
            <v>149.96848355023701</v>
          </cell>
          <cell r="B299">
            <v>53.645562488787697</v>
          </cell>
          <cell r="C299">
            <v>102.624126492187</v>
          </cell>
        </row>
        <row r="300">
          <cell r="A300">
            <v>151.35612484361999</v>
          </cell>
          <cell r="B300">
            <v>53.572642201431599</v>
          </cell>
          <cell r="C300">
            <v>102.405880745788</v>
          </cell>
        </row>
        <row r="301">
          <cell r="A301">
            <v>152.75660582380701</v>
          </cell>
          <cell r="B301">
            <v>53.499563185524799</v>
          </cell>
          <cell r="C301">
            <v>102.188297793008</v>
          </cell>
        </row>
        <row r="302">
          <cell r="A302">
            <v>154.170045294955</v>
          </cell>
          <cell r="B302">
            <v>53.426327017462597</v>
          </cell>
          <cell r="C302">
            <v>101.97136983241001</v>
          </cell>
        </row>
        <row r="303">
          <cell r="A303">
            <v>155.596563160507</v>
          </cell>
          <cell r="B303">
            <v>53.352935245980099</v>
          </cell>
          <cell r="C303">
            <v>101.75508891984499</v>
          </cell>
        </row>
        <row r="304">
          <cell r="A304">
            <v>157.03628043335499</v>
          </cell>
          <cell r="B304">
            <v>53.279389391939901</v>
          </cell>
          <cell r="C304">
            <v>101.53944697312799</v>
          </cell>
        </row>
        <row r="305">
          <cell r="A305">
            <v>158.48931924611099</v>
          </cell>
          <cell r="B305">
            <v>53.205690948207902</v>
          </cell>
          <cell r="C305">
            <v>101.324435774961</v>
          </cell>
        </row>
        <row r="306">
          <cell r="A306">
            <v>159.955802861466</v>
          </cell>
          <cell r="B306">
            <v>53.131841379467701</v>
          </cell>
          <cell r="C306">
            <v>101.110046976935</v>
          </cell>
        </row>
        <row r="307">
          <cell r="A307">
            <v>161.435855682648</v>
          </cell>
          <cell r="B307">
            <v>53.057842122125599</v>
          </cell>
          <cell r="C307">
            <v>100.896272102556</v>
          </cell>
        </row>
        <row r="308">
          <cell r="A308">
            <v>162.92960326397201</v>
          </cell>
          <cell r="B308">
            <v>52.9836945841367</v>
          </cell>
          <cell r="C308">
            <v>100.683102551404</v>
          </cell>
        </row>
        <row r="309">
          <cell r="A309">
            <v>164.43717232149299</v>
          </cell>
          <cell r="B309">
            <v>52.909400144908197</v>
          </cell>
          <cell r="C309">
            <v>100.470529602124</v>
          </cell>
        </row>
        <row r="310">
          <cell r="A310">
            <v>165.95869074375599</v>
          </cell>
          <cell r="B310">
            <v>52.834960155166002</v>
          </cell>
          <cell r="C310">
            <v>100.258544416516</v>
          </cell>
        </row>
        <row r="311">
          <cell r="A311">
            <v>167.494287602643</v>
          </cell>
          <cell r="B311">
            <v>52.760375936830101</v>
          </cell>
          <cell r="C311">
            <v>100.047138042947</v>
          </cell>
        </row>
        <row r="312">
          <cell r="A312">
            <v>169.044093164326</v>
          </cell>
          <cell r="B312">
            <v>52.685648782983499</v>
          </cell>
          <cell r="C312">
            <v>99.8363014180226</v>
          </cell>
        </row>
        <row r="313">
          <cell r="A313">
            <v>170.60823890031199</v>
          </cell>
          <cell r="B313">
            <v>52.610779957663802</v>
          </cell>
          <cell r="C313">
            <v>99.626025373625595</v>
          </cell>
        </row>
        <row r="314">
          <cell r="A314">
            <v>172.18685749860001</v>
          </cell>
          <cell r="B314">
            <v>52.535770695904503</v>
          </cell>
          <cell r="C314">
            <v>99.416300635789995</v>
          </cell>
        </row>
        <row r="315">
          <cell r="A315">
            <v>173.78008287493699</v>
          </cell>
          <cell r="B315">
            <v>52.460622203536403</v>
          </cell>
          <cell r="C315">
            <v>99.207117831886706</v>
          </cell>
        </row>
        <row r="316">
          <cell r="A316">
            <v>175.388050184176</v>
          </cell>
          <cell r="B316">
            <v>52.3853356571951</v>
          </cell>
          <cell r="C316">
            <v>98.998467491404796</v>
          </cell>
        </row>
        <row r="317">
          <cell r="A317">
            <v>177.010895831742</v>
          </cell>
          <cell r="B317">
            <v>52.309912204224801</v>
          </cell>
          <cell r="C317">
            <v>98.790340049968606</v>
          </cell>
        </row>
        <row r="318">
          <cell r="A318">
            <v>178.64875748520501</v>
          </cell>
          <cell r="B318">
            <v>52.234352962576097</v>
          </cell>
          <cell r="C318">
            <v>98.582725853439499</v>
          </cell>
        </row>
        <row r="319">
          <cell r="A319">
            <v>180.301774085956</v>
          </cell>
          <cell r="B319">
            <v>52.158659020818298</v>
          </cell>
          <cell r="C319">
            <v>98.375615159422395</v>
          </cell>
        </row>
        <row r="320">
          <cell r="A320">
            <v>181.97008586099801</v>
          </cell>
          <cell r="B320">
            <v>52.0828314380379</v>
          </cell>
          <cell r="C320">
            <v>98.1689981413368</v>
          </cell>
        </row>
        <row r="321">
          <cell r="A321">
            <v>183.65383433483399</v>
          </cell>
          <cell r="B321">
            <v>52.006871243793597</v>
          </cell>
          <cell r="C321">
            <v>97.962864891921996</v>
          </cell>
        </row>
        <row r="322">
          <cell r="A322">
            <v>185.35316234148101</v>
          </cell>
          <cell r="B322">
            <v>51.930779438091299</v>
          </cell>
          <cell r="C322">
            <v>97.757205424996897</v>
          </cell>
        </row>
        <row r="323">
          <cell r="A323">
            <v>187.06821403658</v>
          </cell>
          <cell r="B323">
            <v>51.854556991323101</v>
          </cell>
          <cell r="C323">
            <v>97.552009679989396</v>
          </cell>
        </row>
        <row r="324">
          <cell r="A324">
            <v>188.799134909629</v>
          </cell>
          <cell r="B324">
            <v>51.778204844247597</v>
          </cell>
          <cell r="C324">
            <v>97.347267523876894</v>
          </cell>
        </row>
        <row r="325">
          <cell r="A325">
            <v>190.54607179632399</v>
          </cell>
          <cell r="B325">
            <v>51.701723907946999</v>
          </cell>
          <cell r="C325">
            <v>97.142968754528596</v>
          </cell>
        </row>
        <row r="326">
          <cell r="A326">
            <v>192.30917289101501</v>
          </cell>
          <cell r="B326">
            <v>51.6251150638046</v>
          </cell>
          <cell r="C326">
            <v>96.939103103435002</v>
          </cell>
        </row>
        <row r="327">
          <cell r="A327">
            <v>194.088587759277</v>
          </cell>
          <cell r="B327">
            <v>51.548379163464404</v>
          </cell>
          <cell r="C327">
            <v>96.735660239561</v>
          </cell>
        </row>
        <row r="328">
          <cell r="A328">
            <v>195.88446735059901</v>
          </cell>
          <cell r="B328">
            <v>51.471517028836701</v>
          </cell>
          <cell r="C328">
            <v>96.532629770392802</v>
          </cell>
        </row>
        <row r="329">
          <cell r="A329">
            <v>197.696964011186</v>
          </cell>
          <cell r="B329">
            <v>51.394529452055203</v>
          </cell>
          <cell r="C329">
            <v>96.330001246491605</v>
          </cell>
        </row>
        <row r="330">
          <cell r="A330">
            <v>199.52623149688699</v>
          </cell>
          <cell r="B330">
            <v>51.317417195461601</v>
          </cell>
          <cell r="C330">
            <v>96.127764163685796</v>
          </cell>
        </row>
        <row r="331">
          <cell r="A331">
            <v>201.372424986238</v>
          </cell>
          <cell r="B331">
            <v>51.240180991603097</v>
          </cell>
          <cell r="C331">
            <v>95.925907965896997</v>
          </cell>
        </row>
        <row r="332">
          <cell r="A332">
            <v>203.235701093622</v>
          </cell>
          <cell r="B332">
            <v>51.162821543211699</v>
          </cell>
          <cell r="C332">
            <v>95.724422047335494</v>
          </cell>
        </row>
        <row r="333">
          <cell r="A333">
            <v>205.11621788255599</v>
          </cell>
          <cell r="B333">
            <v>51.0853395231943</v>
          </cell>
          <cell r="C333">
            <v>95.523295756573702</v>
          </cell>
        </row>
        <row r="334">
          <cell r="A334">
            <v>207.01413487910401</v>
          </cell>
          <cell r="B334">
            <v>51.007735574637302</v>
          </cell>
          <cell r="C334">
            <v>95.322518397382296</v>
          </cell>
        </row>
        <row r="335">
          <cell r="A335">
            <v>208.92961308540299</v>
          </cell>
          <cell r="B335">
            <v>50.930010310769902</v>
          </cell>
          <cell r="C335">
            <v>95.122079233764396</v>
          </cell>
        </row>
        <row r="336">
          <cell r="A336">
            <v>210.86281499332799</v>
          </cell>
          <cell r="B336">
            <v>50.852164314991803</v>
          </cell>
          <cell r="C336">
            <v>94.921967490759698</v>
          </cell>
        </row>
        <row r="337">
          <cell r="A337">
            <v>212.81390459827099</v>
          </cell>
          <cell r="B337">
            <v>50.774198140857401</v>
          </cell>
          <cell r="C337">
            <v>94.722172357272996</v>
          </cell>
        </row>
        <row r="338">
          <cell r="A338">
            <v>214.783047413053</v>
          </cell>
          <cell r="B338">
            <v>50.696112312071698</v>
          </cell>
          <cell r="C338">
            <v>94.522682989741398</v>
          </cell>
        </row>
        <row r="339">
          <cell r="A339">
            <v>216.77041048196901</v>
          </cell>
          <cell r="B339">
            <v>50.617907322487703</v>
          </cell>
          <cell r="C339">
            <v>94.323488514122502</v>
          </cell>
        </row>
        <row r="340">
          <cell r="A340">
            <v>218.77616239495501</v>
          </cell>
          <cell r="B340">
            <v>50.5395836361146</v>
          </cell>
          <cell r="C340">
            <v>94.124578028263301</v>
          </cell>
        </row>
        <row r="341">
          <cell r="A341">
            <v>220.80047330189001</v>
          </cell>
          <cell r="B341">
            <v>50.461141687115699</v>
          </cell>
          <cell r="C341">
            <v>93.925940604678601</v>
          </cell>
        </row>
        <row r="342">
          <cell r="A342">
            <v>222.84351492702999</v>
          </cell>
          <cell r="B342">
            <v>50.382581879812101</v>
          </cell>
          <cell r="C342">
            <v>93.727565293081994</v>
          </cell>
        </row>
        <row r="343">
          <cell r="A343">
            <v>224.90546058357799</v>
          </cell>
          <cell r="B343">
            <v>50.3039045886784</v>
          </cell>
          <cell r="C343">
            <v>93.529441123365501</v>
          </cell>
        </row>
        <row r="344">
          <cell r="A344">
            <v>226.98648518838201</v>
          </cell>
          <cell r="B344">
            <v>50.2251101583539</v>
          </cell>
          <cell r="C344">
            <v>93.331557107405899</v>
          </cell>
        </row>
        <row r="345">
          <cell r="A345">
            <v>229.08676527677699</v>
          </cell>
          <cell r="B345">
            <v>50.146198903648703</v>
          </cell>
          <cell r="C345">
            <v>93.1339022419223</v>
          </cell>
        </row>
        <row r="346">
          <cell r="A346">
            <v>231.20647901755899</v>
          </cell>
          <cell r="B346">
            <v>50.0671711095411</v>
          </cell>
          <cell r="C346">
            <v>92.936465510872097</v>
          </cell>
        </row>
        <row r="347">
          <cell r="A347">
            <v>233.3458062281</v>
          </cell>
          <cell r="B347">
            <v>49.988027031187599</v>
          </cell>
          <cell r="C347">
            <v>92.739235888186997</v>
          </cell>
        </row>
        <row r="348">
          <cell r="A348">
            <v>235.50492838960099</v>
          </cell>
          <cell r="B348">
            <v>49.908766893923797</v>
          </cell>
          <cell r="C348">
            <v>92.542202340123893</v>
          </cell>
        </row>
        <row r="349">
          <cell r="A349">
            <v>237.68402866248701</v>
          </cell>
          <cell r="B349">
            <v>49.829390893277399</v>
          </cell>
          <cell r="C349">
            <v>92.3453538278021</v>
          </cell>
        </row>
        <row r="350">
          <cell r="A350">
            <v>239.88329190194901</v>
          </cell>
          <cell r="B350">
            <v>49.749899194966098</v>
          </cell>
          <cell r="C350">
            <v>92.148679309071795</v>
          </cell>
        </row>
        <row r="351">
          <cell r="A351">
            <v>242.10290467361699</v>
          </cell>
          <cell r="B351">
            <v>49.670291934913401</v>
          </cell>
          <cell r="C351">
            <v>91.952167742104706</v>
          </cell>
        </row>
        <row r="352">
          <cell r="A352">
            <v>244.34305526939701</v>
          </cell>
          <cell r="B352">
            <v>49.590569219241999</v>
          </cell>
          <cell r="C352">
            <v>91.755808086765498</v>
          </cell>
        </row>
        <row r="353">
          <cell r="A353">
            <v>246.60393372343299</v>
          </cell>
          <cell r="B353">
            <v>49.5107311242908</v>
          </cell>
          <cell r="C353">
            <v>91.559589307936307</v>
          </cell>
        </row>
        <row r="354">
          <cell r="A354">
            <v>248.88573182823899</v>
          </cell>
          <cell r="B354">
            <v>49.430777696621803</v>
          </cell>
          <cell r="C354">
            <v>91.363500376715294</v>
          </cell>
        </row>
        <row r="355">
          <cell r="A355">
            <v>251.18864315095701</v>
          </cell>
          <cell r="B355">
            <v>49.350708953014902</v>
          </cell>
          <cell r="C355">
            <v>91.167530274961607</v>
          </cell>
        </row>
        <row r="356">
          <cell r="A356">
            <v>253.51286304979001</v>
          </cell>
          <cell r="B356">
            <v>49.2705248804875</v>
          </cell>
          <cell r="C356">
            <v>90.971667995460905</v>
          </cell>
        </row>
        <row r="357">
          <cell r="A357">
            <v>255.85858869056401</v>
          </cell>
          <cell r="B357">
            <v>49.190225436300302</v>
          </cell>
          <cell r="C357">
            <v>90.775902545549599</v>
          </cell>
        </row>
        <row r="358">
          <cell r="A358">
            <v>258.22601906345898</v>
          </cell>
          <cell r="B358">
            <v>49.109810547953799</v>
          </cell>
          <cell r="C358">
            <v>90.580222950101899</v>
          </cell>
        </row>
        <row r="359">
          <cell r="A359">
            <v>260.61535499988901</v>
          </cell>
          <cell r="B359">
            <v>49.0292801132045</v>
          </cell>
          <cell r="C359">
            <v>90.384618252328295</v>
          </cell>
        </row>
        <row r="360">
          <cell r="A360">
            <v>263.026799189538</v>
          </cell>
          <cell r="B360">
            <v>48.9486340000715</v>
          </cell>
          <cell r="C360">
            <v>90.189077517651796</v>
          </cell>
        </row>
        <row r="361">
          <cell r="A361">
            <v>265.46055619755299</v>
          </cell>
          <cell r="B361">
            <v>48.867872046840802</v>
          </cell>
          <cell r="C361">
            <v>89.993589836072402</v>
          </cell>
        </row>
        <row r="362">
          <cell r="A362">
            <v>267.91683248190299</v>
          </cell>
          <cell r="B362">
            <v>48.786994062073802</v>
          </cell>
          <cell r="C362">
            <v>89.798144323805701</v>
          </cell>
        </row>
        <row r="363">
          <cell r="A363">
            <v>270.39583641088399</v>
          </cell>
          <cell r="B363">
            <v>48.705999824617898</v>
          </cell>
          <cell r="C363">
            <v>89.602730126268597</v>
          </cell>
        </row>
        <row r="364">
          <cell r="A364">
            <v>272.897778280804</v>
          </cell>
          <cell r="B364">
            <v>48.624889083610498</v>
          </cell>
          <cell r="C364">
            <v>89.407336420765503</v>
          </cell>
        </row>
        <row r="365">
          <cell r="A365">
            <v>275.42287033381598</v>
          </cell>
          <cell r="B365">
            <v>48.543661558491202</v>
          </cell>
          <cell r="C365">
            <v>89.211952418702396</v>
          </cell>
        </row>
        <row r="366">
          <cell r="A366">
            <v>277.97132677592799</v>
          </cell>
          <cell r="B366">
            <v>48.462316939009</v>
          </cell>
          <cell r="C366">
            <v>89.016567368533799</v>
          </cell>
        </row>
        <row r="367">
          <cell r="A367">
            <v>280.54336379517099</v>
          </cell>
          <cell r="B367">
            <v>48.380854885230299</v>
          </cell>
          <cell r="C367">
            <v>88.821170557144498</v>
          </cell>
        </row>
        <row r="368">
          <cell r="A368">
            <v>283.13919957993699</v>
          </cell>
          <cell r="B368">
            <v>48.299275027556</v>
          </cell>
          <cell r="C368">
            <v>88.625751314087495</v>
          </cell>
        </row>
        <row r="369">
          <cell r="A369">
            <v>285.75905433749398</v>
          </cell>
          <cell r="B369">
            <v>48.217576966726</v>
          </cell>
          <cell r="C369">
            <v>88.430299012856807</v>
          </cell>
        </row>
        <row r="370">
          <cell r="A370">
            <v>288.40315031265999</v>
          </cell>
          <cell r="B370">
            <v>48.135760273828403</v>
          </cell>
          <cell r="C370">
            <v>88.234803073714502</v>
          </cell>
        </row>
        <row r="371">
          <cell r="A371">
            <v>291.07171180666001</v>
          </cell>
          <cell r="B371">
            <v>48.053824490323201</v>
          </cell>
          <cell r="C371">
            <v>88.039252966781106</v>
          </cell>
        </row>
        <row r="372">
          <cell r="A372">
            <v>293.76496519615301</v>
          </cell>
          <cell r="B372">
            <v>47.971769128046901</v>
          </cell>
          <cell r="C372">
            <v>87.843638214311198</v>
          </cell>
        </row>
        <row r="373">
          <cell r="A373">
            <v>296.48313895243399</v>
          </cell>
          <cell r="B373">
            <v>47.889593669230301</v>
          </cell>
          <cell r="C373">
            <v>87.6479483930745</v>
          </cell>
        </row>
        <row r="374">
          <cell r="A374">
            <v>299.22646366081801</v>
          </cell>
          <cell r="B374">
            <v>47.807297566514301</v>
          </cell>
          <cell r="C374">
            <v>87.452173137462907</v>
          </cell>
        </row>
        <row r="375">
          <cell r="A375">
            <v>301.995172040201</v>
          </cell>
          <cell r="B375">
            <v>47.724880242971103</v>
          </cell>
          <cell r="C375">
            <v>87.256302142061401</v>
          </cell>
        </row>
        <row r="376">
          <cell r="A376">
            <v>304.78949896279801</v>
          </cell>
          <cell r="B376">
            <v>47.642341092118599</v>
          </cell>
          <cell r="C376">
            <v>87.060325164109898</v>
          </cell>
        </row>
        <row r="377">
          <cell r="A377">
            <v>307.60968147406999</v>
          </cell>
          <cell r="B377">
            <v>47.559679477943398</v>
          </cell>
          <cell r="C377">
            <v>86.864232026550596</v>
          </cell>
        </row>
        <row r="378">
          <cell r="A378">
            <v>310.45595881283498</v>
          </cell>
          <cell r="B378">
            <v>47.476894734924997</v>
          </cell>
          <cell r="C378">
            <v>86.668012620538505</v>
          </cell>
        </row>
        <row r="379">
          <cell r="A379">
            <v>313.32857243155797</v>
          </cell>
          <cell r="B379">
            <v>47.393986168059698</v>
          </cell>
          <cell r="C379">
            <v>86.471656908298399</v>
          </cell>
        </row>
        <row r="380">
          <cell r="A380">
            <v>316.22776601683699</v>
          </cell>
          <cell r="B380">
            <v>47.310953052891101</v>
          </cell>
          <cell r="C380">
            <v>86.275154926283804</v>
          </cell>
        </row>
        <row r="381">
          <cell r="A381">
            <v>319.15378551007598</v>
          </cell>
          <cell r="B381">
            <v>47.2277946355334</v>
          </cell>
          <cell r="C381">
            <v>86.078496787128699</v>
          </cell>
        </row>
        <row r="382">
          <cell r="A382">
            <v>322.106879128343</v>
          </cell>
          <cell r="B382">
            <v>47.1445101327092</v>
          </cell>
          <cell r="C382">
            <v>85.881672683470597</v>
          </cell>
        </row>
        <row r="383">
          <cell r="A383">
            <v>325.087297385434</v>
          </cell>
          <cell r="B383">
            <v>47.061098731785997</v>
          </cell>
          <cell r="C383">
            <v>85.684672890384306</v>
          </cell>
        </row>
        <row r="384">
          <cell r="A384">
            <v>328.095293113119</v>
          </cell>
          <cell r="B384">
            <v>46.977559590807701</v>
          </cell>
          <cell r="C384">
            <v>85.487487768215701</v>
          </cell>
        </row>
        <row r="385">
          <cell r="A385">
            <v>331.13112148259103</v>
          </cell>
          <cell r="B385">
            <v>46.893891838546203</v>
          </cell>
          <cell r="C385">
            <v>85.290107765932902</v>
          </cell>
        </row>
        <row r="386">
          <cell r="A386">
            <v>334.19504002611399</v>
          </cell>
          <cell r="B386">
            <v>46.810094574540202</v>
          </cell>
          <cell r="C386">
            <v>85.092523423821802</v>
          </cell>
        </row>
        <row r="387">
          <cell r="A387">
            <v>337.28730865886803</v>
          </cell>
          <cell r="B387">
            <v>46.726166869137899</v>
          </cell>
          <cell r="C387">
            <v>84.894725376156103</v>
          </cell>
        </row>
        <row r="388">
          <cell r="A388">
            <v>340.40818970100003</v>
          </cell>
          <cell r="B388">
            <v>46.642107763566997</v>
          </cell>
          <cell r="C388">
            <v>84.696704355241394</v>
          </cell>
        </row>
        <row r="389">
          <cell r="A389">
            <v>343.55794789987402</v>
          </cell>
          <cell r="B389">
            <v>46.557916269974697</v>
          </cell>
          <cell r="C389">
            <v>84.498451193574994</v>
          </cell>
        </row>
        <row r="390">
          <cell r="A390">
            <v>346.73685045253097</v>
          </cell>
          <cell r="B390">
            <v>46.473591371500298</v>
          </cell>
          <cell r="C390">
            <v>84.2999568273937</v>
          </cell>
        </row>
        <row r="391">
          <cell r="A391">
            <v>349.94516702835699</v>
          </cell>
          <cell r="B391">
            <v>46.389132022335197</v>
          </cell>
          <cell r="C391">
            <v>84.101212299711406</v>
          </cell>
        </row>
        <row r="392">
          <cell r="A392">
            <v>353.183169791956</v>
          </cell>
          <cell r="B392">
            <v>46.304537147798399</v>
          </cell>
          <cell r="C392">
            <v>83.902208763677706</v>
          </cell>
        </row>
        <row r="393">
          <cell r="A393">
            <v>356.45113342624398</v>
          </cell>
          <cell r="B393">
            <v>46.219805644408801</v>
          </cell>
          <cell r="C393">
            <v>83.702937485501494</v>
          </cell>
        </row>
        <row r="394">
          <cell r="A394">
            <v>359.74933515574202</v>
          </cell>
          <cell r="B394">
            <v>46.134936379966597</v>
          </cell>
          <cell r="C394">
            <v>83.503389847826895</v>
          </cell>
        </row>
        <row r="395">
          <cell r="A395">
            <v>363.07805477010101</v>
          </cell>
          <cell r="B395">
            <v>46.0499281936494</v>
          </cell>
          <cell r="C395">
            <v>83.303557353511096</v>
          </cell>
        </row>
        <row r="396">
          <cell r="A396">
            <v>366.437574647833</v>
          </cell>
          <cell r="B396">
            <v>45.964779896094797</v>
          </cell>
          <cell r="C396">
            <v>83.103431628020701</v>
          </cell>
        </row>
        <row r="397">
          <cell r="A397">
            <v>369.828179780266</v>
          </cell>
          <cell r="B397">
            <v>45.879490269507102</v>
          </cell>
          <cell r="C397">
            <v>82.903004423570906</v>
          </cell>
        </row>
        <row r="398">
          <cell r="A398">
            <v>373.25015779571999</v>
          </cell>
          <cell r="B398">
            <v>45.794058067762798</v>
          </cell>
          <cell r="C398">
            <v>82.702267622334404</v>
          </cell>
        </row>
        <row r="399">
          <cell r="A399">
            <v>376.70379898390797</v>
          </cell>
          <cell r="B399">
            <v>45.708482016525203</v>
          </cell>
          <cell r="C399">
            <v>82.501213239814504</v>
          </cell>
        </row>
        <row r="400">
          <cell r="A400">
            <v>380.189396320561</v>
          </cell>
          <cell r="B400">
            <v>45.6227608133646</v>
          </cell>
          <cell r="C400">
            <v>82.299833428298697</v>
          </cell>
        </row>
        <row r="401">
          <cell r="A401">
            <v>383.70724549227799</v>
          </cell>
          <cell r="B401">
            <v>45.536893127885499</v>
          </cell>
          <cell r="C401">
            <v>82.098120480493805</v>
          </cell>
        </row>
        <row r="402">
          <cell r="A402">
            <v>387.25764492161699</v>
          </cell>
          <cell r="B402">
            <v>45.450877601858402</v>
          </cell>
          <cell r="C402">
            <v>81.896066832694899</v>
          </cell>
        </row>
        <row r="403">
          <cell r="A403">
            <v>390.84089579240202</v>
          </cell>
          <cell r="B403">
            <v>45.364712849386599</v>
          </cell>
          <cell r="C403">
            <v>81.693665069316793</v>
          </cell>
        </row>
        <row r="404">
          <cell r="A404">
            <v>394.45730207527799</v>
          </cell>
          <cell r="B404">
            <v>45.278397457028397</v>
          </cell>
          <cell r="C404">
            <v>81.490907925291694</v>
          </cell>
        </row>
        <row r="405">
          <cell r="A405">
            <v>398.10717055349699</v>
          </cell>
          <cell r="B405">
            <v>45.191929983984501</v>
          </cell>
          <cell r="C405">
            <v>81.287788290727704</v>
          </cell>
        </row>
        <row r="406">
          <cell r="A406">
            <v>401.79081084894</v>
          </cell>
          <cell r="B406">
            <v>45.105308962249403</v>
          </cell>
          <cell r="C406">
            <v>81.0842992138451</v>
          </cell>
        </row>
        <row r="407">
          <cell r="A407">
            <v>405.50853544838299</v>
          </cell>
          <cell r="B407">
            <v>45.018532896819899</v>
          </cell>
          <cell r="C407">
            <v>80.880433905546894</v>
          </cell>
        </row>
        <row r="408">
          <cell r="A408">
            <v>409.26065973000999</v>
          </cell>
          <cell r="B408">
            <v>44.931600265850101</v>
          </cell>
          <cell r="C408">
            <v>80.676185742165799</v>
          </cell>
        </row>
        <row r="409">
          <cell r="A409">
            <v>413.04750199016098</v>
          </cell>
          <cell r="B409">
            <v>44.8445095208887</v>
          </cell>
          <cell r="C409">
            <v>80.471548270204593</v>
          </cell>
        </row>
        <row r="410">
          <cell r="A410">
            <v>416.86938347033498</v>
          </cell>
          <cell r="B410">
            <v>44.757259087061598</v>
          </cell>
          <cell r="C410">
            <v>80.266515209388103</v>
          </cell>
        </row>
        <row r="411">
          <cell r="A411">
            <v>420.72662838444398</v>
          </cell>
          <cell r="B411">
            <v>44.669847363320102</v>
          </cell>
          <cell r="C411">
            <v>80.061080457285101</v>
          </cell>
        </row>
        <row r="412">
          <cell r="A412">
            <v>424.61956394631198</v>
          </cell>
          <cell r="B412">
            <v>44.582272722652</v>
          </cell>
          <cell r="C412">
            <v>79.8552380923594</v>
          </cell>
        </row>
        <row r="413">
          <cell r="A413">
            <v>428.54852039743901</v>
          </cell>
          <cell r="B413">
            <v>44.494533512341398</v>
          </cell>
          <cell r="C413">
            <v>79.648982378441005</v>
          </cell>
        </row>
        <row r="414">
          <cell r="A414">
            <v>432.51383103500802</v>
          </cell>
          <cell r="B414">
            <v>44.4066280542269</v>
          </cell>
          <cell r="C414">
            <v>79.442307768536295</v>
          </cell>
        </row>
        <row r="415">
          <cell r="A415">
            <v>436.51583224016503</v>
          </cell>
          <cell r="B415">
            <v>44.318554644969602</v>
          </cell>
          <cell r="C415">
            <v>79.235208908871996</v>
          </cell>
        </row>
        <row r="416">
          <cell r="A416">
            <v>440.55486350655298</v>
          </cell>
          <cell r="B416">
            <v>44.230311556332403</v>
          </cell>
          <cell r="C416">
            <v>79.027680642604807</v>
          </cell>
        </row>
        <row r="417">
          <cell r="A417">
            <v>444.63126746910802</v>
          </cell>
          <cell r="B417">
            <v>44.1418970354827</v>
          </cell>
          <cell r="C417">
            <v>78.819718014144399</v>
          </cell>
        </row>
        <row r="418">
          <cell r="A418">
            <v>448.745389933132</v>
          </cell>
          <cell r="B418">
            <v>44.053309305295798</v>
          </cell>
          <cell r="C418">
            <v>78.611316272898904</v>
          </cell>
        </row>
        <row r="419">
          <cell r="A419">
            <v>452.89757990362</v>
          </cell>
          <cell r="B419">
            <v>43.964546564686103</v>
          </cell>
          <cell r="C419">
            <v>78.402470877608096</v>
          </cell>
        </row>
        <row r="420">
          <cell r="A420">
            <v>457.08818961487401</v>
          </cell>
          <cell r="B420">
            <v>43.875606988938102</v>
          </cell>
          <cell r="C420">
            <v>78.193177500226398</v>
          </cell>
        </row>
        <row r="421">
          <cell r="A421">
            <v>461.317574560379</v>
          </cell>
          <cell r="B421">
            <v>43.786488730064697</v>
          </cell>
          <cell r="C421">
            <v>77.983432030100602</v>
          </cell>
        </row>
        <row r="422">
          <cell r="A422">
            <v>465.58609352295798</v>
          </cell>
          <cell r="B422">
            <v>43.697189917167499</v>
          </cell>
          <cell r="C422">
            <v>77.773230577918</v>
          </cell>
        </row>
        <row r="423">
          <cell r="A423">
            <v>469.89410860521502</v>
          </cell>
          <cell r="B423">
            <v>43.607708656818502</v>
          </cell>
          <cell r="C423">
            <v>77.562569479815807</v>
          </cell>
        </row>
        <row r="424">
          <cell r="A424">
            <v>474.24198526024401</v>
          </cell>
          <cell r="B424">
            <v>43.518043033474001</v>
          </cell>
          <cell r="C424">
            <v>77.351445301939094</v>
          </cell>
        </row>
        <row r="425">
          <cell r="A425">
            <v>478.63009232263801</v>
          </cell>
          <cell r="B425">
            <v>43.428191109867498</v>
          </cell>
          <cell r="C425">
            <v>77.139854843971193</v>
          </cell>
        </row>
        <row r="426">
          <cell r="A426">
            <v>483.05880203977199</v>
          </cell>
          <cell r="B426">
            <v>43.338150927449099</v>
          </cell>
          <cell r="C426">
            <v>76.927795143471897</v>
          </cell>
        </row>
        <row r="427">
          <cell r="A427">
            <v>487.52849010338599</v>
          </cell>
          <cell r="B427">
            <v>43.247920506828798</v>
          </cell>
          <cell r="C427">
            <v>76.715263480026493</v>
          </cell>
        </row>
        <row r="428">
          <cell r="A428">
            <v>492.03953568144999</v>
          </cell>
          <cell r="B428">
            <v>43.157497848245299</v>
          </cell>
          <cell r="C428">
            <v>76.502257379457305</v>
          </cell>
        </row>
        <row r="429">
          <cell r="A429">
            <v>496.59232145033599</v>
          </cell>
          <cell r="B429">
            <v>43.066880932042899</v>
          </cell>
          <cell r="C429">
            <v>76.288774617850805</v>
          </cell>
        </row>
        <row r="430">
          <cell r="A430">
            <v>501.18723362727201</v>
          </cell>
          <cell r="B430">
            <v>42.976067719165599</v>
          </cell>
          <cell r="C430">
            <v>76.074813225652605</v>
          </cell>
        </row>
        <row r="431">
          <cell r="A431">
            <v>505.82466200311302</v>
          </cell>
          <cell r="B431">
            <v>42.885056151671598</v>
          </cell>
          <cell r="C431">
            <v>75.860371491616903</v>
          </cell>
        </row>
        <row r="432">
          <cell r="A432">
            <v>510.50499997540601</v>
          </cell>
          <cell r="B432">
            <v>42.793844153277398</v>
          </cell>
          <cell r="C432">
            <v>75.645447967361207</v>
          </cell>
        </row>
        <row r="433">
          <cell r="A433">
            <v>515.22864458175604</v>
          </cell>
          <cell r="B433">
            <v>42.702429629892002</v>
          </cell>
          <cell r="C433">
            <v>75.430041470827902</v>
          </cell>
        </row>
        <row r="434">
          <cell r="A434">
            <v>519.99599653351504</v>
          </cell>
          <cell r="B434">
            <v>42.610810470202601</v>
          </cell>
          <cell r="C434">
            <v>75.214151090848205</v>
          </cell>
        </row>
        <row r="435">
          <cell r="A435">
            <v>524.80746024977202</v>
          </cell>
          <cell r="B435">
            <v>42.5189845462439</v>
          </cell>
          <cell r="C435">
            <v>74.997776190643506</v>
          </cell>
        </row>
        <row r="436">
          <cell r="A436">
            <v>529.66344389165704</v>
          </cell>
          <cell r="B436">
            <v>42.426949714034798</v>
          </cell>
          <cell r="C436">
            <v>74.780916412645496</v>
          </cell>
        </row>
        <row r="437">
          <cell r="A437">
            <v>534.56435939697099</v>
          </cell>
          <cell r="B437">
            <v>42.334703814164399</v>
          </cell>
          <cell r="C437">
            <v>74.563571681324106</v>
          </cell>
        </row>
        <row r="438">
          <cell r="A438">
            <v>539.51062251512701</v>
          </cell>
          <cell r="B438">
            <v>42.242244672468203</v>
          </cell>
          <cell r="C438">
            <v>74.345742208009995</v>
          </cell>
        </row>
        <row r="439">
          <cell r="A439">
            <v>544.50265284242096</v>
          </cell>
          <cell r="B439">
            <v>42.149570100679902</v>
          </cell>
          <cell r="C439">
            <v>74.127428494464496</v>
          </cell>
        </row>
        <row r="440">
          <cell r="A440">
            <v>549.54087385762398</v>
          </cell>
          <cell r="B440">
            <v>42.0566778971179</v>
          </cell>
          <cell r="C440">
            <v>73.908631336660406</v>
          </cell>
        </row>
        <row r="441">
          <cell r="A441">
            <v>554.62571295790997</v>
          </cell>
          <cell r="B441">
            <v>41.9635658473928</v>
          </cell>
          <cell r="C441">
            <v>73.689351828826005</v>
          </cell>
        </row>
        <row r="442">
          <cell r="A442">
            <v>559.75760149510995</v>
          </cell>
          <cell r="B442">
            <v>41.870231725118401</v>
          </cell>
          <cell r="C442">
            <v>73.469591366772605</v>
          </cell>
        </row>
        <row r="443">
          <cell r="A443">
            <v>564.93697481230197</v>
          </cell>
          <cell r="B443">
            <v>41.776673292656803</v>
          </cell>
          <cell r="C443">
            <v>73.249351651741406</v>
          </cell>
        </row>
        <row r="444">
          <cell r="A444">
            <v>570.16427228074701</v>
          </cell>
          <cell r="B444">
            <v>41.682888301902601</v>
          </cell>
          <cell r="C444">
            <v>73.028634694423701</v>
          </cell>
        </row>
        <row r="445">
          <cell r="A445">
            <v>575.43993733715604</v>
          </cell>
          <cell r="B445">
            <v>41.588874495033103</v>
          </cell>
          <cell r="C445">
            <v>72.807442817817105</v>
          </cell>
        </row>
        <row r="446">
          <cell r="A446">
            <v>580.764417521312</v>
          </cell>
          <cell r="B446">
            <v>41.494629605332598</v>
          </cell>
          <cell r="C446">
            <v>72.585778661215201</v>
          </cell>
        </row>
        <row r="447">
          <cell r="A447">
            <v>586.13816451402795</v>
          </cell>
          <cell r="B447">
            <v>41.400151358012003</v>
          </cell>
          <cell r="C447">
            <v>72.363645183482305</v>
          </cell>
        </row>
        <row r="448">
          <cell r="A448">
            <v>591.56163417547305</v>
          </cell>
          <cell r="B448">
            <v>41.305437471037699</v>
          </cell>
          <cell r="C448">
            <v>72.141045666179096</v>
          </cell>
        </row>
        <row r="449">
          <cell r="A449">
            <v>597.03528658383595</v>
          </cell>
          <cell r="B449">
            <v>41.210485656010903</v>
          </cell>
          <cell r="C449">
            <v>71.917983717104093</v>
          </cell>
        </row>
        <row r="450">
          <cell r="A450">
            <v>602.55958607435696</v>
          </cell>
          <cell r="B450">
            <v>41.1152936190446</v>
          </cell>
          <cell r="C450">
            <v>71.694463273360697</v>
          </cell>
        </row>
        <row r="451">
          <cell r="A451">
            <v>608.13500127871703</v>
          </cell>
          <cell r="B451">
            <v>41.019859061649399</v>
          </cell>
          <cell r="C451">
            <v>71.470488604123503</v>
          </cell>
        </row>
        <row r="452">
          <cell r="A452">
            <v>613.762005164794</v>
          </cell>
          <cell r="B452">
            <v>40.924179681677501</v>
          </cell>
          <cell r="C452">
            <v>71.246064314007398</v>
          </cell>
        </row>
        <row r="453">
          <cell r="A453">
            <v>619.44107507678098</v>
          </cell>
          <cell r="B453">
            <v>40.828253174246399</v>
          </cell>
          <cell r="C453">
            <v>71.021195345637096</v>
          </cell>
        </row>
        <row r="454">
          <cell r="A454">
            <v>625.17269277568505</v>
          </cell>
          <cell r="B454">
            <v>40.732077232702302</v>
          </cell>
          <cell r="C454">
            <v>70.795886982472098</v>
          </cell>
        </row>
        <row r="455">
          <cell r="A455">
            <v>630.957344480193</v>
          </cell>
          <cell r="B455">
            <v>40.6356495495979</v>
          </cell>
          <cell r="C455">
            <v>70.570144851360098</v>
          </cell>
        </row>
        <row r="456">
          <cell r="A456">
            <v>636.79552090791503</v>
          </cell>
          <cell r="B456">
            <v>40.538967817693099</v>
          </cell>
          <cell r="C456">
            <v>70.343974925241298</v>
          </cell>
        </row>
        <row r="457">
          <cell r="A457">
            <v>642.68771731701895</v>
          </cell>
          <cell r="B457">
            <v>40.442029730960499</v>
          </cell>
          <cell r="C457">
            <v>70.117383525213299</v>
          </cell>
        </row>
        <row r="458">
          <cell r="A458">
            <v>648.63443354823801</v>
          </cell>
          <cell r="B458">
            <v>40.3448329856217</v>
          </cell>
          <cell r="C458">
            <v>69.890377322950101</v>
          </cell>
        </row>
        <row r="459">
          <cell r="A459">
            <v>654.63617406727496</v>
          </cell>
          <cell r="B459">
            <v>40.247375281199403</v>
          </cell>
          <cell r="C459">
            <v>69.662963342813498</v>
          </cell>
        </row>
        <row r="460">
          <cell r="A460">
            <v>660.69344800759598</v>
          </cell>
          <cell r="B460">
            <v>40.149654321581998</v>
          </cell>
          <cell r="C460">
            <v>69.435148963744396</v>
          </cell>
        </row>
        <row r="461">
          <cell r="A461">
            <v>666.80676921362203</v>
          </cell>
          <cell r="B461">
            <v>40.051667816111603</v>
          </cell>
          <cell r="C461">
            <v>69.206941921179407</v>
          </cell>
        </row>
        <row r="462">
          <cell r="A462">
            <v>672.97665628431696</v>
          </cell>
          <cell r="B462">
            <v>39.953413480665802</v>
          </cell>
          <cell r="C462">
            <v>68.978350308410199</v>
          </cell>
        </row>
        <row r="463">
          <cell r="A463">
            <v>679.20363261718398</v>
          </cell>
          <cell r="B463">
            <v>39.854889038811699</v>
          </cell>
          <cell r="C463">
            <v>68.749382578712002</v>
          </cell>
        </row>
        <row r="464">
          <cell r="A464">
            <v>685.48822645266102</v>
          </cell>
          <cell r="B464">
            <v>39.756092222882998</v>
          </cell>
          <cell r="C464">
            <v>68.520047545823004</v>
          </cell>
        </row>
        <row r="465">
          <cell r="A465">
            <v>691.83097091893603</v>
          </cell>
          <cell r="B465">
            <v>39.657020775181103</v>
          </cell>
          <cell r="C465">
            <v>68.290354385979398</v>
          </cell>
        </row>
        <row r="466">
          <cell r="A466">
            <v>698.23240407717105</v>
          </cell>
          <cell r="B466">
            <v>39.557672449090802</v>
          </cell>
          <cell r="C466">
            <v>68.060312638292501</v>
          </cell>
        </row>
        <row r="467">
          <cell r="A467">
            <v>704.69306896714602</v>
          </cell>
          <cell r="B467">
            <v>39.458045010271199</v>
          </cell>
          <cell r="C467">
            <v>67.829932205799594</v>
          </cell>
        </row>
        <row r="468">
          <cell r="A468">
            <v>711.21351365332896</v>
          </cell>
          <cell r="B468">
            <v>39.358136237846999</v>
          </cell>
          <cell r="C468">
            <v>67.5992233562514</v>
          </cell>
        </row>
        <row r="469">
          <cell r="A469">
            <v>717.79429127136098</v>
          </cell>
          <cell r="B469">
            <v>39.257943925600799</v>
          </cell>
          <cell r="C469">
            <v>67.368196722429502</v>
          </cell>
        </row>
        <row r="470">
          <cell r="A470">
            <v>724.43596007499002</v>
          </cell>
          <cell r="B470">
            <v>39.157465883159901</v>
          </cell>
          <cell r="C470">
            <v>67.136863302155703</v>
          </cell>
        </row>
        <row r="471">
          <cell r="A471">
            <v>731.13908348341704</v>
          </cell>
          <cell r="B471">
            <v>39.0566999372598</v>
          </cell>
          <cell r="C471">
            <v>66.905234459008</v>
          </cell>
        </row>
        <row r="472">
          <cell r="A472">
            <v>737.90423012910105</v>
          </cell>
          <cell r="B472">
            <v>38.955643932927799</v>
          </cell>
          <cell r="C472">
            <v>66.673321921496097</v>
          </cell>
        </row>
        <row r="473">
          <cell r="A473">
            <v>744.73197390598898</v>
          </cell>
          <cell r="B473">
            <v>38.854295734753897</v>
          </cell>
          <cell r="C473">
            <v>66.441137783279103</v>
          </cell>
        </row>
        <row r="474">
          <cell r="A474">
            <v>751.62289401820499</v>
          </cell>
          <cell r="B474">
            <v>38.752653228108102</v>
          </cell>
          <cell r="C474">
            <v>66.2086945022034</v>
          </cell>
        </row>
        <row r="475">
          <cell r="A475">
            <v>758.57757502918298</v>
          </cell>
          <cell r="B475">
            <v>38.650714320421201</v>
          </cell>
          <cell r="C475">
            <v>65.976004899969297</v>
          </cell>
        </row>
        <row r="476">
          <cell r="A476">
            <v>765.596606911256</v>
          </cell>
          <cell r="B476">
            <v>38.548476942419398</v>
          </cell>
          <cell r="C476">
            <v>65.743082160832401</v>
          </cell>
        </row>
        <row r="477">
          <cell r="A477">
            <v>772.68058509570199</v>
          </cell>
          <cell r="B477">
            <v>38.445939049401503</v>
          </cell>
          <cell r="C477">
            <v>65.509939830631296</v>
          </cell>
        </row>
        <row r="478">
          <cell r="A478">
            <v>779.83011052325799</v>
          </cell>
          <cell r="B478">
            <v>38.343098622493102</v>
          </cell>
          <cell r="C478">
            <v>65.2765918152257</v>
          </cell>
        </row>
        <row r="479">
          <cell r="A479">
            <v>787.04578969509805</v>
          </cell>
          <cell r="B479">
            <v>38.2399536699332</v>
          </cell>
          <cell r="C479">
            <v>65.043052379071398</v>
          </cell>
        </row>
        <row r="480">
          <cell r="A480">
            <v>794.32823472428095</v>
          </cell>
          <cell r="B480">
            <v>38.136502228340703</v>
          </cell>
          <cell r="C480">
            <v>64.809336143330995</v>
          </cell>
        </row>
        <row r="481">
          <cell r="A481">
            <v>801.67806338767798</v>
          </cell>
          <cell r="B481">
            <v>38.032742363972602</v>
          </cell>
          <cell r="C481">
            <v>64.575458083567099</v>
          </cell>
        </row>
        <row r="482">
          <cell r="A482">
            <v>809.09589917838196</v>
          </cell>
          <cell r="B482">
            <v>37.928672174023802</v>
          </cell>
          <cell r="C482">
            <v>64.341433527836102</v>
          </cell>
        </row>
        <row r="483">
          <cell r="A483">
            <v>816.58237135859201</v>
          </cell>
          <cell r="B483">
            <v>37.824289787879799</v>
          </cell>
          <cell r="C483">
            <v>64.107278153879506</v>
          </cell>
        </row>
        <row r="484">
          <cell r="A484">
            <v>824.13811501300199</v>
          </cell>
          <cell r="B484">
            <v>37.719593368385901</v>
          </cell>
          <cell r="C484">
            <v>63.873007986368201</v>
          </cell>
        </row>
        <row r="485">
          <cell r="A485">
            <v>831.76377110267003</v>
          </cell>
          <cell r="B485">
            <v>37.614581113129397</v>
          </cell>
          <cell r="C485">
            <v>63.638639394129697</v>
          </cell>
        </row>
        <row r="486">
          <cell r="A486">
            <v>839.45998651939703</v>
          </cell>
          <cell r="B486">
            <v>37.509251255679999</v>
          </cell>
          <cell r="C486">
            <v>63.404189086638702</v>
          </cell>
        </row>
        <row r="487">
          <cell r="A487">
            <v>847.22741414059601</v>
          </cell>
          <cell r="B487">
            <v>37.4036020668566</v>
          </cell>
          <cell r="C487">
            <v>63.169674110711703</v>
          </cell>
        </row>
        <row r="488">
          <cell r="A488">
            <v>855.06671288468306</v>
          </cell>
          <cell r="B488">
            <v>37.297631855973002</v>
          </cell>
          <cell r="C488">
            <v>62.935111846763498</v>
          </cell>
        </row>
        <row r="489">
          <cell r="A489">
            <v>862.97854776697</v>
          </cell>
          <cell r="B489">
            <v>37.19133897207</v>
          </cell>
          <cell r="C489">
            <v>62.700520004819403</v>
          </cell>
        </row>
        <row r="490">
          <cell r="A490">
            <v>870.96358995608</v>
          </cell>
          <cell r="B490">
            <v>37.0847218051575</v>
          </cell>
          <cell r="C490">
            <v>62.465916620442897</v>
          </cell>
        </row>
        <row r="491">
          <cell r="A491">
            <v>879.022516830884</v>
          </cell>
          <cell r="B491">
            <v>36.977778787423901</v>
          </cell>
          <cell r="C491">
            <v>62.2313200502578</v>
          </cell>
        </row>
        <row r="492">
          <cell r="A492">
            <v>887.15601203795995</v>
          </cell>
          <cell r="B492">
            <v>36.870508394438602</v>
          </cell>
          <cell r="C492">
            <v>61.996748967244201</v>
          </cell>
        </row>
        <row r="493">
          <cell r="A493">
            <v>895.36476554959302</v>
          </cell>
          <cell r="B493">
            <v>36.762909146355902</v>
          </cell>
          <cell r="C493">
            <v>61.762222355972597</v>
          </cell>
        </row>
        <row r="494">
          <cell r="A494">
            <v>903.64947372230097</v>
          </cell>
          <cell r="B494">
            <v>36.654979609085501</v>
          </cell>
          <cell r="C494">
            <v>61.527759507439299</v>
          </cell>
        </row>
        <row r="495">
          <cell r="A495">
            <v>912.01083935590896</v>
          </cell>
          <cell r="B495">
            <v>36.546718395456402</v>
          </cell>
          <cell r="C495">
            <v>61.293380013732303</v>
          </cell>
        </row>
        <row r="496">
          <cell r="A496">
            <v>920.44957175317097</v>
          </cell>
          <cell r="B496">
            <v>36.438124166358698</v>
          </cell>
          <cell r="C496">
            <v>61.059103762407098</v>
          </cell>
        </row>
        <row r="497">
          <cell r="A497">
            <v>928.96638677993599</v>
          </cell>
          <cell r="B497">
            <v>36.329195631871201</v>
          </cell>
          <cell r="C497">
            <v>60.824950930747001</v>
          </cell>
        </row>
        <row r="498">
          <cell r="A498">
            <v>937.56200692588004</v>
          </cell>
          <cell r="B498">
            <v>36.2199315523821</v>
          </cell>
          <cell r="C498">
            <v>60.590941979891902</v>
          </cell>
        </row>
        <row r="499">
          <cell r="A499">
            <v>946.23716136579196</v>
          </cell>
          <cell r="B499">
            <v>36.110330739642301</v>
          </cell>
          <cell r="C499">
            <v>60.357097648223601</v>
          </cell>
        </row>
        <row r="500">
          <cell r="A500">
            <v>954.99258602143505</v>
          </cell>
          <cell r="B500">
            <v>36.000392057865596</v>
          </cell>
          <cell r="C500">
            <v>60.123438945364001</v>
          </cell>
        </row>
        <row r="501">
          <cell r="A501">
            <v>963.82902362396999</v>
          </cell>
          <cell r="B501">
            <v>35.890114424744802</v>
          </cell>
          <cell r="C501">
            <v>59.889987145212402</v>
          </cell>
        </row>
        <row r="502">
          <cell r="A502">
            <v>972.74722377696503</v>
          </cell>
          <cell r="B502">
            <v>35.779496812467002</v>
          </cell>
          <cell r="C502">
            <v>59.656763779098497</v>
          </cell>
        </row>
        <row r="503">
          <cell r="A503">
            <v>981.74794301998395</v>
          </cell>
          <cell r="B503">
            <v>35.668538248729099</v>
          </cell>
          <cell r="C503">
            <v>59.4237906289829</v>
          </cell>
        </row>
        <row r="504">
          <cell r="A504">
            <v>990.83194489276696</v>
          </cell>
          <cell r="B504">
            <v>35.557237817668501</v>
          </cell>
          <cell r="C504">
            <v>59.191089719855299</v>
          </cell>
        </row>
        <row r="505">
          <cell r="A505">
            <v>1000</v>
          </cell>
          <cell r="B505">
            <v>35.4455946608199</v>
          </cell>
          <cell r="C505">
            <v>58.958683312498003</v>
          </cell>
        </row>
        <row r="506">
          <cell r="A506">
            <v>1009.2528860766801</v>
          </cell>
          <cell r="B506">
            <v>35.333607978017902</v>
          </cell>
          <cell r="C506">
            <v>58.726593895797897</v>
          </cell>
        </row>
        <row r="507">
          <cell r="A507">
            <v>1018.59138805411</v>
          </cell>
          <cell r="B507">
            <v>35.221277028263401</v>
          </cell>
          <cell r="C507">
            <v>58.494844178833503</v>
          </cell>
        </row>
        <row r="508">
          <cell r="A508">
            <v>1028.01629812647</v>
          </cell>
          <cell r="B508">
            <v>35.1086011305905</v>
          </cell>
          <cell r="C508">
            <v>58.263457083103198</v>
          </cell>
        </row>
        <row r="509">
          <cell r="A509">
            <v>1037.52841581801</v>
          </cell>
          <cell r="B509">
            <v>34.995579664849302</v>
          </cell>
          <cell r="C509">
            <v>58.0324557340494</v>
          </cell>
        </row>
        <row r="510">
          <cell r="A510">
            <v>1047.12854805089</v>
          </cell>
          <cell r="B510">
            <v>34.8822120725224</v>
          </cell>
          <cell r="C510">
            <v>57.801863453100403</v>
          </cell>
        </row>
        <row r="511">
          <cell r="A511">
            <v>1056.8175092136501</v>
          </cell>
          <cell r="B511">
            <v>34.768497857440998</v>
          </cell>
          <cell r="C511">
            <v>57.571703748896603</v>
          </cell>
        </row>
        <row r="512">
          <cell r="A512">
            <v>1066.59612123025</v>
          </cell>
          <cell r="B512">
            <v>34.654436586520497</v>
          </cell>
          <cell r="C512">
            <v>57.342000308894399</v>
          </cell>
        </row>
        <row r="513">
          <cell r="A513">
            <v>1076.46521362983</v>
          </cell>
          <cell r="B513">
            <v>34.540027890418799</v>
          </cell>
          <cell r="C513">
            <v>57.1127769904408</v>
          </cell>
        </row>
        <row r="514">
          <cell r="A514">
            <v>1086.42562361706</v>
          </cell>
          <cell r="B514">
            <v>34.425271464186402</v>
          </cell>
          <cell r="C514">
            <v>56.884057811988797</v>
          </cell>
        </row>
        <row r="515">
          <cell r="A515">
            <v>1096.47819614318</v>
          </cell>
          <cell r="B515">
            <v>34.310167067875298</v>
          </cell>
          <cell r="C515">
            <v>56.655866944112702</v>
          </cell>
        </row>
        <row r="516">
          <cell r="A516">
            <v>1106.62378397766</v>
          </cell>
          <cell r="B516">
            <v>34.194714527094</v>
          </cell>
          <cell r="C516">
            <v>56.428228700337499</v>
          </cell>
        </row>
        <row r="517">
          <cell r="A517">
            <v>1116.86324778056</v>
          </cell>
          <cell r="B517">
            <v>34.078913733542599</v>
          </cell>
          <cell r="C517">
            <v>56.201167527917598</v>
          </cell>
        </row>
        <row r="518">
          <cell r="A518">
            <v>1127.1974561755101</v>
          </cell>
          <cell r="B518">
            <v>33.962764645502801</v>
          </cell>
          <cell r="C518">
            <v>55.974707998575703</v>
          </cell>
        </row>
        <row r="519">
          <cell r="A519">
            <v>1137.6272858234299</v>
          </cell>
          <cell r="B519">
            <v>33.846267288281403</v>
          </cell>
          <cell r="C519">
            <v>55.748874799028201</v>
          </cell>
        </row>
        <row r="520">
          <cell r="A520">
            <v>1148.1536214968801</v>
          </cell>
          <cell r="B520">
            <v>33.729421754628298</v>
          </cell>
          <cell r="C520">
            <v>55.5236927215552</v>
          </cell>
        </row>
        <row r="521">
          <cell r="A521">
            <v>1158.7773561551201</v>
          </cell>
          <cell r="B521">
            <v>33.612228205102497</v>
          </cell>
          <cell r="C521">
            <v>55.299186654411599</v>
          </cell>
        </row>
        <row r="522">
          <cell r="A522">
            <v>1169.49939101987</v>
          </cell>
          <cell r="B522">
            <v>33.494686868402802</v>
          </cell>
          <cell r="C522">
            <v>55.075381572260099</v>
          </cell>
        </row>
        <row r="523">
          <cell r="A523">
            <v>1180.3206356517201</v>
          </cell>
          <cell r="B523">
            <v>33.376798041653302</v>
          </cell>
          <cell r="C523">
            <v>54.852302526427998</v>
          </cell>
        </row>
        <row r="524">
          <cell r="A524">
            <v>1191.24200802737</v>
          </cell>
          <cell r="B524">
            <v>33.258562090668903</v>
          </cell>
          <cell r="C524">
            <v>54.629974635380997</v>
          </cell>
        </row>
        <row r="525">
          <cell r="A525">
            <v>1202.26443461741</v>
          </cell>
          <cell r="B525">
            <v>33.1399794501353</v>
          </cell>
          <cell r="C525">
            <v>54.408423074749003</v>
          </cell>
        </row>
        <row r="526">
          <cell r="A526">
            <v>1213.3888504649699</v>
          </cell>
          <cell r="B526">
            <v>33.021050623797798</v>
          </cell>
          <cell r="C526">
            <v>54.187673067773403</v>
          </cell>
        </row>
        <row r="527">
          <cell r="A527">
            <v>1224.61619926504</v>
          </cell>
          <cell r="B527">
            <v>32.901776184570899</v>
          </cell>
          <cell r="C527">
            <v>53.967749875385003</v>
          </cell>
        </row>
        <row r="528">
          <cell r="A528">
            <v>1235.9474334445099</v>
          </cell>
          <cell r="B528">
            <v>32.782156774637301</v>
          </cell>
          <cell r="C528">
            <v>53.7486787865843</v>
          </cell>
        </row>
        <row r="529">
          <cell r="A529">
            <v>1247.38351424294</v>
          </cell>
          <cell r="B529">
            <v>32.662193105473399</v>
          </cell>
          <cell r="C529">
            <v>53.5304851085316</v>
          </cell>
        </row>
        <row r="530">
          <cell r="A530">
            <v>1258.92541179416</v>
          </cell>
          <cell r="B530">
            <v>32.541885957870001</v>
          </cell>
          <cell r="C530">
            <v>53.313194156931303</v>
          </cell>
        </row>
        <row r="531">
          <cell r="A531">
            <v>1270.57410520854</v>
          </cell>
          <cell r="B531">
            <v>32.421236181870398</v>
          </cell>
          <cell r="C531">
            <v>53.096831246157898</v>
          </cell>
        </row>
        <row r="532">
          <cell r="A532">
            <v>1282.3305826560199</v>
          </cell>
          <cell r="B532">
            <v>32.300244696714799</v>
          </cell>
          <cell r="C532">
            <v>52.881421679723701</v>
          </cell>
        </row>
        <row r="533">
          <cell r="A533">
            <v>1294.19584144998</v>
          </cell>
          <cell r="B533">
            <v>32.178912490705898</v>
          </cell>
          <cell r="C533">
            <v>52.666990740540399</v>
          </cell>
        </row>
        <row r="534">
          <cell r="A534">
            <v>1306.17088813184</v>
          </cell>
          <cell r="B534">
            <v>32.057240621049097</v>
          </cell>
          <cell r="C534">
            <v>52.453563681308303</v>
          </cell>
        </row>
        <row r="535">
          <cell r="A535">
            <v>1318.2567385564</v>
          </cell>
          <cell r="B535">
            <v>31.935230213669101</v>
          </cell>
          <cell r="C535">
            <v>52.241165715120196</v>
          </cell>
        </row>
        <row r="536">
          <cell r="A536">
            <v>1330.4544179780901</v>
          </cell>
          <cell r="B536">
            <v>31.812882462947002</v>
          </cell>
          <cell r="C536">
            <v>52.029822005785299</v>
          </cell>
        </row>
        <row r="537">
          <cell r="A537">
            <v>1342.7649611378599</v>
          </cell>
          <cell r="B537">
            <v>31.6901986314687</v>
          </cell>
          <cell r="C537">
            <v>51.819557658645103</v>
          </cell>
        </row>
        <row r="538">
          <cell r="A538">
            <v>1355.1894123510299</v>
          </cell>
          <cell r="B538">
            <v>31.567180049698099</v>
          </cell>
          <cell r="C538">
            <v>51.610397711190203</v>
          </cell>
        </row>
        <row r="539">
          <cell r="A539">
            <v>1367.7288255958399</v>
          </cell>
          <cell r="B539">
            <v>31.443828115633799</v>
          </cell>
          <cell r="C539">
            <v>51.402367123898202</v>
          </cell>
        </row>
        <row r="540">
          <cell r="A540">
            <v>1380.38426460288</v>
          </cell>
          <cell r="B540">
            <v>31.320144294411001</v>
          </cell>
          <cell r="C540">
            <v>51.1954907710589</v>
          </cell>
        </row>
        <row r="541">
          <cell r="A541">
            <v>1393.1568029452999</v>
          </cell>
          <cell r="B541">
            <v>31.1961301178935</v>
          </cell>
          <cell r="C541">
            <v>50.989793431919999</v>
          </cell>
        </row>
        <row r="542">
          <cell r="A542">
            <v>1406.04752412991</v>
          </cell>
          <cell r="B542">
            <v>31.0717871842077</v>
          </cell>
          <cell r="C542">
            <v>50.785299781739397</v>
          </cell>
        </row>
        <row r="543">
          <cell r="A543">
            <v>1419.05752168909</v>
          </cell>
          <cell r="B543">
            <v>30.947117157251402</v>
          </cell>
          <cell r="C543">
            <v>50.582034383058101</v>
          </cell>
        </row>
        <row r="544">
          <cell r="A544">
            <v>1432.1878992735401</v>
          </cell>
          <cell r="B544">
            <v>30.822121766175702</v>
          </cell>
          <cell r="C544">
            <v>50.380021677144597</v>
          </cell>
        </row>
        <row r="545">
          <cell r="A545">
            <v>1445.43977074592</v>
          </cell>
          <cell r="B545">
            <v>30.696802804821498</v>
          </cell>
          <cell r="C545">
            <v>50.179285975478997</v>
          </cell>
        </row>
        <row r="546">
          <cell r="A546">
            <v>1458.8142602753401</v>
          </cell>
          <cell r="B546">
            <v>30.571162131135299</v>
          </cell>
          <cell r="C546">
            <v>49.979851451481203</v>
          </cell>
        </row>
        <row r="547">
          <cell r="A547">
            <v>1472.3125024327101</v>
          </cell>
          <cell r="B547">
            <v>30.445201666554201</v>
          </cell>
          <cell r="C547">
            <v>49.781742132328802</v>
          </cell>
        </row>
        <row r="548">
          <cell r="A548">
            <v>1485.9356422870001</v>
          </cell>
          <cell r="B548">
            <v>30.318923395353899</v>
          </cell>
          <cell r="C548">
            <v>49.5849818909726</v>
          </cell>
        </row>
        <row r="549">
          <cell r="A549">
            <v>1499.6848355023701</v>
          </cell>
          <cell r="B549">
            <v>30.1923293639761</v>
          </cell>
          <cell r="C549">
            <v>49.389594438274202</v>
          </cell>
        </row>
        <row r="550">
          <cell r="A550">
            <v>1513.5612484362</v>
          </cell>
          <cell r="B550">
            <v>30.065421680331301</v>
          </cell>
          <cell r="C550">
            <v>49.195603315392802</v>
          </cell>
        </row>
        <row r="551">
          <cell r="A551">
            <v>1527.5660582380699</v>
          </cell>
          <cell r="B551">
            <v>29.938202513057401</v>
          </cell>
          <cell r="C551">
            <v>49.003031886195501</v>
          </cell>
        </row>
        <row r="552">
          <cell r="A552">
            <v>1541.70045294956</v>
          </cell>
          <cell r="B552">
            <v>29.810674090787298</v>
          </cell>
          <cell r="C552">
            <v>48.811903330080597</v>
          </cell>
        </row>
        <row r="553">
          <cell r="A553">
            <v>1555.96563160507</v>
          </cell>
          <cell r="B553">
            <v>29.682838701358101</v>
          </cell>
          <cell r="C553">
            <v>48.622240634759002</v>
          </cell>
        </row>
        <row r="554">
          <cell r="A554">
            <v>1570.36280433355</v>
          </cell>
          <cell r="B554">
            <v>29.554698691013702</v>
          </cell>
          <cell r="C554">
            <v>48.434066589290602</v>
          </cell>
        </row>
        <row r="555">
          <cell r="A555">
            <v>1584.8931924611099</v>
          </cell>
          <cell r="B555">
            <v>29.426256463592701</v>
          </cell>
          <cell r="C555">
            <v>48.247403777428403</v>
          </cell>
        </row>
        <row r="556">
          <cell r="A556">
            <v>1599.5580286146601</v>
          </cell>
          <cell r="B556">
            <v>29.297514479684899</v>
          </cell>
          <cell r="C556">
            <v>48.062274570990397</v>
          </cell>
        </row>
        <row r="557">
          <cell r="A557">
            <v>1614.35855682648</v>
          </cell>
          <cell r="B557">
            <v>29.1684752557683</v>
          </cell>
          <cell r="C557">
            <v>47.878701123504399</v>
          </cell>
        </row>
        <row r="558">
          <cell r="A558">
            <v>1629.2960326397199</v>
          </cell>
          <cell r="B558">
            <v>29.039141363343099</v>
          </cell>
          <cell r="C558">
            <v>47.696705364089603</v>
          </cell>
        </row>
        <row r="559">
          <cell r="A559">
            <v>1644.3717232149299</v>
          </cell>
          <cell r="B559">
            <v>28.909515428026801</v>
          </cell>
          <cell r="C559">
            <v>47.516308991428197</v>
          </cell>
        </row>
        <row r="560">
          <cell r="A560">
            <v>1659.5869074375601</v>
          </cell>
          <cell r="B560">
            <v>28.7796001286614</v>
          </cell>
          <cell r="C560">
            <v>47.337533468090903</v>
          </cell>
        </row>
        <row r="561">
          <cell r="A561">
            <v>1674.94287602643</v>
          </cell>
          <cell r="B561">
            <v>28.649398196386201</v>
          </cell>
          <cell r="C561">
            <v>47.160400014956103</v>
          </cell>
        </row>
        <row r="562">
          <cell r="A562">
            <v>1690.44093164326</v>
          </cell>
          <cell r="B562">
            <v>28.518912413696199</v>
          </cell>
          <cell r="C562">
            <v>46.984929605795102</v>
          </cell>
        </row>
        <row r="563">
          <cell r="A563">
            <v>1706.0823890031199</v>
          </cell>
          <cell r="B563">
            <v>28.388145613510499</v>
          </cell>
          <cell r="C563">
            <v>46.811142962236801</v>
          </cell>
        </row>
        <row r="564">
          <cell r="A564">
            <v>1721.8685749860001</v>
          </cell>
          <cell r="B564">
            <v>28.257100678208001</v>
          </cell>
          <cell r="C564">
            <v>46.639060548762501</v>
          </cell>
        </row>
        <row r="565">
          <cell r="A565">
            <v>1737.8008287493701</v>
          </cell>
          <cell r="B565">
            <v>28.1257805386659</v>
          </cell>
          <cell r="C565">
            <v>46.468702567993198</v>
          </cell>
        </row>
        <row r="566">
          <cell r="A566">
            <v>1753.88050184176</v>
          </cell>
          <cell r="B566">
            <v>27.9941881732924</v>
          </cell>
          <cell r="C566">
            <v>46.300088956192198</v>
          </cell>
        </row>
        <row r="567">
          <cell r="A567">
            <v>1770.10895831742</v>
          </cell>
          <cell r="B567">
            <v>27.862326607041901</v>
          </cell>
          <cell r="C567">
            <v>46.133239378918901</v>
          </cell>
        </row>
        <row r="568">
          <cell r="A568">
            <v>1786.4875748520401</v>
          </cell>
          <cell r="B568">
            <v>27.730198910433302</v>
          </cell>
          <cell r="C568">
            <v>45.968173226911503</v>
          </cell>
        </row>
        <row r="569">
          <cell r="A569">
            <v>1803.01774085956</v>
          </cell>
          <cell r="B569">
            <v>27.597808198564401</v>
          </cell>
          <cell r="C569">
            <v>45.804909612191501</v>
          </cell>
        </row>
        <row r="570">
          <cell r="A570">
            <v>1819.7008586099801</v>
          </cell>
          <cell r="B570">
            <v>27.465157630117901</v>
          </cell>
          <cell r="C570">
            <v>45.643467364346499</v>
          </cell>
        </row>
        <row r="571">
          <cell r="A571">
            <v>1836.53834334834</v>
          </cell>
          <cell r="B571">
            <v>27.332250406373401</v>
          </cell>
          <cell r="C571">
            <v>45.4838650270435</v>
          </cell>
        </row>
        <row r="572">
          <cell r="A572">
            <v>1853.5316234148099</v>
          </cell>
          <cell r="B572">
            <v>27.199089770207699</v>
          </cell>
          <cell r="C572">
            <v>45.326120854664502</v>
          </cell>
        </row>
        <row r="573">
          <cell r="A573">
            <v>1870.68214036579</v>
          </cell>
          <cell r="B573">
            <v>27.065679005102702</v>
          </cell>
          <cell r="C573">
            <v>45.170252809214603</v>
          </cell>
        </row>
        <row r="574">
          <cell r="A574">
            <v>1887.9913490962899</v>
          </cell>
          <cell r="B574">
            <v>26.932021434158798</v>
          </cell>
          <cell r="C574">
            <v>45.0162785574136</v>
          </cell>
        </row>
        <row r="575">
          <cell r="A575">
            <v>1905.4607179632401</v>
          </cell>
          <cell r="B575">
            <v>26.798120419097899</v>
          </cell>
          <cell r="C575">
            <v>44.864215467925</v>
          </cell>
        </row>
        <row r="576">
          <cell r="A576">
            <v>1923.0917289101501</v>
          </cell>
          <cell r="B576">
            <v>26.663979359280098</v>
          </cell>
          <cell r="C576">
            <v>44.714080608818399</v>
          </cell>
        </row>
        <row r="577">
          <cell r="A577">
            <v>1940.8858775927699</v>
          </cell>
          <cell r="B577">
            <v>26.529601690720298</v>
          </cell>
          <cell r="C577">
            <v>44.565890745188099</v>
          </cell>
        </row>
        <row r="578">
          <cell r="A578">
            <v>1958.8446735059799</v>
          </cell>
          <cell r="B578">
            <v>26.394990885109099</v>
          </cell>
          <cell r="C578">
            <v>44.419662336953301</v>
          </cell>
        </row>
        <row r="579">
          <cell r="A579">
            <v>1976.9696401118499</v>
          </cell>
          <cell r="B579">
            <v>26.260150448847099</v>
          </cell>
          <cell r="C579">
            <v>44.2754115368787</v>
          </cell>
        </row>
        <row r="580">
          <cell r="A580">
            <v>1995.26231496887</v>
          </cell>
          <cell r="B580">
            <v>26.125083922074399</v>
          </cell>
          <cell r="C580">
            <v>44.133154188673601</v>
          </cell>
        </row>
        <row r="581">
          <cell r="A581">
            <v>2013.72424986238</v>
          </cell>
          <cell r="B581">
            <v>25.9897948777135</v>
          </cell>
          <cell r="C581">
            <v>43.992905825323298</v>
          </cell>
        </row>
        <row r="582">
          <cell r="A582">
            <v>2032.3570109362199</v>
          </cell>
          <cell r="B582">
            <v>25.854286920524402</v>
          </cell>
          <cell r="C582">
            <v>43.854681667586597</v>
          </cell>
        </row>
        <row r="583">
          <cell r="A583">
            <v>2051.1621788255602</v>
          </cell>
          <cell r="B583">
            <v>25.718563686165201</v>
          </cell>
          <cell r="C583">
            <v>43.718496622617501</v>
          </cell>
        </row>
        <row r="584">
          <cell r="A584">
            <v>2070.1413487910399</v>
          </cell>
          <cell r="B584">
            <v>25.582628840258099</v>
          </cell>
          <cell r="C584">
            <v>43.584365282734304</v>
          </cell>
        </row>
        <row r="585">
          <cell r="A585">
            <v>2089.2961308540298</v>
          </cell>
          <cell r="B585">
            <v>25.446486077475502</v>
          </cell>
          <cell r="C585">
            <v>43.452301924378403</v>
          </cell>
        </row>
        <row r="586">
          <cell r="A586">
            <v>2108.6281499332799</v>
          </cell>
          <cell r="B586">
            <v>25.3101391206282</v>
          </cell>
          <cell r="C586">
            <v>43.322320507173302</v>
          </cell>
        </row>
        <row r="587">
          <cell r="A587">
            <v>2128.1390459827098</v>
          </cell>
          <cell r="B587">
            <v>25.173591719773899</v>
          </cell>
          <cell r="C587">
            <v>43.194434673149097</v>
          </cell>
        </row>
        <row r="588">
          <cell r="A588">
            <v>2147.8304741305301</v>
          </cell>
          <cell r="B588">
            <v>25.036847651328699</v>
          </cell>
          <cell r="C588">
            <v>43.068657746067203</v>
          </cell>
        </row>
        <row r="589">
          <cell r="A589">
            <v>2167.7041048196902</v>
          </cell>
          <cell r="B589">
            <v>24.899910717198299</v>
          </cell>
          <cell r="C589">
            <v>42.945002730896597</v>
          </cell>
        </row>
        <row r="590">
          <cell r="A590">
            <v>2187.7616239495501</v>
          </cell>
          <cell r="B590">
            <v>24.762784743923302</v>
          </cell>
          <cell r="C590">
            <v>42.823482313419198</v>
          </cell>
        </row>
        <row r="591">
          <cell r="A591">
            <v>2208.00473301889</v>
          </cell>
          <cell r="B591">
            <v>24.625473581828501</v>
          </cell>
          <cell r="C591">
            <v>42.704108859901197</v>
          </cell>
        </row>
        <row r="592">
          <cell r="A592">
            <v>2228.4351492702999</v>
          </cell>
          <cell r="B592">
            <v>24.4879811042019</v>
          </cell>
          <cell r="C592">
            <v>42.586894416945498</v>
          </cell>
        </row>
        <row r="593">
          <cell r="A593">
            <v>2249.05460583578</v>
          </cell>
          <cell r="B593">
            <v>24.350311206470298</v>
          </cell>
          <cell r="C593">
            <v>42.471850711368397</v>
          </cell>
        </row>
        <row r="594">
          <cell r="A594">
            <v>2269.8648518838199</v>
          </cell>
          <cell r="B594">
            <v>24.212467805406099</v>
          </cell>
          <cell r="C594">
            <v>42.358989150249798</v>
          </cell>
        </row>
        <row r="595">
          <cell r="A595">
            <v>2290.8676527677699</v>
          </cell>
          <cell r="B595">
            <v>24.074454838337399</v>
          </cell>
          <cell r="C595">
            <v>42.248320821020798</v>
          </cell>
        </row>
        <row r="596">
          <cell r="A596">
            <v>2312.0647901755901</v>
          </cell>
          <cell r="B596">
            <v>23.936276262381501</v>
          </cell>
          <cell r="C596">
            <v>42.139856491672703</v>
          </cell>
        </row>
        <row r="597">
          <cell r="A597">
            <v>2333.4580622809999</v>
          </cell>
          <cell r="B597">
            <v>23.797936053685</v>
          </cell>
          <cell r="C597">
            <v>42.033606611017902</v>
          </cell>
        </row>
        <row r="598">
          <cell r="A598">
            <v>2355.0492838959999</v>
          </cell>
          <cell r="B598">
            <v>23.659438206688701</v>
          </cell>
          <cell r="C598">
            <v>41.929581309047897</v>
          </cell>
        </row>
        <row r="599">
          <cell r="A599">
            <v>2376.8402866248698</v>
          </cell>
          <cell r="B599">
            <v>23.520786733404499</v>
          </cell>
          <cell r="C599">
            <v>41.827790397367004</v>
          </cell>
        </row>
        <row r="600">
          <cell r="A600">
            <v>2398.83291901949</v>
          </cell>
          <cell r="B600">
            <v>23.3819856627033</v>
          </cell>
          <cell r="C600">
            <v>41.728243369646002</v>
          </cell>
        </row>
        <row r="601">
          <cell r="A601">
            <v>2421.0290467361701</v>
          </cell>
          <cell r="B601">
            <v>23.243039039631899</v>
          </cell>
          <cell r="C601">
            <v>41.630949402223202</v>
          </cell>
        </row>
        <row r="602">
          <cell r="A602">
            <v>2443.4305526939702</v>
          </cell>
          <cell r="B602">
            <v>23.103950924723801</v>
          </cell>
          <cell r="C602">
            <v>41.535917354617098</v>
          </cell>
        </row>
        <row r="603">
          <cell r="A603">
            <v>2466.0393372343301</v>
          </cell>
          <cell r="B603">
            <v>22.964725393354701</v>
          </cell>
          <cell r="C603">
            <v>41.443155770267197</v>
          </cell>
        </row>
        <row r="604">
          <cell r="A604">
            <v>2488.8573182823902</v>
          </cell>
          <cell r="B604">
            <v>22.8253665350855</v>
          </cell>
          <cell r="C604">
            <v>41.352672877141103</v>
          </cell>
        </row>
        <row r="605">
          <cell r="A605">
            <v>2511.8864315095698</v>
          </cell>
          <cell r="B605">
            <v>22.685878453041099</v>
          </cell>
          <cell r="C605">
            <v>41.264476588513197</v>
          </cell>
        </row>
        <row r="606">
          <cell r="A606">
            <v>2535.1286304978998</v>
          </cell>
          <cell r="B606">
            <v>22.5462652632947</v>
          </cell>
          <cell r="C606">
            <v>41.178574503683599</v>
          </cell>
        </row>
        <row r="607">
          <cell r="A607">
            <v>2558.5858869056401</v>
          </cell>
          <cell r="B607">
            <v>22.406531094269599</v>
          </cell>
          <cell r="C607">
            <v>41.0949739087823</v>
          </cell>
        </row>
        <row r="608">
          <cell r="A608">
            <v>2582.2601906345899</v>
          </cell>
          <cell r="B608">
            <v>22.266680086159599</v>
          </cell>
          <cell r="C608">
            <v>41.013681777571598</v>
          </cell>
        </row>
        <row r="609">
          <cell r="A609">
            <v>2606.15354999889</v>
          </cell>
          <cell r="B609">
            <v>22.126716390358499</v>
          </cell>
          <cell r="C609">
            <v>40.934704772257703</v>
          </cell>
        </row>
        <row r="610">
          <cell r="A610">
            <v>2630.26799189538</v>
          </cell>
          <cell r="B610">
            <v>21.9866441689075</v>
          </cell>
          <cell r="C610">
            <v>40.858049244318401</v>
          </cell>
        </row>
        <row r="611">
          <cell r="A611">
            <v>2654.6055619755298</v>
          </cell>
          <cell r="B611">
            <v>21.846467593960501</v>
          </cell>
          <cell r="C611">
            <v>40.783721235365299</v>
          </cell>
        </row>
        <row r="612">
          <cell r="A612">
            <v>2679.1683248190302</v>
          </cell>
          <cell r="B612">
            <v>21.7061908472553</v>
          </cell>
          <cell r="C612">
            <v>40.711726477967197</v>
          </cell>
        </row>
        <row r="613">
          <cell r="A613">
            <v>2703.9583641088402</v>
          </cell>
          <cell r="B613">
            <v>21.565818119605598</v>
          </cell>
          <cell r="C613">
            <v>40.642070396484399</v>
          </cell>
        </row>
        <row r="614">
          <cell r="A614">
            <v>2728.97778280804</v>
          </cell>
          <cell r="B614">
            <v>21.425353610403199</v>
          </cell>
          <cell r="C614">
            <v>40.574758107915798</v>
          </cell>
        </row>
        <row r="615">
          <cell r="A615">
            <v>2754.2287033381599</v>
          </cell>
          <cell r="B615">
            <v>21.284801527135301</v>
          </cell>
          <cell r="C615">
            <v>40.509794422720702</v>
          </cell>
        </row>
        <row r="616">
          <cell r="A616">
            <v>2779.7132677592799</v>
          </cell>
          <cell r="B616">
            <v>21.1441660849116</v>
          </cell>
          <cell r="C616">
            <v>40.447183845621502</v>
          </cell>
        </row>
        <row r="617">
          <cell r="A617">
            <v>2805.4336379517099</v>
          </cell>
          <cell r="B617">
            <v>21.003451506005799</v>
          </cell>
          <cell r="C617">
            <v>40.386930576388103</v>
          </cell>
        </row>
        <row r="618">
          <cell r="A618">
            <v>2831.3919957993699</v>
          </cell>
          <cell r="B618">
            <v>20.862662019406699</v>
          </cell>
          <cell r="C618">
            <v>40.3290385106136</v>
          </cell>
        </row>
        <row r="619">
          <cell r="A619">
            <v>2857.5905433749399</v>
          </cell>
          <cell r="B619">
            <v>20.721801860386201</v>
          </cell>
          <cell r="C619">
            <v>40.2735112404633</v>
          </cell>
        </row>
        <row r="620">
          <cell r="A620">
            <v>2884.0315031266</v>
          </cell>
          <cell r="B620">
            <v>20.580875270068699</v>
          </cell>
          <cell r="C620">
            <v>40.220352055375699</v>
          </cell>
        </row>
        <row r="621">
          <cell r="A621">
            <v>2910.7171180666001</v>
          </cell>
          <cell r="B621">
            <v>20.439886495018499</v>
          </cell>
          <cell r="C621">
            <v>40.169563942736403</v>
          </cell>
        </row>
        <row r="622">
          <cell r="A622">
            <v>2937.6496519615298</v>
          </cell>
          <cell r="B622">
            <v>20.298839786833302</v>
          </cell>
          <cell r="C622">
            <v>40.121149588539502</v>
          </cell>
        </row>
        <row r="623">
          <cell r="A623">
            <v>2964.83138952434</v>
          </cell>
          <cell r="B623">
            <v>20.1577394017493</v>
          </cell>
          <cell r="C623">
            <v>40.075111377989103</v>
          </cell>
        </row>
        <row r="624">
          <cell r="A624">
            <v>2992.2646366081799</v>
          </cell>
          <cell r="B624">
            <v>20.016589600252701</v>
          </cell>
          <cell r="C624">
            <v>40.031451396069002</v>
          </cell>
        </row>
        <row r="625">
          <cell r="A625">
            <v>3019.9517204020099</v>
          </cell>
          <cell r="B625">
            <v>19.875394646696702</v>
          </cell>
          <cell r="C625">
            <v>39.990171428043702</v>
          </cell>
        </row>
        <row r="626">
          <cell r="A626">
            <v>3047.8949896279801</v>
          </cell>
          <cell r="B626">
            <v>19.734158808936101</v>
          </cell>
          <cell r="C626">
            <v>39.951272959974901</v>
          </cell>
        </row>
        <row r="627">
          <cell r="A627">
            <v>3076.0968147407002</v>
          </cell>
          <cell r="B627">
            <v>19.5928863579527</v>
          </cell>
          <cell r="C627">
            <v>39.914757179101798</v>
          </cell>
        </row>
        <row r="628">
          <cell r="A628">
            <v>3104.5595881283498</v>
          </cell>
          <cell r="B628">
            <v>19.451581567503801</v>
          </cell>
          <cell r="C628">
            <v>39.880624974267597</v>
          </cell>
        </row>
        <row r="629">
          <cell r="A629">
            <v>3133.28572431558</v>
          </cell>
          <cell r="B629">
            <v>19.310248713763698</v>
          </cell>
          <cell r="C629">
            <v>39.848876936209102</v>
          </cell>
        </row>
        <row r="630">
          <cell r="A630">
            <v>3162.2776601683699</v>
          </cell>
          <cell r="B630">
            <v>19.168892074975901</v>
          </cell>
          <cell r="C630">
            <v>39.819513357855598</v>
          </cell>
        </row>
        <row r="631">
          <cell r="A631">
            <v>3191.5378551007602</v>
          </cell>
          <cell r="B631">
            <v>19.0275159311085</v>
          </cell>
          <cell r="C631">
            <v>39.7925342345372</v>
          </cell>
        </row>
        <row r="632">
          <cell r="A632">
            <v>3221.0687912834301</v>
          </cell>
          <cell r="B632">
            <v>18.8861245635131</v>
          </cell>
          <cell r="C632">
            <v>39.767939264151501</v>
          </cell>
        </row>
        <row r="633">
          <cell r="A633">
            <v>3250.8729738543402</v>
          </cell>
          <cell r="B633">
            <v>18.744722254586001</v>
          </cell>
          <cell r="C633">
            <v>39.745727847267602</v>
          </cell>
        </row>
        <row r="634">
          <cell r="A634">
            <v>3280.9529311311899</v>
          </cell>
          <cell r="B634">
            <v>18.603313287431501</v>
          </cell>
          <cell r="C634">
            <v>39.725899087171499</v>
          </cell>
        </row>
        <row r="635">
          <cell r="A635">
            <v>3311.3112148259102</v>
          </cell>
          <cell r="B635">
            <v>18.461901945530801</v>
          </cell>
          <cell r="C635">
            <v>39.708451789880399</v>
          </cell>
        </row>
        <row r="636">
          <cell r="A636">
            <v>3341.9504002611402</v>
          </cell>
          <cell r="B636">
            <v>18.320492512404901</v>
          </cell>
          <cell r="C636">
            <v>39.693384464037997</v>
          </cell>
        </row>
        <row r="637">
          <cell r="A637">
            <v>3372.8730865886801</v>
          </cell>
          <cell r="B637">
            <v>18.179089271284699</v>
          </cell>
          <cell r="C637">
            <v>39.680695320827603</v>
          </cell>
        </row>
        <row r="638">
          <cell r="A638">
            <v>3404.0818970099999</v>
          </cell>
          <cell r="B638">
            <v>18.0376965047741</v>
          </cell>
          <cell r="C638">
            <v>39.670382273753702</v>
          </cell>
        </row>
        <row r="639">
          <cell r="A639">
            <v>3435.5794789987399</v>
          </cell>
          <cell r="B639">
            <v>17.8963184945185</v>
          </cell>
          <cell r="C639">
            <v>39.662442938420199</v>
          </cell>
        </row>
        <row r="640">
          <cell r="A640">
            <v>3467.3685045253101</v>
          </cell>
          <cell r="B640">
            <v>17.754959520867398</v>
          </cell>
          <cell r="C640">
            <v>39.656874632221601</v>
          </cell>
        </row>
        <row r="641">
          <cell r="A641">
            <v>3499.4516702835699</v>
          </cell>
          <cell r="B641">
            <v>17.613623862535398</v>
          </cell>
          <cell r="C641">
            <v>39.653674373981197</v>
          </cell>
        </row>
        <row r="642">
          <cell r="A642">
            <v>3531.8316979195602</v>
          </cell>
          <cell r="B642">
            <v>17.472315796261</v>
          </cell>
          <cell r="C642">
            <v>39.652838883538799</v>
          </cell>
        </row>
        <row r="643">
          <cell r="A643">
            <v>3564.51133426244</v>
          </cell>
          <cell r="B643">
            <v>17.331039596460499</v>
          </cell>
          <cell r="C643">
            <v>39.654364581278401</v>
          </cell>
        </row>
        <row r="644">
          <cell r="A644">
            <v>3597.4933515574198</v>
          </cell>
          <cell r="B644">
            <v>17.189799534879</v>
          </cell>
          <cell r="C644">
            <v>39.658247587598296</v>
          </cell>
        </row>
        <row r="645">
          <cell r="A645">
            <v>3630.7805477010102</v>
          </cell>
          <cell r="B645">
            <v>17.048599880235301</v>
          </cell>
          <cell r="C645">
            <v>39.664483722336499</v>
          </cell>
        </row>
        <row r="646">
          <cell r="A646">
            <v>3664.3757464783298</v>
          </cell>
          <cell r="B646">
            <v>16.907444897860799</v>
          </cell>
          <cell r="C646">
            <v>39.673068504133497</v>
          </cell>
        </row>
        <row r="647">
          <cell r="A647">
            <v>3698.2817978026601</v>
          </cell>
          <cell r="B647">
            <v>16.7663388493336</v>
          </cell>
          <cell r="C647">
            <v>39.683997149757097</v>
          </cell>
        </row>
        <row r="648">
          <cell r="A648">
            <v>3732.5015779572</v>
          </cell>
          <cell r="B648">
            <v>16.625285992103901</v>
          </cell>
          <cell r="C648">
            <v>39.697264573364102</v>
          </cell>
        </row>
        <row r="649">
          <cell r="A649">
            <v>3767.0379898390802</v>
          </cell>
          <cell r="B649">
            <v>16.4842905791138</v>
          </cell>
          <cell r="C649">
            <v>39.712865385734702</v>
          </cell>
        </row>
        <row r="650">
          <cell r="A650">
            <v>3801.8939632056099</v>
          </cell>
          <cell r="B650">
            <v>16.343356858406601</v>
          </cell>
          <cell r="C650">
            <v>39.7307938934443</v>
          </cell>
        </row>
        <row r="651">
          <cell r="A651">
            <v>3837.0724549227798</v>
          </cell>
          <cell r="B651">
            <v>16.202489072730899</v>
          </cell>
          <cell r="C651">
            <v>39.751044098010503</v>
          </cell>
        </row>
        <row r="652">
          <cell r="A652">
            <v>3872.5764492161702</v>
          </cell>
          <cell r="B652">
            <v>16.061691459131001</v>
          </cell>
          <cell r="C652">
            <v>39.7736096949941</v>
          </cell>
        </row>
        <row r="653">
          <cell r="A653">
            <v>3908.4089579240199</v>
          </cell>
          <cell r="B653">
            <v>15.920968248531301</v>
          </cell>
          <cell r="C653">
            <v>39.798484073057999</v>
          </cell>
        </row>
        <row r="654">
          <cell r="A654">
            <v>3944.5730207527799</v>
          </cell>
          <cell r="B654">
            <v>15.780323665309</v>
          </cell>
          <cell r="C654">
            <v>39.825660313010196</v>
          </cell>
        </row>
        <row r="655">
          <cell r="A655">
            <v>3981.0717055349701</v>
          </cell>
          <cell r="B655">
            <v>15.639761926854799</v>
          </cell>
          <cell r="C655">
            <v>39.855131186802197</v>
          </cell>
        </row>
        <row r="656">
          <cell r="A656">
            <v>4017.9081084894001</v>
          </cell>
          <cell r="B656">
            <v>15.4992872431244</v>
          </cell>
          <cell r="C656">
            <v>39.886889156509099</v>
          </cell>
        </row>
        <row r="657">
          <cell r="A657">
            <v>4055.0853544838301</v>
          </cell>
          <cell r="B657">
            <v>15.3589038161765</v>
          </cell>
          <cell r="C657">
            <v>39.920926373289703</v>
          </cell>
        </row>
        <row r="658">
          <cell r="A658">
            <v>4092.6065973001</v>
          </cell>
          <cell r="B658">
            <v>15.218615839698799</v>
          </cell>
          <cell r="C658">
            <v>39.957234676309</v>
          </cell>
        </row>
        <row r="659">
          <cell r="A659">
            <v>4130.4750199016098</v>
          </cell>
          <cell r="B659">
            <v>15.0784274985228</v>
          </cell>
          <cell r="C659">
            <v>39.995805591686903</v>
          </cell>
        </row>
        <row r="660">
          <cell r="A660">
            <v>4168.6938347033501</v>
          </cell>
          <cell r="B660">
            <v>14.9383429681228</v>
          </cell>
          <cell r="C660">
            <v>40.036630331386903</v>
          </cell>
        </row>
        <row r="661">
          <cell r="A661">
            <v>4207.2662838444403</v>
          </cell>
          <cell r="B661">
            <v>14.798366414103601</v>
          </cell>
          <cell r="C661">
            <v>40.079699792131997</v>
          </cell>
        </row>
        <row r="662">
          <cell r="A662">
            <v>4246.1956394631197</v>
          </cell>
          <cell r="B662">
            <v>14.658501991673599</v>
          </cell>
          <cell r="C662">
            <v>40.1250045543079</v>
          </cell>
        </row>
        <row r="663">
          <cell r="A663">
            <v>4285.4852039743901</v>
          </cell>
          <cell r="B663">
            <v>14.5187538451028</v>
          </cell>
          <cell r="C663">
            <v>40.172534880861598</v>
          </cell>
        </row>
        <row r="664">
          <cell r="A664">
            <v>4325.1383103500802</v>
          </cell>
          <cell r="B664">
            <v>14.3791261071683</v>
          </cell>
          <cell r="C664">
            <v>40.2222807162251</v>
          </cell>
        </row>
        <row r="665">
          <cell r="A665">
            <v>4365.1583224016604</v>
          </cell>
          <cell r="B665">
            <v>14.239622898582899</v>
          </cell>
          <cell r="C665">
            <v>40.274231685230099</v>
          </cell>
        </row>
        <row r="666">
          <cell r="A666">
            <v>4405.5486350655301</v>
          </cell>
          <cell r="B666">
            <v>14.100248327409799</v>
          </cell>
          <cell r="C666">
            <v>40.328377092048299</v>
          </cell>
        </row>
        <row r="667">
          <cell r="A667">
            <v>4446.3126746910802</v>
          </cell>
          <cell r="B667">
            <v>13.961006488461599</v>
          </cell>
          <cell r="C667">
            <v>40.384705919157</v>
          </cell>
        </row>
        <row r="668">
          <cell r="A668">
            <v>4487.4538993313199</v>
          </cell>
          <cell r="B668">
            <v>13.8219014626836</v>
          </cell>
          <cell r="C668">
            <v>40.4432068263202</v>
          </cell>
        </row>
        <row r="669">
          <cell r="A669">
            <v>4528.9757990362004</v>
          </cell>
          <cell r="B669">
            <v>13.682937316522599</v>
          </cell>
          <cell r="C669">
            <v>40.503868149613801</v>
          </cell>
        </row>
        <row r="670">
          <cell r="A670">
            <v>4570.8818961487495</v>
          </cell>
          <cell r="B670">
            <v>13.5441181012784</v>
          </cell>
          <cell r="C670">
            <v>40.566677900475</v>
          </cell>
        </row>
        <row r="671">
          <cell r="A671">
            <v>4613.1757456037903</v>
          </cell>
          <cell r="B671">
            <v>13.4054478524406</v>
          </cell>
          <cell r="C671">
            <v>40.631623764802903</v>
          </cell>
        </row>
        <row r="672">
          <cell r="A672">
            <v>4655.8609352295898</v>
          </cell>
          <cell r="B672">
            <v>13.2669305890081</v>
          </cell>
          <cell r="C672">
            <v>40.698693102100997</v>
          </cell>
        </row>
        <row r="673">
          <cell r="A673">
            <v>4698.9410860521502</v>
          </cell>
          <cell r="B673">
            <v>13.1285703127941</v>
          </cell>
          <cell r="C673">
            <v>40.767872944671502</v>
          </cell>
        </row>
        <row r="674">
          <cell r="A674">
            <v>4742.4198526024402</v>
          </cell>
          <cell r="B674">
            <v>12.990371007715501</v>
          </cell>
          <cell r="C674">
            <v>40.839149996880302</v>
          </cell>
        </row>
        <row r="675">
          <cell r="A675">
            <v>4786.3009232263803</v>
          </cell>
          <cell r="B675">
            <v>12.8523366390638</v>
          </cell>
          <cell r="C675">
            <v>40.912510634463899</v>
          </cell>
        </row>
        <row r="676">
          <cell r="A676">
            <v>4830.5880203977204</v>
          </cell>
          <cell r="B676">
            <v>12.7144711527626</v>
          </cell>
          <cell r="C676">
            <v>40.987940903922997</v>
          </cell>
        </row>
        <row r="677">
          <cell r="A677">
            <v>4875.2849010338596</v>
          </cell>
          <cell r="B677">
            <v>12.576778474608901</v>
          </cell>
          <cell r="C677">
            <v>41.0654265219897</v>
          </cell>
        </row>
        <row r="678">
          <cell r="A678">
            <v>4920.3953568145098</v>
          </cell>
          <cell r="B678">
            <v>12.4392625094978</v>
          </cell>
          <cell r="C678">
            <v>41.144952875163703</v>
          </cell>
        </row>
        <row r="679">
          <cell r="A679">
            <v>4965.9232145033602</v>
          </cell>
          <cell r="B679">
            <v>12.3019271406332</v>
          </cell>
          <cell r="C679">
            <v>41.2265050193487</v>
          </cell>
        </row>
        <row r="680">
          <cell r="A680">
            <v>5011.8723362727196</v>
          </cell>
          <cell r="B680">
            <v>12.1647762287225</v>
          </cell>
          <cell r="C680">
            <v>41.310067679569002</v>
          </cell>
        </row>
        <row r="681">
          <cell r="A681">
            <v>5058.2466200311401</v>
          </cell>
          <cell r="B681">
            <v>12.0278136111568</v>
          </cell>
          <cell r="C681">
            <v>41.395625249797597</v>
          </cell>
        </row>
        <row r="682">
          <cell r="A682">
            <v>5105.0499997540601</v>
          </cell>
          <cell r="B682">
            <v>11.8910431011769</v>
          </cell>
          <cell r="C682">
            <v>41.483161792873403</v>
          </cell>
        </row>
        <row r="683">
          <cell r="A683">
            <v>5152.28644581756</v>
          </cell>
          <cell r="B683">
            <v>11.754468487023001</v>
          </cell>
          <cell r="C683">
            <v>41.572661040531798</v>
          </cell>
        </row>
        <row r="684">
          <cell r="A684">
            <v>5199.9599653351597</v>
          </cell>
          <cell r="B684">
            <v>11.6180935310751</v>
          </cell>
          <cell r="C684">
            <v>41.664106393558001</v>
          </cell>
        </row>
        <row r="685">
          <cell r="A685">
            <v>5248.0746024977198</v>
          </cell>
          <cell r="B685">
            <v>11.4819219689739</v>
          </cell>
          <cell r="C685">
            <v>41.757480922042802</v>
          </cell>
        </row>
        <row r="686">
          <cell r="A686">
            <v>5296.6344389165797</v>
          </cell>
          <cell r="B686">
            <v>11.3459575087348</v>
          </cell>
          <cell r="C686">
            <v>41.852767365788502</v>
          </cell>
        </row>
        <row r="687">
          <cell r="A687">
            <v>5345.6435939697103</v>
          </cell>
          <cell r="B687">
            <v>11.2102038298452</v>
          </cell>
          <cell r="C687">
            <v>41.949948134816204</v>
          </cell>
        </row>
        <row r="688">
          <cell r="A688">
            <v>5395.1062251512703</v>
          </cell>
          <cell r="B688">
            <v>11.074664582352099</v>
          </cell>
          <cell r="C688">
            <v>42.049005310035099</v>
          </cell>
        </row>
        <row r="689">
          <cell r="A689">
            <v>5445.0265284242096</v>
          </cell>
          <cell r="B689">
            <v>10.939343385937899</v>
          </cell>
          <cell r="C689">
            <v>42.1499206440363</v>
          </cell>
        </row>
        <row r="690">
          <cell r="A690">
            <v>5495.4087385762396</v>
          </cell>
          <cell r="B690">
            <v>10.804243828985401</v>
          </cell>
          <cell r="C690">
            <v>42.252675562041702</v>
          </cell>
        </row>
        <row r="691">
          <cell r="A691">
            <v>5546.2571295791004</v>
          </cell>
          <cell r="B691">
            <v>10.669369467633</v>
          </cell>
          <cell r="C691">
            <v>42.357251162995503</v>
          </cell>
        </row>
        <row r="692">
          <cell r="A692">
            <v>5597.5760149510998</v>
          </cell>
          <cell r="B692">
            <v>10.5347238248205</v>
          </cell>
          <cell r="C692">
            <v>42.463628220824702</v>
          </cell>
        </row>
        <row r="693">
          <cell r="A693">
            <v>5649.3697481230201</v>
          </cell>
          <cell r="B693">
            <v>10.400310389326799</v>
          </cell>
          <cell r="C693">
            <v>42.571787185842503</v>
          </cell>
        </row>
        <row r="694">
          <cell r="A694">
            <v>5701.6427228074699</v>
          </cell>
          <cell r="B694">
            <v>10.266132614799499</v>
          </cell>
          <cell r="C694">
            <v>42.681708186334397</v>
          </cell>
        </row>
        <row r="695">
          <cell r="A695">
            <v>5754.3993733715597</v>
          </cell>
          <cell r="B695">
            <v>10.132193918777499</v>
          </cell>
          <cell r="C695">
            <v>42.793371030298601</v>
          </cell>
        </row>
        <row r="696">
          <cell r="A696">
            <v>5807.6441752131104</v>
          </cell>
          <cell r="B696">
            <v>9.9984976817076099</v>
          </cell>
          <cell r="C696">
            <v>42.9067552073736</v>
          </cell>
        </row>
        <row r="697">
          <cell r="A697">
            <v>5861.3816451402799</v>
          </cell>
          <cell r="B697">
            <v>9.8650472459562799</v>
          </cell>
          <cell r="C697">
            <v>43.0218398909294</v>
          </cell>
        </row>
        <row r="698">
          <cell r="A698">
            <v>5915.6163417547295</v>
          </cell>
          <cell r="B698">
            <v>9.7318459148165903</v>
          </cell>
          <cell r="C698">
            <v>43.1386039403476</v>
          </cell>
        </row>
        <row r="699">
          <cell r="A699">
            <v>5970.3528658383602</v>
          </cell>
          <cell r="B699">
            <v>9.5988969515125593</v>
          </cell>
          <cell r="C699">
            <v>43.257025903488</v>
          </cell>
        </row>
        <row r="700">
          <cell r="A700">
            <v>6025.5958607435696</v>
          </cell>
          <cell r="B700">
            <v>9.46620357820008</v>
          </cell>
          <cell r="C700">
            <v>43.377084019335399</v>
          </cell>
        </row>
        <row r="701">
          <cell r="A701">
            <v>6081.3500127871703</v>
          </cell>
          <cell r="B701">
            <v>9.3337689749676507</v>
          </cell>
          <cell r="C701">
            <v>43.4987562208388</v>
          </cell>
        </row>
        <row r="702">
          <cell r="A702">
            <v>6137.6200516479303</v>
          </cell>
          <cell r="B702">
            <v>9.2015962788360799</v>
          </cell>
          <cell r="C702">
            <v>43.622020137952198</v>
          </cell>
        </row>
        <row r="703">
          <cell r="A703">
            <v>6194.41075076781</v>
          </cell>
          <cell r="B703">
            <v>9.0696885827591807</v>
          </cell>
          <cell r="C703">
            <v>43.7468531008602</v>
          </cell>
        </row>
        <row r="704">
          <cell r="A704">
            <v>6251.7269277568503</v>
          </cell>
          <cell r="B704">
            <v>8.9380489346265701</v>
          </cell>
          <cell r="C704">
            <v>43.873232143405701</v>
          </cell>
        </row>
        <row r="705">
          <cell r="A705">
            <v>6309.5734448019302</v>
          </cell>
          <cell r="B705">
            <v>8.8066803362689203</v>
          </cell>
          <cell r="C705">
            <v>44.001134006721401</v>
          </cell>
        </row>
        <row r="706">
          <cell r="A706">
            <v>6367.9552090791503</v>
          </cell>
          <cell r="B706">
            <v>8.6755857424679004</v>
          </cell>
          <cell r="C706">
            <v>44.130535143054701</v>
          </cell>
        </row>
        <row r="707">
          <cell r="A707">
            <v>6426.87717317019</v>
          </cell>
          <cell r="B707">
            <v>8.5447680599710996</v>
          </cell>
          <cell r="C707">
            <v>44.261411719805203</v>
          </cell>
        </row>
        <row r="708">
          <cell r="A708">
            <v>6486.3443354823803</v>
          </cell>
          <cell r="B708">
            <v>8.41423014651307</v>
          </cell>
          <cell r="C708">
            <v>44.393739623756403</v>
          </cell>
        </row>
        <row r="709">
          <cell r="A709">
            <v>6546.3617406727399</v>
          </cell>
          <cell r="B709">
            <v>8.2839748098447501</v>
          </cell>
          <cell r="C709">
            <v>44.527494465517698</v>
          </cell>
        </row>
        <row r="710">
          <cell r="A710">
            <v>6606.93448007595</v>
          </cell>
          <cell r="B710">
            <v>8.1540048067710291</v>
          </cell>
          <cell r="C710">
            <v>44.662651584169502</v>
          </cell>
        </row>
        <row r="711">
          <cell r="A711">
            <v>6668.0676921362101</v>
          </cell>
          <cell r="B711">
            <v>8.0243228421989699</v>
          </cell>
          <cell r="C711">
            <v>44.799186052112397</v>
          </cell>
        </row>
        <row r="712">
          <cell r="A712">
            <v>6729.7665628431696</v>
          </cell>
          <cell r="B712">
            <v>7.8949315681962604</v>
          </cell>
          <cell r="C712">
            <v>44.937072680123201</v>
          </cell>
        </row>
        <row r="713">
          <cell r="A713">
            <v>6792.0363261718403</v>
          </cell>
          <cell r="B713">
            <v>7.7658335830636904</v>
          </cell>
          <cell r="C713">
            <v>45.076286022608599</v>
          </cell>
        </row>
        <row r="714">
          <cell r="A714">
            <v>6854.88226452661</v>
          </cell>
          <cell r="B714">
            <v>7.6370314304198397</v>
          </cell>
          <cell r="C714">
            <v>45.216800383074698</v>
          </cell>
        </row>
        <row r="715">
          <cell r="A715">
            <v>6918.3097091893596</v>
          </cell>
          <cell r="B715">
            <v>7.5085275983016597</v>
          </cell>
          <cell r="C715">
            <v>45.358589819776803</v>
          </cell>
        </row>
        <row r="716">
          <cell r="A716">
            <v>6982.3240407717103</v>
          </cell>
          <cell r="B716">
            <v>7.3803245182811397</v>
          </cell>
          <cell r="C716">
            <v>45.5016281515922</v>
          </cell>
        </row>
        <row r="717">
          <cell r="A717">
            <v>7046.9306896714597</v>
          </cell>
          <cell r="B717">
            <v>7.2524245645986598</v>
          </cell>
          <cell r="C717">
            <v>45.645888964072299</v>
          </cell>
        </row>
        <row r="718">
          <cell r="A718">
            <v>7112.1351365332803</v>
          </cell>
          <cell r="B718">
            <v>7.1248300533162503</v>
          </cell>
          <cell r="C718">
            <v>45.791345615699797</v>
          </cell>
        </row>
        <row r="719">
          <cell r="A719">
            <v>7177.94291271361</v>
          </cell>
          <cell r="B719">
            <v>6.9975432414894998</v>
          </cell>
          <cell r="C719">
            <v>45.937971244333902</v>
          </cell>
        </row>
        <row r="720">
          <cell r="A720">
            <v>7244.35960074989</v>
          </cell>
          <cell r="B720">
            <v>6.8705663263611498</v>
          </cell>
          <cell r="C720">
            <v>46.085738773846501</v>
          </cell>
        </row>
        <row r="721">
          <cell r="A721">
            <v>7311.3908348341702</v>
          </cell>
          <cell r="B721">
            <v>6.7439014445769701</v>
          </cell>
          <cell r="C721">
            <v>46.234620920942703</v>
          </cell>
        </row>
        <row r="722">
          <cell r="A722">
            <v>7379.0423012909996</v>
          </cell>
          <cell r="B722">
            <v>6.6175506714247998</v>
          </cell>
          <cell r="C722">
            <v>46.384590202164503</v>
          </cell>
        </row>
        <row r="723">
          <cell r="A723">
            <v>7447.3197390598798</v>
          </cell>
          <cell r="B723">
            <v>6.4915160200984703</v>
          </cell>
          <cell r="C723">
            <v>46.535618941069004</v>
          </cell>
        </row>
        <row r="724">
          <cell r="A724">
            <v>7516.2289401820499</v>
          </cell>
          <cell r="B724">
            <v>6.3657994409871996</v>
          </cell>
          <cell r="C724">
            <v>46.687679275583903</v>
          </cell>
        </row>
        <row r="725">
          <cell r="A725">
            <v>7585.7757502918303</v>
          </cell>
          <cell r="B725">
            <v>6.2404028209917497</v>
          </cell>
          <cell r="C725">
            <v>46.840743165524799</v>
          </cell>
        </row>
        <row r="726">
          <cell r="A726">
            <v>7655.96606911256</v>
          </cell>
          <cell r="B726">
            <v>6.1153279828690597</v>
          </cell>
          <cell r="C726">
            <v>46.994782400283597</v>
          </cell>
        </row>
        <row r="727">
          <cell r="A727">
            <v>7726.8058509570201</v>
          </cell>
          <cell r="B727">
            <v>5.99057668460543</v>
          </cell>
          <cell r="C727">
            <v>47.149768606667102</v>
          </cell>
        </row>
        <row r="728">
          <cell r="A728">
            <v>7798.3011052325801</v>
          </cell>
          <cell r="B728">
            <v>5.8661506188193098</v>
          </cell>
          <cell r="C728">
            <v>47.305673256887196</v>
          </cell>
        </row>
        <row r="729">
          <cell r="A729">
            <v>7870.4578969509803</v>
          </cell>
          <cell r="B729">
            <v>5.7420514121963802</v>
          </cell>
          <cell r="C729">
            <v>47.462467676703099</v>
          </cell>
        </row>
        <row r="730">
          <cell r="A730">
            <v>7943.2823472428099</v>
          </cell>
          <cell r="B730">
            <v>5.6182806249550703</v>
          </cell>
          <cell r="C730">
            <v>47.620123053690499</v>
          </cell>
        </row>
        <row r="731">
          <cell r="A731">
            <v>8016.7806338767796</v>
          </cell>
          <cell r="B731">
            <v>5.4948397503461299</v>
          </cell>
          <cell r="C731">
            <v>47.7786104456546</v>
          </cell>
        </row>
        <row r="732">
          <cell r="A732">
            <v>8090.9589917838202</v>
          </cell>
          <cell r="B732">
            <v>5.3717302141852699</v>
          </cell>
          <cell r="C732">
            <v>47.937900789160601</v>
          </cell>
        </row>
        <row r="733">
          <cell r="A733">
            <v>8165.8237135859199</v>
          </cell>
          <cell r="B733">
            <v>5.2489533744207</v>
          </cell>
          <cell r="C733">
            <v>48.097964908181801</v>
          </cell>
        </row>
        <row r="734">
          <cell r="A734">
            <v>8241.3811501300206</v>
          </cell>
          <cell r="B734">
            <v>5.1265105207360202</v>
          </cell>
          <cell r="C734">
            <v>48.258773522860899</v>
          </cell>
        </row>
        <row r="735">
          <cell r="A735">
            <v>8317.6377110267003</v>
          </cell>
          <cell r="B735">
            <v>5.0044028741892399</v>
          </cell>
          <cell r="C735">
            <v>48.420297258367903</v>
          </cell>
        </row>
        <row r="736">
          <cell r="A736">
            <v>8394.5998651939699</v>
          </cell>
          <cell r="B736">
            <v>4.8826315868884604</v>
          </cell>
          <cell r="C736">
            <v>48.582506653858303</v>
          </cell>
        </row>
        <row r="737">
          <cell r="A737">
            <v>8472.2741414059601</v>
          </cell>
          <cell r="B737">
            <v>4.7611977417054101</v>
          </cell>
          <cell r="C737">
            <v>48.745372171513203</v>
          </cell>
        </row>
        <row r="738">
          <cell r="A738">
            <v>8550.6671288468297</v>
          </cell>
          <cell r="B738">
            <v>4.6401023520262301</v>
          </cell>
          <cell r="C738">
            <v>48.9088642056537</v>
          </cell>
        </row>
        <row r="739">
          <cell r="A739">
            <v>8629.7854776697004</v>
          </cell>
          <cell r="B739">
            <v>4.5193463615424196</v>
          </cell>
          <cell r="C739">
            <v>49.072953091927999</v>
          </cell>
        </row>
        <row r="740">
          <cell r="A740">
            <v>8709.6358995608007</v>
          </cell>
          <cell r="B740">
            <v>4.3989306440786597</v>
          </cell>
          <cell r="C740">
            <v>49.237609116558801</v>
          </cell>
        </row>
        <row r="741">
          <cell r="A741">
            <v>8790.2251683088398</v>
          </cell>
          <cell r="B741">
            <v>4.2788560034626002</v>
          </cell>
          <cell r="C741">
            <v>49.402802525636098</v>
          </cell>
        </row>
        <row r="742">
          <cell r="A742">
            <v>8871.5601203795995</v>
          </cell>
          <cell r="B742">
            <v>4.1591231734324401</v>
          </cell>
          <cell r="C742">
            <v>49.568503534456099</v>
          </cell>
        </row>
        <row r="743">
          <cell r="A743">
            <v>8953.6476554959299</v>
          </cell>
          <cell r="B743">
            <v>4.0397328175861196</v>
          </cell>
          <cell r="C743">
            <v>49.734682336886301</v>
          </cell>
        </row>
        <row r="744">
          <cell r="A744">
            <v>9036.4947372230108</v>
          </cell>
          <cell r="B744">
            <v>3.92068552937006</v>
          </cell>
          <cell r="C744">
            <v>49.901309114766804</v>
          </cell>
        </row>
        <row r="745">
          <cell r="A745">
            <v>9120.1083935590905</v>
          </cell>
          <cell r="B745">
            <v>3.8019818321095</v>
          </cell>
          <cell r="C745">
            <v>50.068354047305803</v>
          </cell>
        </row>
        <row r="746">
          <cell r="A746">
            <v>9204.4957175317104</v>
          </cell>
          <cell r="B746">
            <v>3.68362217907872</v>
          </cell>
          <cell r="C746">
            <v>50.235787320494303</v>
          </cell>
        </row>
        <row r="747">
          <cell r="A747">
            <v>9289.6638677993597</v>
          </cell>
          <cell r="B747">
            <v>3.5656069536127002</v>
          </cell>
          <cell r="C747">
            <v>50.403579136510203</v>
          </cell>
        </row>
        <row r="748">
          <cell r="A748">
            <v>9375.6200692588009</v>
          </cell>
          <cell r="B748">
            <v>3.44793646925952</v>
          </cell>
          <cell r="C748">
            <v>50.571699723106498</v>
          </cell>
        </row>
        <row r="749">
          <cell r="A749">
            <v>9462.3716136579205</v>
          </cell>
          <cell r="B749">
            <v>3.3306109699737001</v>
          </cell>
          <cell r="C749">
            <v>50.740119342975397</v>
          </cell>
        </row>
        <row r="750">
          <cell r="A750">
            <v>9549.92586021436</v>
          </cell>
          <cell r="B750">
            <v>3.2136306303501398</v>
          </cell>
          <cell r="C750">
            <v>50.908808303079802</v>
          </cell>
        </row>
        <row r="751">
          <cell r="A751">
            <v>9638.2902362396999</v>
          </cell>
          <cell r="B751">
            <v>3.0969955558986402</v>
          </cell>
          <cell r="C751">
            <v>51.0777369639396</v>
          </cell>
        </row>
        <row r="752">
          <cell r="A752">
            <v>9727.4722377696507</v>
          </cell>
          <cell r="B752">
            <v>2.9807057833591499</v>
          </cell>
          <cell r="C752">
            <v>51.246875748866898</v>
          </cell>
        </row>
        <row r="753">
          <cell r="A753">
            <v>9817.4794301998409</v>
          </cell>
          <cell r="B753">
            <v>2.8647612810565302</v>
          </cell>
          <cell r="C753">
            <v>51.416195153136698</v>
          </cell>
        </row>
        <row r="754">
          <cell r="A754">
            <v>9908.3194489276702</v>
          </cell>
          <cell r="B754">
            <v>2.7491619492956101</v>
          </cell>
          <cell r="C754">
            <v>51.5856657530883</v>
          </cell>
        </row>
        <row r="755">
          <cell r="A755">
            <v>10000</v>
          </cell>
          <cell r="B755">
            <v>2.6339076207951502</v>
          </cell>
          <cell r="C755">
            <v>51.755258215145098</v>
          </cell>
        </row>
        <row r="756">
          <cell r="A756">
            <v>10092.528860766801</v>
          </cell>
          <cell r="B756">
            <v>2.5189980611610099</v>
          </cell>
          <cell r="C756">
            <v>51.924943304743898</v>
          </cell>
        </row>
        <row r="757">
          <cell r="A757">
            <v>10185.9138805411</v>
          </cell>
          <cell r="B757">
            <v>2.4044329693973898</v>
          </cell>
          <cell r="C757">
            <v>52.094691895167799</v>
          </cell>
        </row>
        <row r="758">
          <cell r="A758">
            <v>10280.162981264701</v>
          </cell>
          <cell r="B758">
            <v>2.2902119784562198</v>
          </cell>
          <cell r="C758">
            <v>52.264474976271501</v>
          </cell>
        </row>
        <row r="759">
          <cell r="A759">
            <v>10375.2841581801</v>
          </cell>
          <cell r="B759">
            <v>2.1763346558235099</v>
          </cell>
          <cell r="C759">
            <v>52.434263663088998</v>
          </cell>
        </row>
        <row r="760">
          <cell r="A760">
            <v>10471.285480508899</v>
          </cell>
          <cell r="B760">
            <v>2.0628005041420798</v>
          </cell>
          <cell r="C760">
            <v>52.604029204318202</v>
          </cell>
        </row>
        <row r="761">
          <cell r="A761">
            <v>10568.1750921365</v>
          </cell>
          <cell r="B761">
            <v>1.9496089618707799</v>
          </cell>
          <cell r="C761">
            <v>52.773742990676901</v>
          </cell>
        </row>
        <row r="762">
          <cell r="A762">
            <v>10665.9612123025</v>
          </cell>
          <cell r="B762">
            <v>1.83675940397769</v>
          </cell>
          <cell r="C762">
            <v>52.9433765631128</v>
          </cell>
        </row>
        <row r="763">
          <cell r="A763">
            <v>10764.6521362983</v>
          </cell>
          <cell r="B763">
            <v>1.72425114266833</v>
          </cell>
          <cell r="C763">
            <v>53.112901620869998</v>
          </cell>
        </row>
        <row r="764">
          <cell r="A764">
            <v>10864.2562361706</v>
          </cell>
          <cell r="B764">
            <v>1.6120834281470899</v>
          </cell>
          <cell r="C764">
            <v>53.282290029400301</v>
          </cell>
        </row>
        <row r="765">
          <cell r="A765">
            <v>10964.7819614318</v>
          </cell>
          <cell r="B765">
            <v>1.50025544941086</v>
          </cell>
          <cell r="C765">
            <v>53.451513828110301</v>
          </cell>
        </row>
        <row r="766">
          <cell r="A766">
            <v>11066.237839776601</v>
          </cell>
          <cell r="B766">
            <v>1.3887663350744199</v>
          </cell>
          <cell r="C766">
            <v>53.620545237940597</v>
          </cell>
        </row>
        <row r="767">
          <cell r="A767">
            <v>11168.632477805601</v>
          </cell>
          <cell r="B767">
            <v>1.27761515422613</v>
          </cell>
          <cell r="C767">
            <v>53.789356668770402</v>
          </cell>
        </row>
        <row r="768">
          <cell r="A768">
            <v>11271.9745617551</v>
          </cell>
          <cell r="B768">
            <v>1.16680091731359</v>
          </cell>
          <cell r="C768">
            <v>53.957920726639699</v>
          </cell>
        </row>
        <row r="769">
          <cell r="A769">
            <v>11376.272858234301</v>
          </cell>
          <cell r="B769">
            <v>1.0563225770570499</v>
          </cell>
          <cell r="C769">
            <v>54.126210220780997</v>
          </cell>
        </row>
        <row r="770">
          <cell r="A770">
            <v>11481.536214968801</v>
          </cell>
          <cell r="B770">
            <v>0.94617902939091703</v>
          </cell>
          <cell r="C770">
            <v>54.294198170462202</v>
          </cell>
        </row>
        <row r="771">
          <cell r="A771">
            <v>11587.773561551199</v>
          </cell>
          <cell r="B771">
            <v>0.83636911443114204</v>
          </cell>
          <cell r="C771">
            <v>54.461857811627397</v>
          </cell>
        </row>
        <row r="772">
          <cell r="A772">
            <v>11694.9939101987</v>
          </cell>
          <cell r="B772">
            <v>0.72689161746780895</v>
          </cell>
          <cell r="C772">
            <v>54.629162603334301</v>
          </cell>
        </row>
        <row r="773">
          <cell r="A773">
            <v>11803.206356517199</v>
          </cell>
          <cell r="B773">
            <v>0.61774526998185997</v>
          </cell>
          <cell r="C773">
            <v>54.796086233984298</v>
          </cell>
        </row>
        <row r="774">
          <cell r="A774">
            <v>11912.4200802737</v>
          </cell>
          <cell r="B774">
            <v>0.50892875068430199</v>
          </cell>
          <cell r="C774">
            <v>54.962602627337802</v>
          </cell>
        </row>
        <row r="775">
          <cell r="A775">
            <v>12022.6443461741</v>
          </cell>
          <cell r="B775">
            <v>0.40044068657749798</v>
          </cell>
          <cell r="C775">
            <v>55.1286859483154</v>
          </cell>
        </row>
        <row r="776">
          <cell r="A776">
            <v>12133.8885046497</v>
          </cell>
          <cell r="B776">
            <v>0.29227965403628597</v>
          </cell>
          <cell r="C776">
            <v>55.294310608574499</v>
          </cell>
        </row>
        <row r="777">
          <cell r="A777">
            <v>12246.161992650401</v>
          </cell>
          <cell r="B777">
            <v>0.18444417990873699</v>
          </cell>
          <cell r="C777">
            <v>55.459451271867003</v>
          </cell>
        </row>
        <row r="778">
          <cell r="A778">
            <v>12359.4743344451</v>
          </cell>
          <cell r="B778">
            <v>7.6932742634579498E-2</v>
          </cell>
          <cell r="C778">
            <v>55.624082859165398</v>
          </cell>
        </row>
        <row r="779">
          <cell r="A779">
            <v>12473.8351424294</v>
          </cell>
          <cell r="B779">
            <v>-3.0256226619805801E-2</v>
          </cell>
          <cell r="C779">
            <v>55.788180553562597</v>
          </cell>
        </row>
        <row r="780">
          <cell r="A780">
            <v>12589.2541179416</v>
          </cell>
          <cell r="B780">
            <v>-0.13712434281055899</v>
          </cell>
          <cell r="C780">
            <v>55.951719804939501</v>
          </cell>
        </row>
        <row r="781">
          <cell r="A781">
            <v>12705.741052085399</v>
          </cell>
          <cell r="B781">
            <v>-0.24367326585188701</v>
          </cell>
          <cell r="C781">
            <v>56.114676334396997</v>
          </cell>
        </row>
        <row r="782">
          <cell r="A782">
            <v>12823.305826560199</v>
          </cell>
          <cell r="B782">
            <v>-0.34990469943846803</v>
          </cell>
          <cell r="C782">
            <v>56.277026138455597</v>
          </cell>
        </row>
        <row r="783">
          <cell r="A783">
            <v>12941.958414499801</v>
          </cell>
          <cell r="B783">
            <v>-0.45582038985610601</v>
          </cell>
          <cell r="C783">
            <v>56.438745493016803</v>
          </cell>
        </row>
        <row r="784">
          <cell r="A784">
            <v>13061.7088813184</v>
          </cell>
          <cell r="B784">
            <v>-0.56142212478219899</v>
          </cell>
          <cell r="C784">
            <v>56.599810957085801</v>
          </cell>
        </row>
        <row r="785">
          <cell r="A785">
            <v>13182.567385564</v>
          </cell>
          <cell r="B785">
            <v>-0.66671173207712597</v>
          </cell>
          <cell r="C785">
            <v>56.7601993762608</v>
          </cell>
        </row>
        <row r="786">
          <cell r="A786">
            <v>13304.5441797809</v>
          </cell>
          <cell r="B786">
            <v>-0.77169107856762098</v>
          </cell>
          <cell r="C786">
            <v>56.919887885978397</v>
          </cell>
        </row>
        <row r="787">
          <cell r="A787">
            <v>13427.6496113786</v>
          </cell>
          <cell r="B787">
            <v>-0.87636206882358303</v>
          </cell>
          <cell r="C787">
            <v>57.0788539145248</v>
          </cell>
        </row>
        <row r="788">
          <cell r="A788">
            <v>13551.894123510299</v>
          </cell>
          <cell r="B788">
            <v>-0.98072664392935704</v>
          </cell>
          <cell r="C788">
            <v>57.237075185808997</v>
          </cell>
        </row>
        <row r="789">
          <cell r="A789">
            <v>13677.2882559584</v>
          </cell>
          <cell r="B789">
            <v>-1.08478678025111</v>
          </cell>
          <cell r="C789">
            <v>57.394529721895097</v>
          </cell>
        </row>
        <row r="790">
          <cell r="A790">
            <v>13803.842646028799</v>
          </cell>
          <cell r="B790">
            <v>-1.1885444882007901</v>
          </cell>
          <cell r="C790">
            <v>57.5511958453041</v>
          </cell>
        </row>
        <row r="791">
          <cell r="A791">
            <v>13931.568029452999</v>
          </cell>
          <cell r="B791">
            <v>-1.2920018109986799</v>
          </cell>
          <cell r="C791">
            <v>57.707052181077103</v>
          </cell>
        </row>
        <row r="792">
          <cell r="A792">
            <v>14060.4752412991</v>
          </cell>
          <cell r="B792">
            <v>-1.3951608234347399</v>
          </cell>
          <cell r="C792">
            <v>57.862077658605997</v>
          </cell>
        </row>
        <row r="793">
          <cell r="A793">
            <v>14190.5752168909</v>
          </cell>
          <cell r="B793">
            <v>-1.4980236306310299</v>
          </cell>
          <cell r="C793">
            <v>58.016251513234501</v>
          </cell>
        </row>
        <row r="794">
          <cell r="A794">
            <v>14321.878992735399</v>
          </cell>
          <cell r="B794">
            <v>-1.60059236680523</v>
          </cell>
          <cell r="C794">
            <v>58.169553287626897</v>
          </cell>
        </row>
        <row r="795">
          <cell r="A795">
            <v>14454.3977074592</v>
          </cell>
          <cell r="B795">
            <v>-1.70286919403677</v>
          </cell>
          <cell r="C795">
            <v>58.321962832912803</v>
          </cell>
        </row>
        <row r="796">
          <cell r="A796">
            <v>14588.1426027534</v>
          </cell>
          <cell r="B796">
            <v>-1.80485630103735</v>
          </cell>
          <cell r="C796">
            <v>58.473460309605997</v>
          </cell>
        </row>
        <row r="797">
          <cell r="A797">
            <v>14723.125024327101</v>
          </cell>
          <cell r="B797">
            <v>-1.90655590192535</v>
          </cell>
          <cell r="C797">
            <v>58.624026188302203</v>
          </cell>
        </row>
        <row r="798">
          <cell r="A798">
            <v>14859.35642287</v>
          </cell>
          <cell r="B798">
            <v>-2.00797023500661</v>
          </cell>
          <cell r="C798">
            <v>58.773641250160203</v>
          </cell>
        </row>
        <row r="799">
          <cell r="A799">
            <v>14996.8483550237</v>
          </cell>
          <cell r="B799">
            <v>-2.10910156156161</v>
          </cell>
          <cell r="C799">
            <v>58.922286587163299</v>
          </cell>
        </row>
        <row r="800">
          <cell r="A800">
            <v>15135.612484362</v>
          </cell>
          <cell r="B800">
            <v>-2.2099521646407099</v>
          </cell>
          <cell r="C800">
            <v>59.069943602175101</v>
          </cell>
        </row>
        <row r="801">
          <cell r="A801">
            <v>15275.6605823807</v>
          </cell>
          <cell r="B801">
            <v>-2.3105243478676898</v>
          </cell>
          <cell r="C801">
            <v>59.216594008783503</v>
          </cell>
        </row>
        <row r="802">
          <cell r="A802">
            <v>15417.0045294956</v>
          </cell>
          <cell r="B802">
            <v>-2.4108204342527602</v>
          </cell>
          <cell r="C802">
            <v>59.362219830941399</v>
          </cell>
        </row>
        <row r="803">
          <cell r="A803">
            <v>15559.656316050699</v>
          </cell>
          <cell r="B803">
            <v>-2.5108427650164198</v>
          </cell>
          <cell r="C803">
            <v>59.506803402408501</v>
          </cell>
        </row>
        <row r="804">
          <cell r="A804">
            <v>15703.6280433355</v>
          </cell>
          <cell r="B804">
            <v>-2.6105936984238598</v>
          </cell>
          <cell r="C804">
            <v>59.650327365996098</v>
          </cell>
        </row>
        <row r="805">
          <cell r="A805">
            <v>15848.931924611101</v>
          </cell>
          <cell r="B805">
            <v>-2.7100756086318101</v>
          </cell>
          <cell r="C805">
            <v>59.792774672620901</v>
          </cell>
        </row>
        <row r="806">
          <cell r="A806">
            <v>15995.5802861466</v>
          </cell>
          <cell r="B806">
            <v>-2.8092908845480098</v>
          </cell>
          <cell r="C806">
            <v>59.934128580173002</v>
          </cell>
        </row>
        <row r="807">
          <cell r="A807">
            <v>16143.5855682648</v>
          </cell>
          <cell r="B807">
            <v>-2.9082419287038901</v>
          </cell>
          <cell r="C807">
            <v>60.074372652198598</v>
          </cell>
        </row>
        <row r="808">
          <cell r="A808">
            <v>16292.9603263972</v>
          </cell>
          <cell r="B808">
            <v>-3.0069311561418002</v>
          </cell>
          <cell r="C808">
            <v>60.213490756409001</v>
          </cell>
        </row>
        <row r="809">
          <cell r="A809">
            <v>16443.717232149302</v>
          </cell>
          <cell r="B809">
            <v>-3.1053609933168</v>
          </cell>
          <cell r="C809">
            <v>60.351467063013502</v>
          </cell>
        </row>
        <row r="810">
          <cell r="A810">
            <v>16595.869074375601</v>
          </cell>
          <cell r="B810">
            <v>-3.2035338770136601</v>
          </cell>
          <cell r="C810">
            <v>60.488286042884297</v>
          </cell>
        </row>
        <row r="811">
          <cell r="A811">
            <v>16749.428760264302</v>
          </cell>
          <cell r="B811">
            <v>-3.3014522532803099</v>
          </cell>
          <cell r="C811">
            <v>60.623932465562</v>
          </cell>
        </row>
        <row r="812">
          <cell r="A812">
            <v>16904.4093164326</v>
          </cell>
          <cell r="B812">
            <v>-3.3991185763776302</v>
          </cell>
          <cell r="C812">
            <v>60.758391397099402</v>
          </cell>
        </row>
        <row r="813">
          <cell r="A813">
            <v>17060.823890031199</v>
          </cell>
          <cell r="B813">
            <v>-3.4965353077461101</v>
          </cell>
          <cell r="C813">
            <v>60.891648197753902</v>
          </cell>
        </row>
        <row r="814">
          <cell r="A814">
            <v>17218.68574986</v>
          </cell>
          <cell r="B814">
            <v>-3.59370491499025</v>
          </cell>
          <cell r="C814">
            <v>61.023688519533302</v>
          </cell>
        </row>
        <row r="815">
          <cell r="A815">
            <v>17378.0082874937</v>
          </cell>
          <cell r="B815">
            <v>-3.6906298708809602</v>
          </cell>
          <cell r="C815">
            <v>61.154498303596398</v>
          </cell>
        </row>
        <row r="816">
          <cell r="A816">
            <v>17538.805018417599</v>
          </cell>
          <cell r="B816">
            <v>-3.7873126523762002</v>
          </cell>
          <cell r="C816">
            <v>61.284063777520302</v>
          </cell>
        </row>
        <row r="817">
          <cell r="A817">
            <v>17701.089583174198</v>
          </cell>
          <cell r="B817">
            <v>-3.88375573966059</v>
          </cell>
          <cell r="C817">
            <v>61.412371452431998</v>
          </cell>
        </row>
        <row r="818">
          <cell r="A818">
            <v>17864.875748520401</v>
          </cell>
          <cell r="B818">
            <v>-3.9799616152038499</v>
          </cell>
          <cell r="C818">
            <v>61.539408120014897</v>
          </cell>
        </row>
        <row r="819">
          <cell r="A819">
            <v>18030.177408595599</v>
          </cell>
          <cell r="B819">
            <v>-4.0759327628389102</v>
          </cell>
          <cell r="C819">
            <v>61.665160849394297</v>
          </cell>
        </row>
        <row r="820">
          <cell r="A820">
            <v>18197.008586099801</v>
          </cell>
          <cell r="B820">
            <v>-4.1716716668597398</v>
          </cell>
          <cell r="C820">
            <v>61.789616983906399</v>
          </cell>
        </row>
        <row r="821">
          <cell r="A821">
            <v>18365.383433483399</v>
          </cell>
          <cell r="B821">
            <v>-4.2671808111388998</v>
          </cell>
          <cell r="C821">
            <v>61.912764137756298</v>
          </cell>
        </row>
        <row r="822">
          <cell r="A822">
            <v>18535.3162341481</v>
          </cell>
          <cell r="B822">
            <v>-4.3624626782653699</v>
          </cell>
          <cell r="C822">
            <v>62.034590192568402</v>
          </cell>
        </row>
        <row r="823">
          <cell r="A823">
            <v>18706.821403657901</v>
          </cell>
          <cell r="B823">
            <v>-4.4575197487029596</v>
          </cell>
          <cell r="C823">
            <v>62.155083293840804</v>
          </cell>
        </row>
        <row r="824">
          <cell r="A824">
            <v>18879.913490962899</v>
          </cell>
          <cell r="B824">
            <v>-4.5523544999688097</v>
          </cell>
          <cell r="C824">
            <v>62.274231847297997</v>
          </cell>
        </row>
        <row r="825">
          <cell r="A825">
            <v>19054.607179632399</v>
          </cell>
          <cell r="B825">
            <v>-4.6469694058329303</v>
          </cell>
          <cell r="C825">
            <v>62.392024515160699</v>
          </cell>
        </row>
        <row r="826">
          <cell r="A826">
            <v>19230.917289101501</v>
          </cell>
          <cell r="B826">
            <v>-4.7413669355381902</v>
          </cell>
          <cell r="C826">
            <v>62.508450212322799</v>
          </cell>
        </row>
        <row r="827">
          <cell r="A827">
            <v>19408.8587759277</v>
          </cell>
          <cell r="B827">
            <v>-4.8355495530415</v>
          </cell>
          <cell r="C827">
            <v>62.623498102453802</v>
          </cell>
        </row>
        <row r="828">
          <cell r="A828">
            <v>19588.446735059799</v>
          </cell>
          <cell r="B828">
            <v>-4.9295197162753999</v>
          </cell>
          <cell r="C828">
            <v>62.737157594023799</v>
          </cell>
        </row>
        <row r="829">
          <cell r="A829">
            <v>19769.696401118501</v>
          </cell>
          <cell r="B829">
            <v>-5.0232798764309203</v>
          </cell>
          <cell r="C829">
            <v>62.849418336257401</v>
          </cell>
        </row>
        <row r="830">
          <cell r="A830">
            <v>19952.623149688701</v>
          </cell>
          <cell r="B830">
            <v>-5.1168324772611102</v>
          </cell>
          <cell r="C830">
            <v>62.960270215022298</v>
          </cell>
        </row>
        <row r="831">
          <cell r="A831">
            <v>20137.2424986238</v>
          </cell>
          <cell r="B831">
            <v>-5.2101799544055396</v>
          </cell>
          <cell r="C831">
            <v>63.069703348658599</v>
          </cell>
        </row>
        <row r="832">
          <cell r="A832">
            <v>20323.570109362201</v>
          </cell>
          <cell r="B832">
            <v>-5.3033247347357104</v>
          </cell>
          <cell r="C832">
            <v>63.177708083749799</v>
          </cell>
        </row>
        <row r="833">
          <cell r="A833">
            <v>20511.621788255601</v>
          </cell>
          <cell r="B833">
            <v>-5.3962692357211601</v>
          </cell>
          <cell r="C833">
            <v>63.284274990843301</v>
          </cell>
        </row>
        <row r="834">
          <cell r="A834">
            <v>20701.413487910399</v>
          </cell>
          <cell r="B834">
            <v>-5.4890158648156699</v>
          </cell>
          <cell r="C834">
            <v>63.389394860121499</v>
          </cell>
        </row>
        <row r="835">
          <cell r="A835">
            <v>20892.9613085403</v>
          </cell>
          <cell r="B835">
            <v>-5.5815670188654201</v>
          </cell>
          <cell r="C835">
            <v>63.493058697034002</v>
          </cell>
        </row>
        <row r="836">
          <cell r="A836">
            <v>21086.281499332799</v>
          </cell>
          <cell r="B836">
            <v>-5.6739250835358002</v>
          </cell>
          <cell r="C836">
            <v>63.595257717887002</v>
          </cell>
        </row>
        <row r="837">
          <cell r="A837">
            <v>21281.3904598271</v>
          </cell>
          <cell r="B837">
            <v>-5.76609243276011</v>
          </cell>
          <cell r="C837">
            <v>63.695983345400599</v>
          </cell>
        </row>
        <row r="838">
          <cell r="A838">
            <v>21478.304741305299</v>
          </cell>
          <cell r="B838">
            <v>-5.85807142820713</v>
          </cell>
          <cell r="C838">
            <v>63.795227204235502</v>
          </cell>
        </row>
        <row r="839">
          <cell r="A839">
            <v>21677.041048196901</v>
          </cell>
          <cell r="B839">
            <v>-5.9498644187695202</v>
          </cell>
          <cell r="C839">
            <v>63.892981116493203</v>
          </cell>
        </row>
        <row r="840">
          <cell r="A840">
            <v>21877.616239495499</v>
          </cell>
          <cell r="B840">
            <v>-6.0414737400710399</v>
          </cell>
          <cell r="C840">
            <v>63.989237097191698</v>
          </cell>
        </row>
        <row r="841">
          <cell r="A841">
            <v>22080.0473301889</v>
          </cell>
          <cell r="B841">
            <v>-6.1329017139943804</v>
          </cell>
          <cell r="C841">
            <v>64.083987349725504</v>
          </cell>
        </row>
        <row r="842">
          <cell r="A842">
            <v>22284.351492703001</v>
          </cell>
          <cell r="B842">
            <v>-6.2241506482274502</v>
          </cell>
          <cell r="C842">
            <v>64.177224261310201</v>
          </cell>
        </row>
        <row r="843">
          <cell r="A843">
            <v>22490.546058357799</v>
          </cell>
          <cell r="B843">
            <v>-6.31522283582893</v>
          </cell>
          <cell r="C843">
            <v>64.2689403984118</v>
          </cell>
        </row>
        <row r="844">
          <cell r="A844">
            <v>22698.648518838199</v>
          </cell>
          <cell r="B844">
            <v>-6.4061205548126496</v>
          </cell>
          <cell r="C844">
            <v>64.359128502172595</v>
          </cell>
        </row>
        <row r="845">
          <cell r="A845">
            <v>22908.676527677701</v>
          </cell>
          <cell r="B845">
            <v>-6.4968460677506297</v>
          </cell>
          <cell r="C845">
            <v>64.447781483829104</v>
          </cell>
        </row>
        <row r="846">
          <cell r="A846">
            <v>23120.6479017559</v>
          </cell>
          <cell r="B846">
            <v>-6.5874016213944699</v>
          </cell>
          <cell r="C846">
            <v>64.534892420131001</v>
          </cell>
        </row>
        <row r="847">
          <cell r="A847">
            <v>23334.580622810001</v>
          </cell>
          <cell r="B847">
            <v>-6.6777894463140104</v>
          </cell>
          <cell r="C847">
            <v>64.620454548757607</v>
          </cell>
        </row>
        <row r="848">
          <cell r="A848">
            <v>23550.492838959999</v>
          </cell>
          <cell r="B848">
            <v>-6.7680117565546496</v>
          </cell>
          <cell r="C848">
            <v>64.704461263743497</v>
          </cell>
        </row>
        <row r="849">
          <cell r="A849">
            <v>23768.4028662487</v>
          </cell>
          <cell r="B849">
            <v>-6.8580707493115698</v>
          </cell>
          <cell r="C849">
            <v>64.786906110908902</v>
          </cell>
        </row>
        <row r="850">
          <cell r="A850">
            <v>23988.3291901948</v>
          </cell>
          <cell r="B850">
            <v>-6.9479686046209697</v>
          </cell>
          <cell r="C850">
            <v>64.8677827833002</v>
          </cell>
        </row>
        <row r="851">
          <cell r="A851">
            <v>24210.290467361701</v>
          </cell>
          <cell r="B851">
            <v>-7.0377074850680899</v>
          </cell>
          <cell r="C851">
            <v>64.947085116643805</v>
          </cell>
        </row>
        <row r="852">
          <cell r="A852">
            <v>24434.305526939701</v>
          </cell>
          <cell r="B852">
            <v>-7.1272895355120802</v>
          </cell>
          <cell r="C852">
            <v>65.024807084816402</v>
          </cell>
        </row>
        <row r="853">
          <cell r="A853">
            <v>24660.3933723433</v>
          </cell>
          <cell r="B853">
            <v>-7.21671688282653</v>
          </cell>
          <cell r="C853">
            <v>65.100942795332102</v>
          </cell>
        </row>
        <row r="854">
          <cell r="A854">
            <v>24888.5731828239</v>
          </cell>
          <cell r="B854">
            <v>-7.3059916356559604</v>
          </cell>
          <cell r="C854">
            <v>65.175486484848605</v>
          </cell>
        </row>
        <row r="855">
          <cell r="A855">
            <v>25118.8643150957</v>
          </cell>
          <cell r="B855">
            <v>-7.3951158841876703</v>
          </cell>
          <cell r="C855">
            <v>65.248432514698194</v>
          </cell>
        </row>
        <row r="856">
          <cell r="A856">
            <v>25351.286304978999</v>
          </cell>
          <cell r="B856">
            <v>-7.4840916999391904</v>
          </cell>
          <cell r="C856">
            <v>65.319775366442897</v>
          </cell>
        </row>
        <row r="857">
          <cell r="A857">
            <v>25585.858869056399</v>
          </cell>
          <cell r="B857">
            <v>-7.5729211355596204</v>
          </cell>
          <cell r="C857">
            <v>65.389509637453898</v>
          </cell>
        </row>
        <row r="858">
          <cell r="A858">
            <v>25822.601906345899</v>
          </cell>
          <cell r="B858">
            <v>-7.6616062246464596</v>
          </cell>
          <cell r="C858">
            <v>65.457630036523199</v>
          </cell>
        </row>
        <row r="859">
          <cell r="A859">
            <v>26061.535499988899</v>
          </cell>
          <cell r="B859">
            <v>-7.7501489815755003</v>
          </cell>
          <cell r="C859">
            <v>65.524131379502506</v>
          </cell>
        </row>
        <row r="860">
          <cell r="A860">
            <v>26302.6799189538</v>
          </cell>
          <cell r="B860">
            <v>-7.83855140134549</v>
          </cell>
          <cell r="C860">
            <v>65.589008584976995</v>
          </cell>
        </row>
        <row r="861">
          <cell r="A861">
            <v>26546.055619755301</v>
          </cell>
          <cell r="B861">
            <v>-7.9268154594352804</v>
          </cell>
          <cell r="C861">
            <v>65.652256669970697</v>
          </cell>
        </row>
        <row r="862">
          <cell r="A862">
            <v>26791.6832481903</v>
          </cell>
          <cell r="B862">
            <v>-8.0149431116745795</v>
          </cell>
          <cell r="C862">
            <v>65.713870745688496</v>
          </cell>
        </row>
        <row r="863">
          <cell r="A863">
            <v>27039.5836410884</v>
          </cell>
          <cell r="B863">
            <v>-8.1029362941274297</v>
          </cell>
          <cell r="C863">
            <v>65.773846013295298</v>
          </cell>
        </row>
        <row r="864">
          <cell r="A864">
            <v>27289.777828080401</v>
          </cell>
          <cell r="B864">
            <v>-8.1907969229875608</v>
          </cell>
          <cell r="C864">
            <v>65.832177759732204</v>
          </cell>
        </row>
        <row r="865">
          <cell r="A865">
            <v>27542.287033381599</v>
          </cell>
          <cell r="B865">
            <v>-8.2785268944864505</v>
          </cell>
          <cell r="C865">
            <v>65.888861353573802</v>
          </cell>
        </row>
        <row r="866">
          <cell r="A866">
            <v>27797.132677592799</v>
          </cell>
          <cell r="B866">
            <v>-8.3661280848125692</v>
          </cell>
          <cell r="C866">
            <v>65.943892240924797</v>
          </cell>
        </row>
        <row r="867">
          <cell r="A867">
            <v>28054.336379517099</v>
          </cell>
          <cell r="B867">
            <v>-8.4536023500420896</v>
          </cell>
          <cell r="C867">
            <v>65.997265941360396</v>
          </cell>
        </row>
        <row r="868">
          <cell r="A868">
            <v>28313.919957993701</v>
          </cell>
          <cell r="B868">
            <v>-8.5409515260806792</v>
          </cell>
          <cell r="C868">
            <v>66.048978043906899</v>
          </cell>
        </row>
        <row r="869">
          <cell r="A869">
            <v>28575.905433749402</v>
          </cell>
          <cell r="B869">
            <v>-8.6281774286158708</v>
          </cell>
          <cell r="C869">
            <v>66.099024203069902</v>
          </cell>
        </row>
        <row r="870">
          <cell r="A870">
            <v>28840.315031266</v>
          </cell>
          <cell r="B870">
            <v>-8.7152818530797305</v>
          </cell>
          <cell r="C870">
            <v>66.147400134903407</v>
          </cell>
        </row>
        <row r="871">
          <cell r="A871">
            <v>29107.171180665999</v>
          </cell>
          <cell r="B871">
            <v>-8.8022665746217701</v>
          </cell>
          <cell r="C871">
            <v>66.194101613128396</v>
          </cell>
        </row>
        <row r="872">
          <cell r="A872">
            <v>29376.496519615299</v>
          </cell>
          <cell r="B872">
            <v>-8.8891333480911197</v>
          </cell>
          <cell r="C872">
            <v>66.239124465295504</v>
          </cell>
        </row>
        <row r="873">
          <cell r="A873">
            <v>29648.313895243398</v>
          </cell>
          <cell r="B873">
            <v>-8.9758839080285107</v>
          </cell>
          <cell r="C873">
            <v>66.282464568994399</v>
          </cell>
        </row>
        <row r="874">
          <cell r="A874">
            <v>29922.646366081801</v>
          </cell>
          <cell r="B874">
            <v>-9.0625199686668196</v>
          </cell>
          <cell r="C874">
            <v>66.324117848114298</v>
          </cell>
        </row>
        <row r="875">
          <cell r="A875">
            <v>30199.5172040201</v>
          </cell>
          <cell r="B875">
            <v>-9.1490432239406996</v>
          </cell>
          <cell r="C875">
            <v>66.364080269148403</v>
          </cell>
        </row>
        <row r="876">
          <cell r="A876">
            <v>30478.949896279799</v>
          </cell>
          <cell r="B876">
            <v>-9.2354553475044092</v>
          </cell>
          <cell r="C876">
            <v>66.402347837550806</v>
          </cell>
        </row>
        <row r="877">
          <cell r="A877">
            <v>30760.968147406998</v>
          </cell>
          <cell r="B877">
            <v>-9.32175799275789</v>
          </cell>
          <cell r="C877">
            <v>66.438916594140395</v>
          </cell>
        </row>
        <row r="878">
          <cell r="A878">
            <v>31045.595881283502</v>
          </cell>
          <cell r="B878">
            <v>-9.4079527928805593</v>
          </cell>
          <cell r="C878">
            <v>66.473782611556402</v>
          </cell>
        </row>
        <row r="879">
          <cell r="A879">
            <v>31332.857243155799</v>
          </cell>
          <cell r="B879">
            <v>-9.4940413608724494</v>
          </cell>
          <cell r="C879">
            <v>66.506941990762201</v>
          </cell>
        </row>
        <row r="880">
          <cell r="A880">
            <v>31622.776601683701</v>
          </cell>
          <cell r="B880">
            <v>-9.5800252896027303</v>
          </cell>
          <cell r="C880">
            <v>66.538390857600305</v>
          </cell>
        </row>
        <row r="881">
          <cell r="A881">
            <v>31915.378551007601</v>
          </cell>
          <cell r="B881">
            <v>-9.6659061518653395</v>
          </cell>
          <cell r="C881">
            <v>66.568125359398493</v>
          </cell>
        </row>
        <row r="882">
          <cell r="A882">
            <v>32210.687912834299</v>
          </cell>
          <cell r="B882">
            <v>-9.7516855004406704</v>
          </cell>
          <cell r="C882">
            <v>66.596141661625595</v>
          </cell>
        </row>
        <row r="883">
          <cell r="A883">
            <v>32508.729738543399</v>
          </cell>
          <cell r="B883">
            <v>-9.83736486816432</v>
          </cell>
          <cell r="C883">
            <v>66.622435944598706</v>
          </cell>
        </row>
        <row r="884">
          <cell r="A884">
            <v>32809.529311311897</v>
          </cell>
          <cell r="B884">
            <v>-9.9229457680013198</v>
          </cell>
          <cell r="C884">
            <v>66.647004400242096</v>
          </cell>
        </row>
        <row r="885">
          <cell r="A885">
            <v>33113.112148259097</v>
          </cell>
          <cell r="B885">
            <v>-10.0084296931264</v>
          </cell>
          <cell r="C885">
            <v>66.6698432288958</v>
          </cell>
        </row>
        <row r="886">
          <cell r="A886">
            <v>33419.5040026114</v>
          </cell>
          <cell r="B886">
            <v>-10.093818117010301</v>
          </cell>
          <cell r="C886">
            <v>66.690948636176799</v>
          </cell>
        </row>
        <row r="887">
          <cell r="A887">
            <v>33728.730865886799</v>
          </cell>
          <cell r="B887">
            <v>-10.1791124935105</v>
          </cell>
          <cell r="C887">
            <v>66.710316829890701</v>
          </cell>
        </row>
        <row r="888">
          <cell r="A888">
            <v>34040.818970100001</v>
          </cell>
          <cell r="B888">
            <v>-10.2643142569675</v>
          </cell>
          <cell r="C888">
            <v>66.727944016993803</v>
          </cell>
        </row>
        <row r="889">
          <cell r="A889">
            <v>34355.794789987398</v>
          </cell>
          <cell r="B889">
            <v>-10.349424822305901</v>
          </cell>
          <cell r="C889">
            <v>66.743826400607105</v>
          </cell>
        </row>
        <row r="890">
          <cell r="A890">
            <v>34673.6850452531</v>
          </cell>
          <cell r="B890">
            <v>-10.434445585140301</v>
          </cell>
          <cell r="C890">
            <v>66.757960177081998</v>
          </cell>
        </row>
        <row r="891">
          <cell r="A891">
            <v>34994.516702835703</v>
          </cell>
          <cell r="B891">
            <v>-10.519377921884701</v>
          </cell>
          <cell r="C891">
            <v>66.770341533113907</v>
          </cell>
        </row>
        <row r="892">
          <cell r="A892">
            <v>35318.316979195697</v>
          </cell>
          <cell r="B892">
            <v>-10.604223189867101</v>
          </cell>
          <cell r="C892">
            <v>66.780966642909902</v>
          </cell>
        </row>
        <row r="893">
          <cell r="A893">
            <v>35645.113342624398</v>
          </cell>
          <cell r="B893">
            <v>-10.688982727447399</v>
          </cell>
          <cell r="C893">
            <v>66.789831665404506</v>
          </cell>
        </row>
        <row r="894">
          <cell r="A894">
            <v>35974.933515574201</v>
          </cell>
          <cell r="B894">
            <v>-10.7736578541385</v>
          </cell>
          <cell r="C894">
            <v>66.796932741526305</v>
          </cell>
        </row>
        <row r="895">
          <cell r="A895">
            <v>36307.805477010101</v>
          </cell>
          <cell r="B895">
            <v>-10.8582498707322</v>
          </cell>
          <cell r="C895">
            <v>66.802265991515</v>
          </cell>
        </row>
        <row r="896">
          <cell r="A896">
            <v>36643.757464783303</v>
          </cell>
          <cell r="B896">
            <v>-10.942760059426799</v>
          </cell>
          <cell r="C896">
            <v>66.805827512287905</v>
          </cell>
        </row>
        <row r="897">
          <cell r="A897">
            <v>36982.8179780266</v>
          </cell>
          <cell r="B897">
            <v>-11.0271896839592</v>
          </cell>
          <cell r="C897">
            <v>66.807613374855194</v>
          </cell>
        </row>
        <row r="898">
          <cell r="A898">
            <v>37325.015779572001</v>
          </cell>
          <cell r="B898">
            <v>-11.111539989738899</v>
          </cell>
          <cell r="C898">
            <v>66.807619621786301</v>
          </cell>
        </row>
        <row r="899">
          <cell r="A899">
            <v>37670.379898390798</v>
          </cell>
          <cell r="B899">
            <v>-11.195812203984699</v>
          </cell>
          <cell r="C899">
            <v>66.805842264722799</v>
          </cell>
        </row>
        <row r="900">
          <cell r="A900">
            <v>38018.939632056099</v>
          </cell>
          <cell r="B900">
            <v>-11.280007535864801</v>
          </cell>
          <cell r="C900">
            <v>66.802277281941699</v>
          </cell>
        </row>
        <row r="901">
          <cell r="A901">
            <v>38370.724549227802</v>
          </cell>
          <cell r="B901">
            <v>-11.3641271766383</v>
          </cell>
          <cell r="C901">
            <v>66.7969206159664</v>
          </cell>
        </row>
        <row r="902">
          <cell r="A902">
            <v>38725.764492161703</v>
          </cell>
          <cell r="B902">
            <v>-11.4481722997988</v>
          </cell>
          <cell r="C902">
            <v>66.789768171225404</v>
          </cell>
        </row>
        <row r="903">
          <cell r="A903">
            <v>39084.089579240201</v>
          </cell>
          <cell r="B903">
            <v>-11.5321440612211</v>
          </cell>
          <cell r="C903">
            <v>66.780815811758998</v>
          </cell>
        </row>
        <row r="904">
          <cell r="A904">
            <v>39445.730207527798</v>
          </cell>
          <cell r="B904">
            <v>-11.6160435993083</v>
          </cell>
          <cell r="C904">
            <v>66.770059358972006</v>
          </cell>
        </row>
        <row r="905">
          <cell r="A905">
            <v>39810.717055349698</v>
          </cell>
          <cell r="B905">
            <v>-11.699872035141601</v>
          </cell>
          <cell r="C905">
            <v>66.757494589436703</v>
          </cell>
        </row>
        <row r="906">
          <cell r="A906">
            <v>40179.081084894002</v>
          </cell>
          <cell r="B906">
            <v>-11.7836304726309</v>
          </cell>
          <cell r="C906">
            <v>66.743117232737603</v>
          </cell>
        </row>
        <row r="907">
          <cell r="A907">
            <v>40550.853544838297</v>
          </cell>
          <cell r="B907">
            <v>-11.867319998667799</v>
          </cell>
          <cell r="C907">
            <v>66.7269229693662</v>
          </cell>
        </row>
        <row r="908">
          <cell r="A908">
            <v>40926.065973001001</v>
          </cell>
          <cell r="B908">
            <v>-11.950941683278099</v>
          </cell>
          <cell r="C908">
            <v>66.708907428659899</v>
          </cell>
        </row>
        <row r="909">
          <cell r="A909">
            <v>41304.750199016104</v>
          </cell>
          <cell r="B909">
            <v>-12.0344965797775</v>
          </cell>
          <cell r="C909">
            <v>66.689066186786604</v>
          </cell>
        </row>
        <row r="910">
          <cell r="A910">
            <v>41686.938347033501</v>
          </cell>
          <cell r="B910">
            <v>-12.1179857249262</v>
          </cell>
          <cell r="C910">
            <v>66.667394764774002</v>
          </cell>
        </row>
        <row r="911">
          <cell r="A911">
            <v>42072.662838444397</v>
          </cell>
          <cell r="B911">
            <v>-12.201410139085899</v>
          </cell>
          <cell r="C911">
            <v>66.6438886265843</v>
          </cell>
        </row>
        <row r="912">
          <cell r="A912">
            <v>42461.956394631197</v>
          </cell>
          <cell r="B912">
            <v>-12.284770826377301</v>
          </cell>
          <cell r="C912">
            <v>66.618543177233605</v>
          </cell>
        </row>
        <row r="913">
          <cell r="A913">
            <v>42854.852039743899</v>
          </cell>
          <cell r="B913">
            <v>-12.3680687748365</v>
          </cell>
          <cell r="C913">
            <v>66.591353760953396</v>
          </cell>
        </row>
        <row r="914">
          <cell r="A914">
            <v>43251.383103500797</v>
          </cell>
          <cell r="B914">
            <v>-12.451304956574599</v>
          </cell>
          <cell r="C914">
            <v>66.562315659397797</v>
          </cell>
        </row>
        <row r="915">
          <cell r="A915">
            <v>43651.583224016598</v>
          </cell>
          <cell r="B915">
            <v>-12.5344803279354</v>
          </cell>
          <cell r="C915">
            <v>66.531424089892198</v>
          </cell>
        </row>
        <row r="916">
          <cell r="A916">
            <v>44055.486350655301</v>
          </cell>
          <cell r="B916">
            <v>-12.6175958296543</v>
          </cell>
          <cell r="C916">
            <v>66.498674203726594</v>
          </cell>
        </row>
        <row r="917">
          <cell r="A917">
            <v>44463.126746910799</v>
          </cell>
          <cell r="B917">
            <v>-12.700652387017801</v>
          </cell>
          <cell r="C917">
            <v>66.464061084490595</v>
          </cell>
        </row>
        <row r="918">
          <cell r="A918">
            <v>44874.538993313203</v>
          </cell>
          <cell r="B918">
            <v>-12.7836509100217</v>
          </cell>
          <cell r="C918">
            <v>66.427579746449297</v>
          </cell>
        </row>
        <row r="919">
          <cell r="A919">
            <v>45289.757990361999</v>
          </cell>
          <cell r="B919">
            <v>-12.8665922935309</v>
          </cell>
          <cell r="C919">
            <v>66.3892251329641</v>
          </cell>
        </row>
        <row r="920">
          <cell r="A920">
            <v>45708.818961487501</v>
          </cell>
          <cell r="B920">
            <v>-12.9494774174377</v>
          </cell>
          <cell r="C920">
            <v>66.348992114951997</v>
          </cell>
        </row>
        <row r="921">
          <cell r="A921">
            <v>46131.7574560379</v>
          </cell>
          <cell r="B921">
            <v>-13.032307146820701</v>
          </cell>
          <cell r="C921">
            <v>66.306875489388304</v>
          </cell>
        </row>
        <row r="922">
          <cell r="A922">
            <v>46558.609352295898</v>
          </cell>
          <cell r="B922">
            <v>-13.115082332103301</v>
          </cell>
          <cell r="C922">
            <v>66.262869977848595</v>
          </cell>
        </row>
        <row r="923">
          <cell r="A923">
            <v>46989.410860521501</v>
          </cell>
          <cell r="B923">
            <v>-13.1978038092115</v>
          </cell>
          <cell r="C923">
            <v>66.216970225092794</v>
          </cell>
        </row>
        <row r="924">
          <cell r="A924">
            <v>47424.198526024396</v>
          </cell>
          <cell r="B924">
            <v>-13.2804723997316</v>
          </cell>
          <cell r="C924">
            <v>66.169170797688693</v>
          </cell>
        </row>
        <row r="925">
          <cell r="A925">
            <v>47863.009232263801</v>
          </cell>
          <cell r="B925">
            <v>-13.3630889110672</v>
          </cell>
          <cell r="C925">
            <v>66.119466182676007</v>
          </cell>
        </row>
        <row r="926">
          <cell r="A926">
            <v>48305.880203977198</v>
          </cell>
          <cell r="B926">
            <v>-13.4456541365959</v>
          </cell>
          <cell r="C926">
            <v>66.067850786268906</v>
          </cell>
        </row>
        <row r="927">
          <cell r="A927">
            <v>48752.849010338599</v>
          </cell>
          <cell r="B927">
            <v>-13.5281688558249</v>
          </cell>
          <cell r="C927">
            <v>66.014318932600901</v>
          </cell>
        </row>
        <row r="928">
          <cell r="A928">
            <v>49203.953568145102</v>
          </cell>
          <cell r="B928">
            <v>-13.610633834546199</v>
          </cell>
          <cell r="C928">
            <v>65.958864862506303</v>
          </cell>
        </row>
        <row r="929">
          <cell r="A929">
            <v>49659.232145033602</v>
          </cell>
          <cell r="B929">
            <v>-13.6930498249911</v>
          </cell>
          <cell r="C929">
            <v>65.901482732341705</v>
          </cell>
        </row>
        <row r="930">
          <cell r="A930">
            <v>50118.7233627272</v>
          </cell>
          <cell r="B930">
            <v>-13.775417565983799</v>
          </cell>
          <cell r="C930">
            <v>65.842166612847507</v>
          </cell>
        </row>
        <row r="931">
          <cell r="A931">
            <v>50582.466200311399</v>
          </cell>
          <cell r="B931">
            <v>-13.8577377830937</v>
          </cell>
          <cell r="C931">
            <v>65.780910488045905</v>
          </cell>
        </row>
        <row r="932">
          <cell r="A932">
            <v>51050.499997540603</v>
          </cell>
          <cell r="B932">
            <v>-13.940011188788</v>
          </cell>
          <cell r="C932">
            <v>65.717708254179598</v>
          </cell>
        </row>
        <row r="933">
          <cell r="A933">
            <v>51522.864458175602</v>
          </cell>
          <cell r="B933">
            <v>-14.022238482581599</v>
          </cell>
          <cell r="C933">
            <v>65.652553718687798</v>
          </cell>
        </row>
        <row r="934">
          <cell r="A934">
            <v>51999.599653351601</v>
          </cell>
          <cell r="B934">
            <v>-14.1044203511875</v>
          </cell>
          <cell r="C934">
            <v>65.585440599220206</v>
          </cell>
        </row>
        <row r="935">
          <cell r="A935">
            <v>52480.746024977198</v>
          </cell>
          <cell r="B935">
            <v>-14.186557468665599</v>
          </cell>
          <cell r="C935">
            <v>65.516362522689604</v>
          </cell>
        </row>
        <row r="936">
          <cell r="A936">
            <v>52966.344389165803</v>
          </cell>
          <cell r="B936">
            <v>-14.2686504965698</v>
          </cell>
          <cell r="C936">
            <v>65.445313024362704</v>
          </cell>
        </row>
        <row r="937">
          <cell r="A937">
            <v>53456.435939697098</v>
          </cell>
          <cell r="B937">
            <v>-14.3507000840956</v>
          </cell>
          <cell r="C937">
            <v>65.372285546988095</v>
          </cell>
        </row>
        <row r="938">
          <cell r="A938">
            <v>53951.062251512703</v>
          </cell>
          <cell r="B938">
            <v>-14.432706868224299</v>
          </cell>
          <cell r="C938">
            <v>65.297273439962595</v>
          </cell>
        </row>
        <row r="939">
          <cell r="A939">
            <v>54450.265284242101</v>
          </cell>
          <cell r="B939">
            <v>-14.514671473868299</v>
          </cell>
          <cell r="C939">
            <v>65.2202699585349</v>
          </cell>
        </row>
        <row r="940">
          <cell r="A940">
            <v>54954.087385762403</v>
          </cell>
          <cell r="B940">
            <v>-14.5965945140135</v>
          </cell>
          <cell r="C940">
            <v>65.141268263047706</v>
          </cell>
        </row>
        <row r="941">
          <cell r="A941">
            <v>55462.571295791102</v>
          </cell>
          <cell r="B941">
            <v>-14.6784765898612</v>
          </cell>
          <cell r="C941">
            <v>65.060261418216697</v>
          </cell>
        </row>
        <row r="942">
          <cell r="A942">
            <v>55975.760149510999</v>
          </cell>
          <cell r="B942">
            <v>-14.760318290969</v>
          </cell>
          <cell r="C942">
            <v>64.977242392447806</v>
          </cell>
        </row>
        <row r="943">
          <cell r="A943">
            <v>56493.6974812302</v>
          </cell>
          <cell r="B943">
            <v>-14.8421201953895</v>
          </cell>
          <cell r="C943">
            <v>64.892204057191194</v>
          </cell>
        </row>
        <row r="944">
          <cell r="A944">
            <v>57016.427228074703</v>
          </cell>
          <cell r="B944">
            <v>-14.923882869808599</v>
          </cell>
          <cell r="C944">
            <v>64.805139186335197</v>
          </cell>
        </row>
        <row r="945">
          <cell r="A945">
            <v>57543.993733715601</v>
          </cell>
          <cell r="B945">
            <v>-15.005606869682</v>
          </cell>
          <cell r="C945">
            <v>64.716040455635195</v>
          </cell>
        </row>
        <row r="946">
          <cell r="A946">
            <v>58076.441752131097</v>
          </cell>
          <cell r="B946">
            <v>-15.087292739370801</v>
          </cell>
          <cell r="C946">
            <v>64.624900442182394</v>
          </cell>
        </row>
        <row r="947">
          <cell r="A947">
            <v>58613.816451402803</v>
          </cell>
          <cell r="B947">
            <v>-15.1689410122748</v>
          </cell>
          <cell r="C947">
            <v>64.5317116239098</v>
          </cell>
        </row>
        <row r="948">
          <cell r="A948">
            <v>59156.163417547301</v>
          </cell>
          <cell r="B948">
            <v>-15.250552210965999</v>
          </cell>
          <cell r="C948">
            <v>64.436466379136704</v>
          </cell>
        </row>
        <row r="949">
          <cell r="A949">
            <v>59703.528658383599</v>
          </cell>
          <cell r="B949">
            <v>-15.3321268473189</v>
          </cell>
          <cell r="C949">
            <v>64.339156986150698</v>
          </cell>
        </row>
        <row r="950">
          <cell r="A950">
            <v>60255.958607435699</v>
          </cell>
          <cell r="B950">
            <v>-15.4136654226412</v>
          </cell>
          <cell r="C950">
            <v>64.239775622828702</v>
          </cell>
        </row>
        <row r="951">
          <cell r="A951">
            <v>60813.500127871703</v>
          </cell>
          <cell r="B951">
            <v>-15.495168427801801</v>
          </cell>
          <cell r="C951">
            <v>64.1383143662961</v>
          </cell>
        </row>
        <row r="952">
          <cell r="A952">
            <v>61376.200516479301</v>
          </cell>
          <cell r="B952">
            <v>-15.576636343357899</v>
          </cell>
          <cell r="C952">
            <v>64.034765192625002</v>
          </cell>
        </row>
        <row r="953">
          <cell r="A953">
            <v>61944.107507678098</v>
          </cell>
          <cell r="B953">
            <v>-15.6580696396809</v>
          </cell>
          <cell r="C953">
            <v>63.929119976571499</v>
          </cell>
        </row>
        <row r="954">
          <cell r="A954">
            <v>62517.269277568499</v>
          </cell>
          <cell r="B954">
            <v>-15.739468777080701</v>
          </cell>
          <cell r="C954">
            <v>63.821370491351402</v>
          </cell>
        </row>
        <row r="955">
          <cell r="A955">
            <v>63095.734448019197</v>
          </cell>
          <cell r="B955">
            <v>-15.820834205928699</v>
          </cell>
          <cell r="C955">
            <v>63.711508408456503</v>
          </cell>
        </row>
        <row r="956">
          <cell r="A956">
            <v>63679.552090791498</v>
          </cell>
          <cell r="B956">
            <v>-15.9021663667793</v>
          </cell>
          <cell r="C956">
            <v>63.599525297509501</v>
          </cell>
        </row>
        <row r="957">
          <cell r="A957">
            <v>64268.771731701898</v>
          </cell>
          <cell r="B957">
            <v>-15.983465690489901</v>
          </cell>
          <cell r="C957">
            <v>63.485412626160397</v>
          </cell>
        </row>
        <row r="958">
          <cell r="A958">
            <v>64863.443354823801</v>
          </cell>
          <cell r="B958">
            <v>-16.0647325983402</v>
          </cell>
          <cell r="C958">
            <v>63.369161760021399</v>
          </cell>
        </row>
        <row r="959">
          <cell r="A959">
            <v>65463.617406727397</v>
          </cell>
          <cell r="B959">
            <v>-16.145967502149102</v>
          </cell>
          <cell r="C959">
            <v>63.250763962644299</v>
          </cell>
        </row>
        <row r="960">
          <cell r="A960">
            <v>66069.3448007595</v>
          </cell>
          <cell r="B960">
            <v>-16.227170804391299</v>
          </cell>
          <cell r="C960">
            <v>63.130210395537802</v>
          </cell>
        </row>
        <row r="961">
          <cell r="A961">
            <v>66680.676921362101</v>
          </cell>
          <cell r="B961">
            <v>-16.3083428983118</v>
          </cell>
          <cell r="C961">
            <v>63.007492118227297</v>
          </cell>
        </row>
        <row r="962">
          <cell r="A962">
            <v>67297.6656284317</v>
          </cell>
          <cell r="B962">
            <v>-16.3894841680391</v>
          </cell>
          <cell r="C962">
            <v>62.882600088355098</v>
          </cell>
        </row>
        <row r="963">
          <cell r="A963">
            <v>67920.363261718405</v>
          </cell>
          <cell r="B963">
            <v>-16.470594988698199</v>
          </cell>
          <cell r="C963">
            <v>62.755525161825403</v>
          </cell>
        </row>
        <row r="964">
          <cell r="A964">
            <v>68548.822645266104</v>
          </cell>
          <cell r="B964">
            <v>-16.5516757265199</v>
          </cell>
          <cell r="C964">
            <v>62.626258092988401</v>
          </cell>
        </row>
        <row r="965">
          <cell r="A965">
            <v>69183.097091893593</v>
          </cell>
          <cell r="B965">
            <v>-16.632726738951899</v>
          </cell>
          <cell r="C965">
            <v>62.494789534871899</v>
          </cell>
        </row>
        <row r="966">
          <cell r="A966">
            <v>69823.240407717094</v>
          </cell>
          <cell r="B966">
            <v>-16.713748374765999</v>
          </cell>
          <cell r="C966">
            <v>62.361110039453301</v>
          </cell>
        </row>
        <row r="967">
          <cell r="A967">
            <v>70469.306896714595</v>
          </cell>
          <cell r="B967">
            <v>-16.7947409741653</v>
          </cell>
          <cell r="C967">
            <v>62.225210057977897</v>
          </cell>
        </row>
        <row r="968">
          <cell r="A968">
            <v>71121.351365332797</v>
          </cell>
          <cell r="B968">
            <v>-16.8757048688902</v>
          </cell>
          <cell r="C968">
            <v>62.087079941320503</v>
          </cell>
        </row>
        <row r="969">
          <cell r="A969">
            <v>71779.4291271361</v>
          </cell>
          <cell r="B969">
            <v>-16.956640382322401</v>
          </cell>
          <cell r="C969">
            <v>61.946709940394101</v>
          </cell>
        </row>
        <row r="970">
          <cell r="A970">
            <v>72443.596007498898</v>
          </cell>
          <cell r="B970">
            <v>-17.037547829588998</v>
          </cell>
          <cell r="C970">
            <v>61.804090206603</v>
          </cell>
        </row>
        <row r="971">
          <cell r="A971">
            <v>73113.908348341705</v>
          </cell>
          <cell r="B971">
            <v>-17.1184275176638</v>
          </cell>
          <cell r="C971">
            <v>61.6592107923437</v>
          </cell>
        </row>
        <row r="972">
          <cell r="A972">
            <v>73790.423012910003</v>
          </cell>
          <cell r="B972">
            <v>-17.1992797454689</v>
          </cell>
          <cell r="C972">
            <v>61.512061651551498</v>
          </cell>
        </row>
        <row r="973">
          <cell r="A973">
            <v>74473.197390598798</v>
          </cell>
          <cell r="B973">
            <v>-17.2801048039744</v>
          </cell>
          <cell r="C973">
            <v>61.362632640297001</v>
          </cell>
        </row>
        <row r="974">
          <cell r="A974">
            <v>75162.289401820497</v>
          </cell>
          <cell r="B974">
            <v>-17.360902976296899</v>
          </cell>
          <cell r="C974">
            <v>61.210913517429297</v>
          </cell>
        </row>
        <row r="975">
          <cell r="A975">
            <v>75857.757502918306</v>
          </cell>
          <cell r="B975">
            <v>-17.441674537797599</v>
          </cell>
          <cell r="C975">
            <v>61.056893945269003</v>
          </cell>
        </row>
        <row r="976">
          <cell r="A976">
            <v>76559.660691125595</v>
          </cell>
          <cell r="B976">
            <v>-17.522419756178898</v>
          </cell>
          <cell r="C976">
            <v>60.900563490351999</v>
          </cell>
        </row>
        <row r="977">
          <cell r="A977">
            <v>77268.058509570197</v>
          </cell>
          <cell r="B977">
            <v>-17.603138891579999</v>
          </cell>
          <cell r="C977">
            <v>60.741911624222404</v>
          </cell>
        </row>
        <row r="978">
          <cell r="A978">
            <v>77983.011052325804</v>
          </cell>
          <cell r="B978">
            <v>-17.6838321966713</v>
          </cell>
          <cell r="C978">
            <v>60.580927724277501</v>
          </cell>
        </row>
        <row r="979">
          <cell r="A979">
            <v>78704.578969509806</v>
          </cell>
          <cell r="B979">
            <v>-17.7644999167488</v>
          </cell>
          <cell r="C979">
            <v>60.417601074665498</v>
          </cell>
        </row>
        <row r="980">
          <cell r="A980">
            <v>79432.823472428106</v>
          </cell>
          <cell r="B980">
            <v>-17.845142289826001</v>
          </cell>
          <cell r="C980">
            <v>60.2519208672351</v>
          </cell>
        </row>
        <row r="981">
          <cell r="A981">
            <v>80167.806338767798</v>
          </cell>
          <cell r="B981">
            <v>-17.925759546726699</v>
          </cell>
          <cell r="C981">
            <v>60.083876202539699</v>
          </cell>
        </row>
        <row r="982">
          <cell r="A982">
            <v>80909.589917838195</v>
          </cell>
          <cell r="B982">
            <v>-18.006351911175699</v>
          </cell>
          <cell r="C982">
            <v>59.913456090895203</v>
          </cell>
        </row>
        <row r="983">
          <cell r="A983">
            <v>81658.237135859206</v>
          </cell>
          <cell r="B983">
            <v>-18.086919599889001</v>
          </cell>
          <cell r="C983">
            <v>59.740649453494498</v>
          </cell>
        </row>
        <row r="984">
          <cell r="A984">
            <v>82413.811501300195</v>
          </cell>
          <cell r="B984">
            <v>-18.1674628226633</v>
          </cell>
          <cell r="C984">
            <v>59.565445123576801</v>
          </cell>
        </row>
        <row r="985">
          <cell r="A985">
            <v>83176.377110267</v>
          </cell>
          <cell r="B985">
            <v>-18.247981782464802</v>
          </cell>
          <cell r="C985">
            <v>59.387831847654802</v>
          </cell>
        </row>
        <row r="986">
          <cell r="A986">
            <v>83945.998651939706</v>
          </cell>
          <cell r="B986">
            <v>-18.328476675517798</v>
          </cell>
          <cell r="C986">
            <v>59.207798286800497</v>
          </cell>
        </row>
        <row r="987">
          <cell r="A987">
            <v>84722.741414059594</v>
          </cell>
          <cell r="B987">
            <v>-18.408947691390999</v>
          </cell>
          <cell r="C987">
            <v>59.025333017987798</v>
          </cell>
        </row>
        <row r="988">
          <cell r="A988">
            <v>85506.671288468293</v>
          </cell>
          <cell r="B988">
            <v>-18.489395013085201</v>
          </cell>
          <cell r="C988">
            <v>58.840424535497597</v>
          </cell>
        </row>
        <row r="989">
          <cell r="A989">
            <v>86297.854776697</v>
          </cell>
          <cell r="B989">
            <v>-18.569818817119501</v>
          </cell>
          <cell r="C989">
            <v>58.6530612523812</v>
          </cell>
        </row>
        <row r="990">
          <cell r="A990">
            <v>87096.358995607996</v>
          </cell>
          <cell r="B990">
            <v>-18.650219273616301</v>
          </cell>
          <cell r="C990">
            <v>58.4632315019876</v>
          </cell>
        </row>
        <row r="991">
          <cell r="A991">
            <v>87902.251683088398</v>
          </cell>
          <cell r="B991">
            <v>-18.7305965463874</v>
          </cell>
          <cell r="C991">
            <v>58.2709235395508</v>
          </cell>
        </row>
        <row r="992">
          <cell r="A992">
            <v>88715.601203796003</v>
          </cell>
          <cell r="B992">
            <v>-18.8109507930182</v>
          </cell>
          <cell r="C992">
            <v>58.076125543843403</v>
          </cell>
        </row>
        <row r="993">
          <cell r="A993">
            <v>89536.476554959299</v>
          </cell>
          <cell r="B993">
            <v>-18.8912821649519</v>
          </cell>
          <cell r="C993">
            <v>57.878825618893302</v>
          </cell>
        </row>
        <row r="994">
          <cell r="A994">
            <v>90364.947372230105</v>
          </cell>
          <cell r="B994">
            <v>-18.971590807574501</v>
          </cell>
          <cell r="C994">
            <v>57.679011795765298</v>
          </cell>
        </row>
        <row r="995">
          <cell r="A995">
            <v>91201.083935590897</v>
          </cell>
          <cell r="B995">
            <v>-19.051876860297501</v>
          </cell>
          <cell r="C995">
            <v>57.4766720344116</v>
          </cell>
        </row>
        <row r="996">
          <cell r="A996">
            <v>92044.957175317104</v>
          </cell>
          <cell r="B996">
            <v>-19.132140456641899</v>
          </cell>
          <cell r="C996">
            <v>57.271794225586703</v>
          </cell>
        </row>
        <row r="997">
          <cell r="A997">
            <v>92896.6386779936</v>
          </cell>
          <cell r="B997">
            <v>-19.2123817243213</v>
          </cell>
          <cell r="C997">
            <v>57.064366192834001</v>
          </cell>
        </row>
        <row r="998">
          <cell r="A998">
            <v>93756.200692587998</v>
          </cell>
          <cell r="B998">
            <v>-19.2926007853256</v>
          </cell>
          <cell r="C998">
            <v>56.854375694539101</v>
          </cell>
        </row>
        <row r="999">
          <cell r="A999">
            <v>94623.7161365793</v>
          </cell>
          <cell r="B999">
            <v>-19.372797756003099</v>
          </cell>
          <cell r="C999">
            <v>56.641810426055898</v>
          </cell>
        </row>
        <row r="1000">
          <cell r="A1000">
            <v>95499.2586021436</v>
          </cell>
          <cell r="B1000">
            <v>-19.452972747144202</v>
          </cell>
          <cell r="C1000">
            <v>56.426658021903201</v>
          </cell>
        </row>
        <row r="1001">
          <cell r="A1001">
            <v>96382.902362396999</v>
          </cell>
          <cell r="B1001">
            <v>-19.533125864064701</v>
          </cell>
          <cell r="C1001">
            <v>56.208906058034103</v>
          </cell>
        </row>
        <row r="1002">
          <cell r="A1002">
            <v>97274.722377696497</v>
          </cell>
          <cell r="B1002">
            <v>-19.613257206687798</v>
          </cell>
          <cell r="C1002">
            <v>55.988542054179</v>
          </cell>
        </row>
        <row r="1003">
          <cell r="A1003">
            <v>98174.794301998394</v>
          </cell>
          <cell r="B1003">
            <v>-19.693366869628498</v>
          </cell>
          <cell r="C1003">
            <v>55.765553476263101</v>
          </cell>
        </row>
        <row r="1004">
          <cell r="A1004">
            <v>99083.194489276706</v>
          </cell>
          <cell r="B1004">
            <v>-19.773454942276398</v>
          </cell>
          <cell r="C1004">
            <v>55.539927738900303</v>
          </cell>
        </row>
        <row r="1005">
          <cell r="A1005">
            <v>100000</v>
          </cell>
          <cell r="B1005">
            <v>-19.853521508879201</v>
          </cell>
          <cell r="C1005">
            <v>55.311652207962801</v>
          </cell>
        </row>
        <row r="1006">
          <cell r="A1006">
            <v>100925.288607668</v>
          </cell>
          <cell r="B1006">
            <v>-19.933566648627401</v>
          </cell>
          <cell r="C1006">
            <v>55.080714203229199</v>
          </cell>
        </row>
        <row r="1007">
          <cell r="A1007">
            <v>101859.138805411</v>
          </cell>
          <cell r="B1007">
            <v>-20.013590435737701</v>
          </cell>
          <cell r="C1007">
            <v>54.847101001110403</v>
          </cell>
        </row>
        <row r="1008">
          <cell r="A1008">
            <v>102801.62981264701</v>
          </cell>
          <cell r="B1008">
            <v>-20.093592939538201</v>
          </cell>
          <cell r="C1008">
            <v>54.610799837456199</v>
          </cell>
        </row>
        <row r="1009">
          <cell r="A1009">
            <v>103752.841581801</v>
          </cell>
          <cell r="B1009">
            <v>-20.1735742245537</v>
          </cell>
          <cell r="C1009">
            <v>54.371797910442197</v>
          </cell>
        </row>
        <row r="1010">
          <cell r="A1010">
            <v>104712.85480508899</v>
          </cell>
          <cell r="B1010">
            <v>-20.2535343505909</v>
          </cell>
          <cell r="C1010">
            <v>54.130082383537399</v>
          </cell>
        </row>
        <row r="1011">
          <cell r="A1011">
            <v>105681.750921365</v>
          </cell>
          <cell r="B1011">
            <v>-20.333473372825399</v>
          </cell>
          <cell r="C1011">
            <v>53.885640388556098</v>
          </cell>
        </row>
        <row r="1012">
          <cell r="A1012">
            <v>106659.612123025</v>
          </cell>
          <cell r="B1012">
            <v>-20.4133913418883</v>
          </cell>
          <cell r="C1012">
            <v>53.638459028791402</v>
          </cell>
        </row>
        <row r="1013">
          <cell r="A1013">
            <v>107646.521362983</v>
          </cell>
          <cell r="B1013">
            <v>-20.493288303953701</v>
          </cell>
          <cell r="C1013">
            <v>53.388525382234597</v>
          </cell>
        </row>
        <row r="1014">
          <cell r="A1014">
            <v>108642.562361706</v>
          </cell>
          <cell r="B1014">
            <v>-20.573164300828001</v>
          </cell>
          <cell r="C1014">
            <v>53.135826504879702</v>
          </cell>
        </row>
        <row r="1015">
          <cell r="A1015">
            <v>109647.819614318</v>
          </cell>
          <cell r="B1015">
            <v>-20.6530193700385</v>
          </cell>
          <cell r="C1015">
            <v>52.880349434112603</v>
          </cell>
        </row>
        <row r="1016">
          <cell r="A1016">
            <v>110662.37839776601</v>
          </cell>
          <cell r="B1016">
            <v>-20.732853544923799</v>
          </cell>
          <cell r="C1016">
            <v>52.622081192189398</v>
          </cell>
        </row>
        <row r="1017">
          <cell r="A1017">
            <v>111686.32477805601</v>
          </cell>
          <cell r="B1017">
            <v>-20.812666854725801</v>
          </cell>
          <cell r="C1017">
            <v>52.361008789801403</v>
          </cell>
        </row>
        <row r="1018">
          <cell r="A1018">
            <v>112719.74561755</v>
          </cell>
          <cell r="B1018">
            <v>-20.892459324681099</v>
          </cell>
          <cell r="C1018">
            <v>52.097119229728101</v>
          </cell>
        </row>
        <row r="1019">
          <cell r="A1019">
            <v>113762.728582343</v>
          </cell>
          <cell r="B1019">
            <v>-20.972230976115</v>
          </cell>
          <cell r="C1019">
            <v>51.830399510581103</v>
          </cell>
        </row>
        <row r="1020">
          <cell r="A1020">
            <v>114815.36214968799</v>
          </cell>
          <cell r="B1020">
            <v>-21.051981826535801</v>
          </cell>
          <cell r="C1020">
            <v>51.5608366306367</v>
          </cell>
        </row>
        <row r="1021">
          <cell r="A1021">
            <v>115877.73561551201</v>
          </cell>
          <cell r="B1021">
            <v>-21.131711889731399</v>
          </cell>
          <cell r="C1021">
            <v>51.288417591759398</v>
          </cell>
        </row>
        <row r="1022">
          <cell r="A1022">
            <v>116949.939101986</v>
          </cell>
          <cell r="B1022">
            <v>-21.211421175865599</v>
          </cell>
          <cell r="C1022">
            <v>51.013129403417899</v>
          </cell>
        </row>
        <row r="1023">
          <cell r="A1023">
            <v>118032.06356517199</v>
          </cell>
          <cell r="B1023">
            <v>-21.2911096915775</v>
          </cell>
          <cell r="C1023">
            <v>50.7349590867911</v>
          </cell>
        </row>
        <row r="1024">
          <cell r="A1024">
            <v>119124.200802737</v>
          </cell>
          <cell r="B1024">
            <v>-21.370777440081</v>
          </cell>
          <cell r="C1024">
            <v>50.4538936789681</v>
          </cell>
        </row>
        <row r="1025">
          <cell r="A1025">
            <v>120226.443461741</v>
          </cell>
          <cell r="B1025">
            <v>-21.450424421267002</v>
          </cell>
          <cell r="C1025">
            <v>50.169920237240497</v>
          </cell>
        </row>
        <row r="1026">
          <cell r="A1026">
            <v>121338.885046497</v>
          </cell>
          <cell r="B1026">
            <v>-21.5300506318058</v>
          </cell>
          <cell r="C1026">
            <v>49.883025843487303</v>
          </cell>
        </row>
        <row r="1027">
          <cell r="A1027">
            <v>122461.619926504</v>
          </cell>
          <cell r="B1027">
            <v>-21.609656065252999</v>
          </cell>
          <cell r="C1027">
            <v>49.593197608655203</v>
          </cell>
        </row>
        <row r="1028">
          <cell r="A1028">
            <v>123594.74334445001</v>
          </cell>
          <cell r="B1028">
            <v>-21.689240712155101</v>
          </cell>
          <cell r="C1028">
            <v>49.300422677330999</v>
          </cell>
        </row>
        <row r="1029">
          <cell r="A1029">
            <v>124738.351424294</v>
          </cell>
          <cell r="B1029">
            <v>-21.768804560158401</v>
          </cell>
          <cell r="C1029">
            <v>49.0046882324094</v>
          </cell>
        </row>
        <row r="1030">
          <cell r="A1030">
            <v>125892.541179416</v>
          </cell>
          <cell r="B1030">
            <v>-21.848347594119598</v>
          </cell>
          <cell r="C1030">
            <v>48.705981499854303</v>
          </cell>
        </row>
        <row r="1031">
          <cell r="A1031">
            <v>127057.410520854</v>
          </cell>
          <cell r="B1031">
            <v>-21.927869796217099</v>
          </cell>
          <cell r="C1031">
            <v>48.404289753555901</v>
          </cell>
        </row>
        <row r="1032">
          <cell r="A1032">
            <v>128233.058265602</v>
          </cell>
          <cell r="B1032">
            <v>-22.0073711460659</v>
          </cell>
          <cell r="C1032">
            <v>48.099600320280501</v>
          </cell>
        </row>
        <row r="1033">
          <cell r="A1033">
            <v>129419.58414499801</v>
          </cell>
          <cell r="B1033">
            <v>-22.086851620833698</v>
          </cell>
          <cell r="C1033">
            <v>47.791900584715201</v>
          </cell>
        </row>
        <row r="1034">
          <cell r="A1034">
            <v>130617.088813184</v>
          </cell>
          <cell r="B1034">
            <v>-22.166311195358901</v>
          </cell>
          <cell r="C1034">
            <v>47.481177994608302</v>
          </cell>
        </row>
        <row r="1035">
          <cell r="A1035">
            <v>131825.67385563999</v>
          </cell>
          <cell r="B1035">
            <v>-22.245749842271898</v>
          </cell>
          <cell r="C1035">
            <v>47.167420066000403</v>
          </cell>
        </row>
        <row r="1036">
          <cell r="A1036">
            <v>133045.44179780901</v>
          </cell>
          <cell r="B1036">
            <v>-22.325167532117099</v>
          </cell>
          <cell r="C1036">
            <v>46.850614388553403</v>
          </cell>
        </row>
        <row r="1037">
          <cell r="A1037">
            <v>134276.49611378601</v>
          </cell>
          <cell r="B1037">
            <v>-22.404564233478599</v>
          </cell>
          <cell r="C1037">
            <v>46.530748630967601</v>
          </cell>
        </row>
        <row r="1038">
          <cell r="A1038">
            <v>135518.941235103</v>
          </cell>
          <cell r="B1038">
            <v>-22.483939913107498</v>
          </cell>
          <cell r="C1038">
            <v>46.2078105464972</v>
          </cell>
        </row>
        <row r="1039">
          <cell r="A1039">
            <v>136772.88255958399</v>
          </cell>
          <cell r="B1039">
            <v>-22.5632945360517</v>
          </cell>
          <cell r="C1039">
            <v>45.881787978550399</v>
          </cell>
        </row>
        <row r="1040">
          <cell r="A1040">
            <v>138038.426460288</v>
          </cell>
          <cell r="B1040">
            <v>-22.642628065788401</v>
          </cell>
          <cell r="C1040">
            <v>45.552668866389602</v>
          </cell>
        </row>
        <row r="1041">
          <cell r="A1041">
            <v>139315.68029453</v>
          </cell>
          <cell r="B1041">
            <v>-22.721940464359101</v>
          </cell>
          <cell r="C1041">
            <v>45.220441250912501</v>
          </cell>
        </row>
        <row r="1042">
          <cell r="A1042">
            <v>140604.75241299099</v>
          </cell>
          <cell r="B1042">
            <v>-22.801231692507201</v>
          </cell>
          <cell r="C1042">
            <v>44.885093280530597</v>
          </cell>
        </row>
        <row r="1043">
          <cell r="A1043">
            <v>141905.75216890901</v>
          </cell>
          <cell r="B1043">
            <v>-22.880501709817899</v>
          </cell>
          <cell r="C1043">
            <v>44.546613217129703</v>
          </cell>
        </row>
        <row r="1044">
          <cell r="A1044">
            <v>143218.789927354</v>
          </cell>
          <cell r="B1044">
            <v>-22.959750474861298</v>
          </cell>
          <cell r="C1044">
            <v>44.2049894421218</v>
          </cell>
        </row>
        <row r="1045">
          <cell r="A1045">
            <v>144543.977074592</v>
          </cell>
          <cell r="B1045">
            <v>-23.038977945337798</v>
          </cell>
          <cell r="C1045">
            <v>43.860210462578799</v>
          </cell>
        </row>
        <row r="1046">
          <cell r="A1046">
            <v>145881.42602753401</v>
          </cell>
          <cell r="B1046">
            <v>-23.118184078226498</v>
          </cell>
          <cell r="C1046">
            <v>43.512264917452498</v>
          </cell>
        </row>
        <row r="1047">
          <cell r="A1047">
            <v>147231.250243271</v>
          </cell>
          <cell r="B1047">
            <v>-23.197368829936799</v>
          </cell>
          <cell r="C1047">
            <v>43.1611415838764</v>
          </cell>
        </row>
        <row r="1048">
          <cell r="A1048">
            <v>148593.56422870001</v>
          </cell>
          <cell r="B1048">
            <v>-23.276532156461499</v>
          </cell>
          <cell r="C1048">
            <v>42.806829383546599</v>
          </cell>
        </row>
        <row r="1049">
          <cell r="A1049">
            <v>149968.483550237</v>
          </cell>
          <cell r="B1049">
            <v>-23.355674013534401</v>
          </cell>
          <cell r="C1049">
            <v>42.4493173891832</v>
          </cell>
        </row>
        <row r="1050">
          <cell r="A1050">
            <v>151356.12484362</v>
          </cell>
          <cell r="B1050">
            <v>-23.434794356790501</v>
          </cell>
          <cell r="C1050">
            <v>42.0885948310668</v>
          </cell>
        </row>
        <row r="1051">
          <cell r="A1051">
            <v>152756.60582380701</v>
          </cell>
          <cell r="B1051">
            <v>-23.5138931419276</v>
          </cell>
          <cell r="C1051">
            <v>41.7246511036481</v>
          </cell>
        </row>
        <row r="1052">
          <cell r="A1052">
            <v>154170.04529495499</v>
          </cell>
          <cell r="B1052">
            <v>-23.592970324872699</v>
          </cell>
          <cell r="C1052">
            <v>41.357475772230501</v>
          </cell>
        </row>
        <row r="1053">
          <cell r="A1053">
            <v>155596.56316050701</v>
          </cell>
          <cell r="B1053">
            <v>-23.672025861950999</v>
          </cell>
          <cell r="C1053">
            <v>40.987058579721797</v>
          </cell>
        </row>
        <row r="1054">
          <cell r="A1054">
            <v>157036.28043335499</v>
          </cell>
          <cell r="B1054">
            <v>-23.751059710056701</v>
          </cell>
          <cell r="C1054">
            <v>40.613389453450402</v>
          </cell>
        </row>
        <row r="1055">
          <cell r="A1055">
            <v>158489.319246111</v>
          </cell>
          <cell r="B1055">
            <v>-23.8300718268287</v>
          </cell>
          <cell r="C1055">
            <v>40.236458512044997</v>
          </cell>
        </row>
        <row r="1056">
          <cell r="A1056">
            <v>159955.80286146601</v>
          </cell>
          <cell r="B1056">
            <v>-23.909062170827099</v>
          </cell>
          <cell r="C1056">
            <v>39.856256072375103</v>
          </cell>
        </row>
        <row r="1057">
          <cell r="A1057">
            <v>161435.85568264799</v>
          </cell>
          <cell r="B1057">
            <v>-23.988030701715001</v>
          </cell>
          <cell r="C1057">
            <v>39.4727726565471</v>
          </cell>
        </row>
        <row r="1058">
          <cell r="A1058">
            <v>162929.60326397201</v>
          </cell>
          <cell r="B1058">
            <v>-24.066977380441401</v>
          </cell>
          <cell r="C1058">
            <v>39.085998998953102</v>
          </cell>
        </row>
        <row r="1059">
          <cell r="A1059">
            <v>164437.17232149301</v>
          </cell>
          <cell r="B1059">
            <v>-24.1459021694284</v>
          </cell>
          <cell r="C1059">
            <v>38.695926053370002</v>
          </cell>
        </row>
        <row r="1060">
          <cell r="A1060">
            <v>165958.690743755</v>
          </cell>
          <cell r="B1060">
            <v>-24.2248050327599</v>
          </cell>
          <cell r="C1060">
            <v>38.302545000102199</v>
          </cell>
        </row>
        <row r="1061">
          <cell r="A1061">
            <v>167494.28760264299</v>
          </cell>
          <cell r="B1061">
            <v>-24.303685936375501</v>
          </cell>
          <cell r="C1061">
            <v>37.9058472531663</v>
          </cell>
        </row>
        <row r="1062">
          <cell r="A1062">
            <v>169044.09316432601</v>
          </cell>
          <cell r="B1062">
            <v>-24.382544848264398</v>
          </cell>
          <cell r="C1062">
            <v>37.505824467512397</v>
          </cell>
        </row>
        <row r="1063">
          <cell r="A1063">
            <v>170608.23890031199</v>
          </cell>
          <cell r="B1063">
            <v>-24.461381738664901</v>
          </cell>
          <cell r="C1063">
            <v>37.102468546276398</v>
          </cell>
        </row>
        <row r="1064">
          <cell r="A1064">
            <v>172186.8574986</v>
          </cell>
          <cell r="B1064">
            <v>-24.540196580265</v>
          </cell>
          <cell r="C1064">
            <v>36.695771648061204</v>
          </cell>
        </row>
        <row r="1065">
          <cell r="A1065">
            <v>173780.08287493701</v>
          </cell>
          <cell r="B1065">
            <v>-24.618989348406298</v>
          </cell>
          <cell r="C1065">
            <v>36.285726194237697</v>
          </cell>
        </row>
        <row r="1066">
          <cell r="A1066">
            <v>175388.05018417601</v>
          </cell>
          <cell r="B1066">
            <v>-24.697760021290499</v>
          </cell>
          <cell r="C1066">
            <v>35.872324876265502</v>
          </cell>
        </row>
        <row r="1067">
          <cell r="A1067">
            <v>177010.895831742</v>
          </cell>
          <cell r="B1067">
            <v>-24.7729355847367</v>
          </cell>
          <cell r="C1067">
            <v>35.460852942323399</v>
          </cell>
        </row>
        <row r="1068">
          <cell r="A1068">
            <v>178648.757485204</v>
          </cell>
          <cell r="B1068">
            <v>-24.851605173383799</v>
          </cell>
          <cell r="C1068">
            <v>35.040922349664299</v>
          </cell>
        </row>
        <row r="1069">
          <cell r="A1069">
            <v>180301.774085957</v>
          </cell>
          <cell r="B1069">
            <v>-24.930251881150198</v>
          </cell>
          <cell r="C1069">
            <v>34.617620930931999</v>
          </cell>
        </row>
        <row r="1070">
          <cell r="A1070">
            <v>181970.08586099799</v>
          </cell>
          <cell r="B1070">
            <v>-25.008875695200398</v>
          </cell>
          <cell r="C1070">
            <v>34.190942638893198</v>
          </cell>
        </row>
        <row r="1071">
          <cell r="A1071">
            <v>183653.83433483401</v>
          </cell>
          <cell r="B1071">
            <v>-25.087476606764699</v>
          </cell>
          <cell r="C1071">
            <v>33.7608817344451</v>
          </cell>
        </row>
        <row r="1072">
          <cell r="A1072">
            <v>185353.16234148099</v>
          </cell>
          <cell r="B1072">
            <v>-25.166054611365901</v>
          </cell>
          <cell r="C1072">
            <v>33.327432793901799</v>
          </cell>
        </row>
        <row r="1073">
          <cell r="A1073">
            <v>187068.21403658</v>
          </cell>
          <cell r="B1073">
            <v>-25.244609709049001</v>
          </cell>
          <cell r="C1073">
            <v>32.890590716251701</v>
          </cell>
        </row>
        <row r="1074">
          <cell r="A1074">
            <v>188799.13490962901</v>
          </cell>
          <cell r="B1074">
            <v>-25.323141904611099</v>
          </cell>
          <cell r="C1074">
            <v>32.450350730380102</v>
          </cell>
        </row>
        <row r="1075">
          <cell r="A1075">
            <v>190546.07179632399</v>
          </cell>
          <cell r="B1075">
            <v>-25.401651207835101</v>
          </cell>
          <cell r="C1075">
            <v>32.006708402250297</v>
          </cell>
        </row>
        <row r="1076">
          <cell r="A1076">
            <v>192309.17289101501</v>
          </cell>
          <cell r="B1076">
            <v>-25.480137633724201</v>
          </cell>
          <cell r="C1076">
            <v>31.559659642033299</v>
          </cell>
        </row>
        <row r="1077">
          <cell r="A1077">
            <v>194088.587759277</v>
          </cell>
          <cell r="B1077">
            <v>-25.558601202737801</v>
          </cell>
          <cell r="C1077">
            <v>31.1092007111816</v>
          </cell>
        </row>
        <row r="1078">
          <cell r="A1078">
            <v>195884.46735059799</v>
          </cell>
          <cell r="B1078">
            <v>-25.637041941029299</v>
          </cell>
          <cell r="C1078">
            <v>30.655328229437099</v>
          </cell>
        </row>
        <row r="1079">
          <cell r="A1079">
            <v>197696.96401118601</v>
          </cell>
          <cell r="B1079">
            <v>-25.715459880684499</v>
          </cell>
          <cell r="C1079">
            <v>30.198039181762301</v>
          </cell>
        </row>
        <row r="1080">
          <cell r="A1080">
            <v>199526.23149688699</v>
          </cell>
          <cell r="B1080">
            <v>-25.793855059961601</v>
          </cell>
          <cell r="C1080">
            <v>29.737330925193898</v>
          </cell>
        </row>
        <row r="1081">
          <cell r="A1081">
            <v>201372.42498623801</v>
          </cell>
          <cell r="B1081">
            <v>-25.8722275235315</v>
          </cell>
          <cell r="C1081">
            <v>29.273201195599999</v>
          </cell>
        </row>
        <row r="1082">
          <cell r="A1082">
            <v>203235.70109362199</v>
          </cell>
          <cell r="B1082">
            <v>-25.950577322719301</v>
          </cell>
          <cell r="C1082">
            <v>28.805648114340801</v>
          </cell>
        </row>
        <row r="1083">
          <cell r="A1083">
            <v>205116.217882556</v>
          </cell>
          <cell r="B1083">
            <v>-26.0289045157452</v>
          </cell>
          <cell r="C1083">
            <v>28.3346701948178</v>
          </cell>
        </row>
        <row r="1084">
          <cell r="A1084">
            <v>207014.13487910401</v>
          </cell>
          <cell r="B1084">
            <v>-26.107209167966701</v>
          </cell>
          <cell r="C1084">
            <v>27.860266348905199</v>
          </cell>
        </row>
        <row r="1085">
          <cell r="A1085">
            <v>208929.61308540401</v>
          </cell>
          <cell r="B1085">
            <v>-26.185491352119801</v>
          </cell>
          <cell r="C1085">
            <v>27.382435893253799</v>
          </cell>
        </row>
        <row r="1086">
          <cell r="A1086">
            <v>210862.81499332801</v>
          </cell>
          <cell r="B1086">
            <v>-26.2637511485601</v>
          </cell>
          <cell r="C1086">
            <v>26.901178555454202</v>
          </cell>
        </row>
        <row r="1087">
          <cell r="A1087">
            <v>212813.90459827101</v>
          </cell>
          <cell r="B1087">
            <v>-26.3419886455039</v>
          </cell>
          <cell r="C1087">
            <v>26.416494480054102</v>
          </cell>
        </row>
        <row r="1088">
          <cell r="A1088">
            <v>214783.04741305299</v>
          </cell>
          <cell r="B1088">
            <v>-26.420203939266798</v>
          </cell>
          <cell r="C1088">
            <v>25.9283842344175</v>
          </cell>
        </row>
        <row r="1089">
          <cell r="A1089">
            <v>216770.41048196901</v>
          </cell>
          <cell r="B1089">
            <v>-26.498397134503499</v>
          </cell>
          <cell r="C1089">
            <v>25.436848814412802</v>
          </cell>
        </row>
        <row r="1090">
          <cell r="A1090">
            <v>218776.162394955</v>
          </cell>
          <cell r="B1090">
            <v>-26.576568344443402</v>
          </cell>
          <cell r="C1090">
            <v>24.941889649926001</v>
          </cell>
        </row>
        <row r="1091">
          <cell r="A1091">
            <v>220800.47330188999</v>
          </cell>
          <cell r="B1091">
            <v>-26.654717691126901</v>
          </cell>
          <cell r="C1091">
            <v>24.443508610178402</v>
          </cell>
        </row>
        <row r="1092">
          <cell r="A1092">
            <v>222843.51492702999</v>
          </cell>
          <cell r="B1092">
            <v>-26.732845305637799</v>
          </cell>
          <cell r="C1092">
            <v>23.9417080088501</v>
          </cell>
        </row>
        <row r="1093">
          <cell r="A1093">
            <v>224905.46058357801</v>
          </cell>
          <cell r="B1093">
            <v>-26.810951328334401</v>
          </cell>
          <cell r="C1093">
            <v>23.436490608986201</v>
          </cell>
        </row>
        <row r="1094">
          <cell r="A1094">
            <v>226986.48518838201</v>
          </cell>
          <cell r="B1094">
            <v>-26.889035909076899</v>
          </cell>
          <cell r="C1094">
            <v>22.927859627683802</v>
          </cell>
        </row>
        <row r="1095">
          <cell r="A1095">
            <v>229086.76527677701</v>
          </cell>
          <cell r="B1095">
            <v>-26.967099207452801</v>
          </cell>
          <cell r="C1095">
            <v>22.415818740543799</v>
          </cell>
        </row>
        <row r="1096">
          <cell r="A1096">
            <v>231206.479017559</v>
          </cell>
          <cell r="B1096">
            <v>-27.045141392997699</v>
          </cell>
          <cell r="C1096">
            <v>21.9003720858774</v>
          </cell>
        </row>
        <row r="1097">
          <cell r="A1097">
            <v>233345.8062281</v>
          </cell>
          <cell r="B1097">
            <v>-27.123162645413199</v>
          </cell>
          <cell r="C1097">
            <v>21.381524268654399</v>
          </cell>
        </row>
        <row r="1098">
          <cell r="A1098">
            <v>235504.92838960001</v>
          </cell>
          <cell r="B1098">
            <v>-27.201163154779699</v>
          </cell>
          <cell r="C1098">
            <v>20.859280364187502</v>
          </cell>
        </row>
        <row r="1099">
          <cell r="A1099">
            <v>237684.02866248699</v>
          </cell>
          <cell r="B1099">
            <v>-27.279143121765902</v>
          </cell>
          <cell r="C1099">
            <v>20.333645921531101</v>
          </cell>
        </row>
        <row r="1100">
          <cell r="A1100">
            <v>239883.29190194799</v>
          </cell>
          <cell r="B1100">
            <v>-27.3571027578318</v>
          </cell>
          <cell r="C1100">
            <v>19.8046269665906</v>
          </cell>
        </row>
        <row r="1101">
          <cell r="A1101">
            <v>242102.904673618</v>
          </cell>
          <cell r="B1101">
            <v>-27.4350422854275</v>
          </cell>
          <cell r="C1101">
            <v>19.2722300049303</v>
          </cell>
        </row>
        <row r="1102">
          <cell r="A1102">
            <v>244343.05526939701</v>
          </cell>
          <cell r="B1102">
            <v>-27.512961938186098</v>
          </cell>
          <cell r="C1102">
            <v>18.736462024262799</v>
          </cell>
        </row>
        <row r="1103">
          <cell r="A1103">
            <v>246603.93372343399</v>
          </cell>
          <cell r="B1103">
            <v>-27.590861961109901</v>
          </cell>
          <cell r="C1103">
            <v>18.197330496612398</v>
          </cell>
        </row>
        <row r="1104">
          <cell r="A1104">
            <v>248885.73182823899</v>
          </cell>
          <cell r="B1104">
            <v>-27.668742610750101</v>
          </cell>
          <cell r="C1104">
            <v>17.654843380141301</v>
          </cell>
        </row>
        <row r="1105">
          <cell r="A1105">
            <v>251188.643150958</v>
          </cell>
          <cell r="B1105">
            <v>-27.746604155380702</v>
          </cell>
          <cell r="C1105">
            <v>17.109009120619501</v>
          </cell>
        </row>
        <row r="1106">
          <cell r="A1106">
            <v>253512.86304979</v>
          </cell>
          <cell r="B1106">
            <v>-27.824446875163499</v>
          </cell>
          <cell r="C1106">
            <v>16.559836652541499</v>
          </cell>
        </row>
        <row r="1107">
          <cell r="A1107">
            <v>255858.58869056401</v>
          </cell>
          <cell r="B1107">
            <v>-27.902271062305601</v>
          </cell>
          <cell r="C1107">
            <v>16.007335399856998</v>
          </cell>
        </row>
        <row r="1108">
          <cell r="A1108">
            <v>258226.01906345901</v>
          </cell>
          <cell r="B1108">
            <v>-27.980077021209599</v>
          </cell>
          <cell r="C1108">
            <v>15.4515152763261</v>
          </cell>
        </row>
        <row r="1109">
          <cell r="A1109">
            <v>260615.35499988901</v>
          </cell>
          <cell r="B1109">
            <v>-28.0578650686145</v>
          </cell>
          <cell r="C1109">
            <v>14.892386685468299</v>
          </cell>
        </row>
        <row r="1110">
          <cell r="A1110">
            <v>263026.799189538</v>
          </cell>
          <cell r="B1110">
            <v>-28.135635533726902</v>
          </cell>
          <cell r="C1110">
            <v>14.3299605201069</v>
          </cell>
        </row>
        <row r="1111">
          <cell r="A1111">
            <v>265460.55619755399</v>
          </cell>
          <cell r="B1111">
            <v>-28.221882521710398</v>
          </cell>
          <cell r="C1111">
            <v>13.7426057968023</v>
          </cell>
        </row>
        <row r="1112">
          <cell r="A1112">
            <v>267916.83248190302</v>
          </cell>
          <cell r="B1112">
            <v>-28.2997431831866</v>
          </cell>
          <cell r="C1112">
            <v>13.173082214702299</v>
          </cell>
        </row>
        <row r="1113">
          <cell r="A1113">
            <v>270395.83641088399</v>
          </cell>
          <cell r="B1113">
            <v>-28.3775887289904</v>
          </cell>
          <cell r="C1113">
            <v>12.600286411953901</v>
          </cell>
        </row>
        <row r="1114">
          <cell r="A1114">
            <v>272897.77828080399</v>
          </cell>
          <cell r="B1114">
            <v>-28.455419546075898</v>
          </cell>
          <cell r="C1114">
            <v>12.024231110218601</v>
          </cell>
        </row>
        <row r="1115">
          <cell r="A1115">
            <v>275422.87033381598</v>
          </cell>
          <cell r="B1115">
            <v>-28.533236034281199</v>
          </cell>
          <cell r="C1115">
            <v>11.444929512998399</v>
          </cell>
        </row>
        <row r="1116">
          <cell r="A1116">
            <v>277971.32677592803</v>
          </cell>
          <cell r="B1116">
            <v>-28.611038606400999</v>
          </cell>
          <cell r="C1116">
            <v>10.8623953025921</v>
          </cell>
        </row>
        <row r="1117">
          <cell r="A1117">
            <v>280543.36379517103</v>
          </cell>
          <cell r="B1117">
            <v>-28.688827688245699</v>
          </cell>
          <cell r="C1117">
            <v>10.2766426365671</v>
          </cell>
        </row>
        <row r="1118">
          <cell r="A1118">
            <v>283139.19957993698</v>
          </cell>
          <cell r="B1118">
            <v>-28.7666037186906</v>
          </cell>
          <cell r="C1118">
            <v>9.6876861437344601</v>
          </cell>
        </row>
        <row r="1119">
          <cell r="A1119">
            <v>285759.05433749402</v>
          </cell>
          <cell r="B1119">
            <v>-28.844367149710902</v>
          </cell>
          <cell r="C1119">
            <v>9.0955409196163703</v>
          </cell>
        </row>
        <row r="1120">
          <cell r="A1120">
            <v>288403.15031265997</v>
          </cell>
          <cell r="B1120">
            <v>-28.9221184464053</v>
          </cell>
          <cell r="C1120">
            <v>8.5002225213986993</v>
          </cell>
        </row>
        <row r="1121">
          <cell r="A1121">
            <v>291071.71180665999</v>
          </cell>
          <cell r="B1121">
            <v>-28.999858087005698</v>
          </cell>
          <cell r="C1121">
            <v>7.9017469623542302</v>
          </cell>
        </row>
        <row r="1122">
          <cell r="A1122">
            <v>293764.96519615297</v>
          </cell>
          <cell r="B1122">
            <v>-29.077586562874199</v>
          </cell>
          <cell r="C1122">
            <v>7.3001307057304698</v>
          </cell>
        </row>
        <row r="1123">
          <cell r="A1123">
            <v>296483.138952434</v>
          </cell>
          <cell r="B1123">
            <v>-29.1553043784855</v>
          </cell>
          <cell r="C1123">
            <v>6.6953906580908402</v>
          </cell>
        </row>
        <row r="1124">
          <cell r="A1124">
            <v>299226.463660818</v>
          </cell>
          <cell r="B1124">
            <v>-29.233012051396098</v>
          </cell>
          <cell r="C1124">
            <v>6.08754416209959</v>
          </cell>
        </row>
        <row r="1125">
          <cell r="A1125">
            <v>301995.17204020103</v>
          </cell>
          <cell r="B1125">
            <v>-29.310710112198699</v>
          </cell>
          <cell r="C1125">
            <v>5.4766089887425302</v>
          </cell>
        </row>
        <row r="1126">
          <cell r="A1126">
            <v>304789.49896279798</v>
          </cell>
          <cell r="B1126">
            <v>-29.388399104461801</v>
          </cell>
          <cell r="C1126">
            <v>4.86260332897269</v>
          </cell>
        </row>
        <row r="1127">
          <cell r="A1127">
            <v>307609.681474071</v>
          </cell>
          <cell r="B1127">
            <v>-29.4660795846555</v>
          </cell>
          <cell r="C1127">
            <v>4.2455457847733804</v>
          </cell>
        </row>
        <row r="1128">
          <cell r="A1128">
            <v>310455.95881283499</v>
          </cell>
          <cell r="B1128">
            <v>-29.543752122061001</v>
          </cell>
          <cell r="C1128">
            <v>3.6254553596313399</v>
          </cell>
        </row>
        <row r="1129">
          <cell r="A1129">
            <v>313328.57243155799</v>
          </cell>
          <cell r="B1129">
            <v>-29.621417298665399</v>
          </cell>
          <cell r="C1129">
            <v>3.0023514484084699</v>
          </cell>
        </row>
        <row r="1130">
          <cell r="A1130">
            <v>316227.76601683698</v>
          </cell>
          <cell r="B1130">
            <v>-29.699075709041001</v>
          </cell>
          <cell r="C1130">
            <v>2.37625382660657</v>
          </cell>
        </row>
        <row r="1131">
          <cell r="A1131">
            <v>319153.78551007499</v>
          </cell>
          <cell r="B1131">
            <v>-29.7767279602092</v>
          </cell>
          <cell r="C1131">
            <v>1.7471826390160199</v>
          </cell>
        </row>
        <row r="1132">
          <cell r="A1132">
            <v>322106.87912834302</v>
          </cell>
          <cell r="B1132">
            <v>-29.8543746714885</v>
          </cell>
          <cell r="C1132">
            <v>1.11515838774111</v>
          </cell>
        </row>
        <row r="1133">
          <cell r="A1133">
            <v>325087.29738543398</v>
          </cell>
          <cell r="B1133">
            <v>-29.932016474326499</v>
          </cell>
          <cell r="C1133">
            <v>0.480201919595516</v>
          </cell>
        </row>
        <row r="1134">
          <cell r="A1134">
            <v>328095.29311311903</v>
          </cell>
          <cell r="B1134">
            <v>-30.009654012116599</v>
          </cell>
          <cell r="C1134">
            <v>-0.15766558714426901</v>
          </cell>
        </row>
        <row r="1135">
          <cell r="A1135">
            <v>331131.12148258998</v>
          </cell>
          <cell r="B1135">
            <v>-30.087287939998198</v>
          </cell>
          <cell r="C1135">
            <v>-0.798422636628072</v>
          </cell>
        </row>
        <row r="1136">
          <cell r="A1136">
            <v>334195.04002611397</v>
          </cell>
          <cell r="B1136">
            <v>-30.164918924641899</v>
          </cell>
          <cell r="C1136">
            <v>-1.4420474299756201</v>
          </cell>
        </row>
        <row r="1137">
          <cell r="A1137">
            <v>337287.30865886802</v>
          </cell>
          <cell r="B1137">
            <v>-30.242547644018</v>
          </cell>
          <cell r="C1137">
            <v>-2.08851788048224</v>
          </cell>
        </row>
        <row r="1138">
          <cell r="A1138">
            <v>340408.189701</v>
          </cell>
          <cell r="B1138">
            <v>-30.320174787149799</v>
          </cell>
          <cell r="C1138">
            <v>-2.7378116294907802</v>
          </cell>
        </row>
        <row r="1139">
          <cell r="A1139">
            <v>343557.94789987401</v>
          </cell>
          <cell r="B1139">
            <v>-30.397801053852099</v>
          </cell>
          <cell r="C1139">
            <v>-3.3899060629367499</v>
          </cell>
        </row>
        <row r="1140">
          <cell r="A1140">
            <v>346736.85045253101</v>
          </cell>
          <cell r="B1140">
            <v>-30.475427154452699</v>
          </cell>
          <cell r="C1140">
            <v>-4.0447783285814998</v>
          </cell>
        </row>
        <row r="1141">
          <cell r="A1141">
            <v>349945.16702835599</v>
          </cell>
          <cell r="B1141">
            <v>-30.553053809501101</v>
          </cell>
          <cell r="C1141">
            <v>-4.7024053539291897</v>
          </cell>
        </row>
        <row r="1142">
          <cell r="A1142">
            <v>353183.16979195602</v>
          </cell>
          <cell r="B1142">
            <v>-30.628051417425802</v>
          </cell>
          <cell r="C1142">
            <v>-5.3642491994384196</v>
          </cell>
        </row>
        <row r="1143">
          <cell r="A1143">
            <v>356451.13342624297</v>
          </cell>
          <cell r="B1143">
            <v>-30.7056299903963</v>
          </cell>
          <cell r="C1143">
            <v>-6.0273587971067997</v>
          </cell>
        </row>
        <row r="1144">
          <cell r="A1144">
            <v>359749.33515574201</v>
          </cell>
          <cell r="B1144">
            <v>-30.7832103305381</v>
          </cell>
          <cell r="C1144">
            <v>-6.69315391602556</v>
          </cell>
        </row>
        <row r="1145">
          <cell r="A1145">
            <v>363078.05477009999</v>
          </cell>
          <cell r="B1145">
            <v>-30.860793176761199</v>
          </cell>
          <cell r="C1145">
            <v>-7.3616108238133302</v>
          </cell>
        </row>
        <row r="1146">
          <cell r="A1146">
            <v>366437.57464783301</v>
          </cell>
          <cell r="B1146">
            <v>-30.938379276176299</v>
          </cell>
          <cell r="C1146">
            <v>-8.0327056687797906</v>
          </cell>
        </row>
        <row r="1147">
          <cell r="A1147">
            <v>369828.17978026503</v>
          </cell>
          <cell r="B1147">
            <v>-31.0159693837155</v>
          </cell>
          <cell r="C1147">
            <v>-8.7064145021690198</v>
          </cell>
        </row>
        <row r="1148">
          <cell r="A1148">
            <v>373250.15779571998</v>
          </cell>
          <cell r="B1148">
            <v>-31.093564261742301</v>
          </cell>
          <cell r="C1148">
            <v>-9.38271330116177</v>
          </cell>
        </row>
        <row r="1149">
          <cell r="A1149">
            <v>376703.79898390803</v>
          </cell>
          <cell r="B1149">
            <v>-31.171164679649301</v>
          </cell>
          <cell r="C1149">
            <v>-10.061577992630401</v>
          </cell>
        </row>
        <row r="1150">
          <cell r="A1150">
            <v>380189.39632056101</v>
          </cell>
          <cell r="B1150">
            <v>-31.248771413449202</v>
          </cell>
          <cell r="C1150">
            <v>-10.7429844776736</v>
          </cell>
        </row>
        <row r="1151">
          <cell r="A1151">
            <v>383707.24549227802</v>
          </cell>
          <cell r="B1151">
            <v>-31.326385245353499</v>
          </cell>
          <cell r="C1151">
            <v>-11.4269086569316</v>
          </cell>
        </row>
        <row r="1152">
          <cell r="A1152">
            <v>387257.644921617</v>
          </cell>
          <cell r="B1152">
            <v>-31.4040069633472</v>
          </cell>
          <cell r="C1152">
            <v>-12.113326456700101</v>
          </cell>
        </row>
        <row r="1153">
          <cell r="A1153">
            <v>390840.89579240099</v>
          </cell>
          <cell r="B1153">
            <v>-31.481637360754799</v>
          </cell>
          <cell r="C1153">
            <v>-12.8022138558613</v>
          </cell>
        </row>
        <row r="1154">
          <cell r="A1154">
            <v>394457.30207527801</v>
          </cell>
          <cell r="B1154">
            <v>-31.559277235803101</v>
          </cell>
          <cell r="C1154">
            <v>-13.4935469136365</v>
          </cell>
        </row>
        <row r="1155">
          <cell r="A1155">
            <v>398107.17055349599</v>
          </cell>
          <cell r="B1155">
            <v>-31.636927391179501</v>
          </cell>
          <cell r="C1155">
            <v>-14.187301798192699</v>
          </cell>
        </row>
        <row r="1156">
          <cell r="A1156">
            <v>401790.81084893999</v>
          </cell>
          <cell r="B1156">
            <v>-31.714588633590399</v>
          </cell>
          <cell r="C1156">
            <v>-14.8834548161072</v>
          </cell>
        </row>
        <row r="1157">
          <cell r="A1157">
            <v>405508.53544838302</v>
          </cell>
          <cell r="B1157">
            <v>-31.792261773317701</v>
          </cell>
          <cell r="C1157">
            <v>-15.5819824427236</v>
          </cell>
        </row>
        <row r="1158">
          <cell r="A1158">
            <v>409260.65973001003</v>
          </cell>
          <cell r="B1158">
            <v>-31.869947623779801</v>
          </cell>
          <cell r="C1158">
            <v>-16.2828613534138</v>
          </cell>
        </row>
        <row r="1159">
          <cell r="A1159">
            <v>413047.50199016102</v>
          </cell>
          <cell r="B1159">
            <v>-31.947647001095799</v>
          </cell>
          <cell r="C1159">
            <v>-16.986068455770901</v>
          </cell>
        </row>
        <row r="1160">
          <cell r="A1160">
            <v>416869.38347033499</v>
          </cell>
          <cell r="B1160">
            <v>-32.025360723657101</v>
          </cell>
          <cell r="C1160">
            <v>-17.691580922769599</v>
          </cell>
        </row>
        <row r="1161">
          <cell r="A1161">
            <v>420726.628384443</v>
          </cell>
          <cell r="B1161">
            <v>-32.103089611708597</v>
          </cell>
          <cell r="C1161">
            <v>-18.399376226908</v>
          </cell>
        </row>
        <row r="1162">
          <cell r="A1162">
            <v>424619.563946312</v>
          </cell>
          <cell r="B1162">
            <v>-32.1808344869428</v>
          </cell>
          <cell r="C1162">
            <v>-19.109432175379599</v>
          </cell>
        </row>
        <row r="1163">
          <cell r="A1163">
            <v>428548.52039743902</v>
          </cell>
          <cell r="B1163">
            <v>-32.258596172108497</v>
          </cell>
          <cell r="C1163">
            <v>-19.8217269463013</v>
          </cell>
        </row>
        <row r="1164">
          <cell r="A1164">
            <v>432513.83103500801</v>
          </cell>
          <cell r="B1164">
            <v>-32.336375490640002</v>
          </cell>
          <cell r="C1164">
            <v>-20.5362391260389</v>
          </cell>
        </row>
        <row r="1165">
          <cell r="A1165">
            <v>436515.83224016498</v>
          </cell>
          <cell r="B1165">
            <v>-32.414173266307998</v>
          </cell>
          <cell r="C1165">
            <v>-21.252947747673801</v>
          </cell>
        </row>
        <row r="1166">
          <cell r="A1166">
            <v>440554.863506553</v>
          </cell>
          <cell r="B1166">
            <v>-32.486146657528202</v>
          </cell>
          <cell r="C1166">
            <v>-21.934624030310601</v>
          </cell>
        </row>
        <row r="1167">
          <cell r="A1167">
            <v>444631.26746910799</v>
          </cell>
          <cell r="B1167">
            <v>-32.563935581308101</v>
          </cell>
          <cell r="C1167">
            <v>-22.655000388933502</v>
          </cell>
        </row>
        <row r="1168">
          <cell r="A1168">
            <v>448745.38993313198</v>
          </cell>
          <cell r="B1168">
            <v>-32.641745618937101</v>
          </cell>
          <cell r="C1168">
            <v>-23.377506183270199</v>
          </cell>
        </row>
        <row r="1169">
          <cell r="A1169">
            <v>452897.57990362</v>
          </cell>
          <cell r="B1169">
            <v>-32.7195776052464</v>
          </cell>
          <cell r="C1169">
            <v>-24.102122683836502</v>
          </cell>
        </row>
        <row r="1170">
          <cell r="A1170">
            <v>457088.18961487501</v>
          </cell>
          <cell r="B1170">
            <v>-32.797432374218097</v>
          </cell>
          <cell r="C1170">
            <v>-24.828831822836499</v>
          </cell>
        </row>
        <row r="1171">
          <cell r="A1171">
            <v>461317.57456037903</v>
          </cell>
          <cell r="B1171">
            <v>-32.875310758870498</v>
          </cell>
          <cell r="C1171">
            <v>-25.557616240696898</v>
          </cell>
        </row>
        <row r="1172">
          <cell r="A1172">
            <v>465586.09352295898</v>
          </cell>
          <cell r="B1172">
            <v>-32.953213591203202</v>
          </cell>
          <cell r="C1172">
            <v>-26.288459334172899</v>
          </cell>
        </row>
        <row r="1173">
          <cell r="A1173">
            <v>469894.10860521498</v>
          </cell>
          <cell r="B1173">
            <v>-33.031141702209297</v>
          </cell>
          <cell r="C1173">
            <v>-27.021345306120999</v>
          </cell>
        </row>
        <row r="1174">
          <cell r="A1174">
            <v>474241.98526024399</v>
          </cell>
          <cell r="B1174">
            <v>-33.109095921963402</v>
          </cell>
          <cell r="C1174">
            <v>-27.7562592170298</v>
          </cell>
        </row>
        <row r="1175">
          <cell r="A1175">
            <v>478630.09232263803</v>
          </cell>
          <cell r="B1175">
            <v>-33.187077079794697</v>
          </cell>
          <cell r="C1175">
            <v>-28.493187038412</v>
          </cell>
        </row>
        <row r="1176">
          <cell r="A1176">
            <v>483058.80203977198</v>
          </cell>
          <cell r="B1176">
            <v>-33.2650860045526</v>
          </cell>
          <cell r="C1176">
            <v>-29.232115708171001</v>
          </cell>
        </row>
        <row r="1177">
          <cell r="A1177">
            <v>487528.490103385</v>
          </cell>
          <cell r="B1177">
            <v>-33.343123524976903</v>
          </cell>
          <cell r="C1177">
            <v>-29.973033188062502</v>
          </cell>
        </row>
        <row r="1178">
          <cell r="A1178">
            <v>492039.53568145097</v>
          </cell>
          <cell r="B1178">
            <v>-33.421190470182403</v>
          </cell>
          <cell r="C1178">
            <v>-30.715928523393401</v>
          </cell>
        </row>
        <row r="1179">
          <cell r="A1179">
            <v>496592.32145033497</v>
          </cell>
          <cell r="B1179">
            <v>-33.499287670271102</v>
          </cell>
          <cell r="C1179">
            <v>-31.4607919050897</v>
          </cell>
        </row>
        <row r="1180">
          <cell r="A1180">
            <v>501187.23362727201</v>
          </cell>
          <cell r="B1180">
            <v>-33.577415957083502</v>
          </cell>
          <cell r="C1180">
            <v>-32.207614734308997</v>
          </cell>
        </row>
        <row r="1181">
          <cell r="A1181">
            <v>505824.66200311302</v>
          </cell>
          <cell r="B1181">
            <v>-33.655576165104598</v>
          </cell>
          <cell r="C1181">
            <v>-32.956389689757501</v>
          </cell>
        </row>
        <row r="1182">
          <cell r="A1182">
            <v>510504.99997540598</v>
          </cell>
          <cell r="B1182">
            <v>-33.733769132538299</v>
          </cell>
          <cell r="C1182">
            <v>-33.707110797913998</v>
          </cell>
        </row>
        <row r="1183">
          <cell r="A1183">
            <v>515228.64458175597</v>
          </cell>
          <cell r="B1183">
            <v>-33.8119957025677</v>
          </cell>
          <cell r="C1183">
            <v>-34.459773506357202</v>
          </cell>
        </row>
        <row r="1184">
          <cell r="A1184">
            <v>519995.99653351598</v>
          </cell>
          <cell r="B1184">
            <v>-33.8902567248184</v>
          </cell>
          <cell r="C1184">
            <v>-35.214374760433302</v>
          </cell>
        </row>
        <row r="1185">
          <cell r="A1185">
            <v>524807.46024977195</v>
          </cell>
          <cell r="B1185">
            <v>-33.968553057044197</v>
          </cell>
          <cell r="C1185">
            <v>-35.970913083508499</v>
          </cell>
        </row>
        <row r="1186">
          <cell r="A1186">
            <v>529663.44389165798</v>
          </cell>
          <cell r="B1186">
            <v>-34.043485314526102</v>
          </cell>
          <cell r="C1186">
            <v>-36.740018326303797</v>
          </cell>
        </row>
        <row r="1187">
          <cell r="A1187">
            <v>534564.35939697095</v>
          </cell>
          <cell r="B1187">
            <v>-34.121780210871101</v>
          </cell>
          <cell r="C1187">
            <v>-37.500618869586901</v>
          </cell>
        </row>
        <row r="1188">
          <cell r="A1188">
            <v>539510.62251512695</v>
          </cell>
          <cell r="B1188">
            <v>-34.200111520799702</v>
          </cell>
          <cell r="C1188">
            <v>-38.263165315485303</v>
          </cell>
        </row>
        <row r="1189">
          <cell r="A1189">
            <v>544502.65284242004</v>
          </cell>
          <cell r="B1189">
            <v>-34.278480128320801</v>
          </cell>
          <cell r="C1189">
            <v>-39.027663429796497</v>
          </cell>
        </row>
        <row r="1190">
          <cell r="A1190">
            <v>549540.87385762401</v>
          </cell>
          <cell r="B1190">
            <v>-34.356886937641903</v>
          </cell>
          <cell r="C1190">
            <v>-39.794121023040297</v>
          </cell>
        </row>
        <row r="1191">
          <cell r="A1191">
            <v>554625.71295791003</v>
          </cell>
          <cell r="B1191">
            <v>-34.435332876663203</v>
          </cell>
          <cell r="C1191">
            <v>-40.562548059069201</v>
          </cell>
        </row>
        <row r="1192">
          <cell r="A1192">
            <v>559757.60149510996</v>
          </cell>
          <cell r="B1192">
            <v>-34.513818900871698</v>
          </cell>
          <cell r="C1192">
            <v>-41.332956769888</v>
          </cell>
        </row>
        <row r="1193">
          <cell r="A1193">
            <v>564936.97481230204</v>
          </cell>
          <cell r="B1193">
            <v>-34.592345997665198</v>
          </cell>
          <cell r="C1193">
            <v>-42.105361777220999</v>
          </cell>
        </row>
        <row r="1194">
          <cell r="A1194">
            <v>570164.27228074695</v>
          </cell>
          <cell r="B1194">
            <v>-34.670915191142001</v>
          </cell>
          <cell r="C1194">
            <v>-42.879780221451398</v>
          </cell>
        </row>
        <row r="1195">
          <cell r="A1195">
            <v>575439.93733715604</v>
          </cell>
          <cell r="B1195">
            <v>-34.749527547388602</v>
          </cell>
          <cell r="C1195">
            <v>-43.656231898614898</v>
          </cell>
        </row>
        <row r="1196">
          <cell r="A1196">
            <v>580764.41752131202</v>
          </cell>
          <cell r="B1196">
            <v>-34.828184180305499</v>
          </cell>
          <cell r="C1196">
            <v>-44.434739406231699</v>
          </cell>
        </row>
        <row r="1197">
          <cell r="A1197">
            <v>586138.164514028</v>
          </cell>
          <cell r="B1197">
            <v>-34.906886258005898</v>
          </cell>
          <cell r="C1197">
            <v>-45.215328298843502</v>
          </cell>
        </row>
        <row r="1198">
          <cell r="A1198">
            <v>591561.63417547406</v>
          </cell>
          <cell r="B1198">
            <v>-34.985635009828798</v>
          </cell>
          <cell r="C1198">
            <v>-45.998027254249003</v>
          </cell>
        </row>
        <row r="1199">
          <cell r="A1199">
            <v>597035.28658383596</v>
          </cell>
          <cell r="B1199">
            <v>-35.064431734003499</v>
          </cell>
          <cell r="C1199">
            <v>-46.782868251565702</v>
          </cell>
        </row>
        <row r="1200">
          <cell r="A1200">
            <v>602559.58607435797</v>
          </cell>
          <cell r="B1200">
            <v>-35.1432778060083</v>
          </cell>
          <cell r="C1200">
            <v>-47.569886762390901</v>
          </cell>
        </row>
        <row r="1201">
          <cell r="A1201">
            <v>608135.00127871695</v>
          </cell>
          <cell r="B1201">
            <v>-35.222174687658097</v>
          </cell>
          <cell r="C1201">
            <v>-48.359121956548101</v>
          </cell>
        </row>
        <row r="1202">
          <cell r="A1202">
            <v>613762.00516479404</v>
          </cell>
          <cell r="B1202">
            <v>-35.301123936962398</v>
          </cell>
          <cell r="C1202">
            <v>-49.150616924096198</v>
          </cell>
        </row>
        <row r="1203">
          <cell r="A1203">
            <v>619441.07507678098</v>
          </cell>
          <cell r="B1203">
            <v>-35.392678104888198</v>
          </cell>
          <cell r="C1203">
            <v>-49.942535509957402</v>
          </cell>
        </row>
        <row r="1204">
          <cell r="A1204">
            <v>625172.69277568604</v>
          </cell>
          <cell r="B1204">
            <v>-35.471958705387699</v>
          </cell>
          <cell r="C1204">
            <v>-50.738550410749198</v>
          </cell>
        </row>
        <row r="1205">
          <cell r="A1205">
            <v>630957.34448019206</v>
          </cell>
          <cell r="B1205">
            <v>-35.551300940262202</v>
          </cell>
          <cell r="C1205">
            <v>-51.536973535140099</v>
          </cell>
        </row>
        <row r="1206">
          <cell r="A1206">
            <v>636795.52090791601</v>
          </cell>
          <cell r="B1206">
            <v>-35.630706936360703</v>
          </cell>
          <cell r="C1206">
            <v>-52.3378660387568</v>
          </cell>
        </row>
        <row r="1207">
          <cell r="A1207">
            <v>642687.71731701901</v>
          </cell>
          <cell r="B1207">
            <v>-35.710178979806997</v>
          </cell>
          <cell r="C1207">
            <v>-53.141294425093399</v>
          </cell>
        </row>
        <row r="1208">
          <cell r="A1208">
            <v>648634.43354823801</v>
          </cell>
          <cell r="B1208">
            <v>-35.789719531018903</v>
          </cell>
          <cell r="C1208">
            <v>-53.9473309193598</v>
          </cell>
        </row>
        <row r="1209">
          <cell r="A1209">
            <v>654636.17406727397</v>
          </cell>
          <cell r="B1209">
            <v>-35.869331240583101</v>
          </cell>
          <cell r="C1209">
            <v>-54.756053881567802</v>
          </cell>
        </row>
        <row r="1210">
          <cell r="A1210">
            <v>660693.44800759596</v>
          </cell>
          <cell r="B1210">
            <v>-35.949016965934803</v>
          </cell>
          <cell r="C1210">
            <v>-55.567548264937102</v>
          </cell>
        </row>
        <row r="1211">
          <cell r="A1211">
            <v>666806.76921362104</v>
          </cell>
          <cell r="B1211">
            <v>-36.028779788766698</v>
          </cell>
          <cell r="C1211">
            <v>-56.381906126887401</v>
          </cell>
        </row>
        <row r="1212">
          <cell r="A1212">
            <v>672976.65628431796</v>
          </cell>
          <cell r="B1212">
            <v>-36.108623033051998</v>
          </cell>
          <cell r="C1212">
            <v>-57.199227201346901</v>
          </cell>
        </row>
        <row r="1213">
          <cell r="A1213">
            <v>679203.63261718396</v>
          </cell>
          <cell r="B1213">
            <v>-36.188550283517699</v>
          </cell>
          <cell r="C1213">
            <v>-58.019619542935303</v>
          </cell>
        </row>
        <row r="1214">
          <cell r="A1214">
            <v>685488.22645266203</v>
          </cell>
          <cell r="B1214">
            <v>-36.268565404347001</v>
          </cell>
          <cell r="C1214">
            <v>-58.843200255805101</v>
          </cell>
        </row>
        <row r="1215">
          <cell r="A1215">
            <v>691830.97091893596</v>
          </cell>
          <cell r="B1215">
            <v>-36.348672557811298</v>
          </cell>
          <cell r="C1215">
            <v>-59.670096322722401</v>
          </cell>
        </row>
        <row r="1216">
          <cell r="A1216">
            <v>698232.404077171</v>
          </cell>
          <cell r="B1216">
            <v>-36.428876222435001</v>
          </cell>
          <cell r="C1216">
            <v>-60.500445553468403</v>
          </cell>
        </row>
        <row r="1217">
          <cell r="A1217">
            <v>704693.06896714598</v>
          </cell>
          <cell r="B1217">
            <v>-36.503662276966502</v>
          </cell>
          <cell r="C1217">
            <v>-61.345382531123299</v>
          </cell>
        </row>
        <row r="1218">
          <cell r="A1218">
            <v>711213.51365332899</v>
          </cell>
          <cell r="B1218">
            <v>-36.583961688526202</v>
          </cell>
          <cell r="C1218">
            <v>-62.183309984258003</v>
          </cell>
        </row>
        <row r="1219">
          <cell r="A1219">
            <v>717794.29127136106</v>
          </cell>
          <cell r="B1219">
            <v>-36.6643709632392</v>
          </cell>
          <cell r="C1219">
            <v>-63.025184893608902</v>
          </cell>
        </row>
        <row r="1220">
          <cell r="A1220">
            <v>724435.96007499006</v>
          </cell>
          <cell r="B1220">
            <v>-36.744895956596999</v>
          </cell>
          <cell r="C1220">
            <v>-63.8712012948465</v>
          </cell>
        </row>
        <row r="1221">
          <cell r="A1221">
            <v>731139.08348341705</v>
          </cell>
          <cell r="B1221">
            <v>-36.825542898857698</v>
          </cell>
          <cell r="C1221">
            <v>-64.721571633907004</v>
          </cell>
        </row>
        <row r="1222">
          <cell r="A1222">
            <v>737904.23012910096</v>
          </cell>
          <cell r="B1222">
            <v>-36.906318392295297</v>
          </cell>
          <cell r="C1222">
            <v>-65.576529178685902</v>
          </cell>
        </row>
        <row r="1223">
          <cell r="A1223">
            <v>744731.97390598804</v>
          </cell>
          <cell r="B1223">
            <v>-36.9872293990448</v>
          </cell>
          <cell r="C1223">
            <v>-66.436330900458302</v>
          </cell>
        </row>
        <row r="1224">
          <cell r="A1224">
            <v>751622.89401820605</v>
          </cell>
          <cell r="B1224">
            <v>-37.068283216384401</v>
          </cell>
          <cell r="C1224">
            <v>-67.301260939963498</v>
          </cell>
        </row>
        <row r="1225">
          <cell r="A1225">
            <v>758577.57502918295</v>
          </cell>
          <cell r="B1225">
            <v>-37.1494874353169</v>
          </cell>
          <cell r="C1225">
            <v>-68.171634805934005</v>
          </cell>
        </row>
        <row r="1226">
          <cell r="A1226">
            <v>765596.60691125598</v>
          </cell>
          <cell r="B1226">
            <v>-37.2308498769967</v>
          </cell>
          <cell r="C1226">
            <v>-69.047804497451196</v>
          </cell>
        </row>
        <row r="1227">
          <cell r="A1227">
            <v>772680.58509570197</v>
          </cell>
          <cell r="B1227">
            <v>-37.312378499756498</v>
          </cell>
          <cell r="C1227">
            <v>-69.9301647998671</v>
          </cell>
        </row>
        <row r="1228">
          <cell r="A1228">
            <v>779830.11052325903</v>
          </cell>
          <cell r="B1228">
            <v>-37.394081267016098</v>
          </cell>
          <cell r="C1228">
            <v>-70.819161083070398</v>
          </cell>
        </row>
        <row r="1229">
          <cell r="A1229">
            <v>787045.78969509795</v>
          </cell>
          <cell r="B1229">
            <v>-37.475965962902798</v>
          </cell>
          <cell r="C1229">
            <v>-71.715299038757706</v>
          </cell>
        </row>
        <row r="1230">
          <cell r="A1230">
            <v>794328.23472428205</v>
          </cell>
          <cell r="B1230">
            <v>-37.5519610639424</v>
          </cell>
          <cell r="C1230">
            <v>-72.631948524012699</v>
          </cell>
        </row>
        <row r="1231">
          <cell r="A1231">
            <v>801678.063387678</v>
          </cell>
          <cell r="B1231">
            <v>-37.634109199100799</v>
          </cell>
          <cell r="C1231">
            <v>-73.544433205579395</v>
          </cell>
        </row>
        <row r="1232">
          <cell r="A1232">
            <v>809095.89917838201</v>
          </cell>
          <cell r="B1232">
            <v>-37.716456162648797</v>
          </cell>
          <cell r="C1232">
            <v>-74.466083981756995</v>
          </cell>
        </row>
        <row r="1233">
          <cell r="A1233">
            <v>816582.37135859195</v>
          </cell>
          <cell r="B1233">
            <v>-37.799005280264701</v>
          </cell>
          <cell r="C1233">
            <v>-75.3978097112455</v>
          </cell>
        </row>
        <row r="1234">
          <cell r="A1234">
            <v>824138.115013003</v>
          </cell>
          <cell r="B1234">
            <v>-37.881757031066201</v>
          </cell>
          <cell r="C1234">
            <v>-76.340687329091594</v>
          </cell>
        </row>
        <row r="1235">
          <cell r="A1235">
            <v>831763.77110267</v>
          </cell>
          <cell r="B1235">
            <v>-37.964707767199599</v>
          </cell>
          <cell r="C1235">
            <v>-77.296006959426094</v>
          </cell>
        </row>
        <row r="1236">
          <cell r="A1236">
            <v>839459.98651939805</v>
          </cell>
          <cell r="B1236">
            <v>-38.047847906661197</v>
          </cell>
          <cell r="C1236">
            <v>-78.2653326186756</v>
          </cell>
        </row>
        <row r="1237">
          <cell r="A1237">
            <v>847227.41414059605</v>
          </cell>
          <cell r="B1237">
            <v>-38.131159347810097</v>
          </cell>
          <cell r="C1237">
            <v>-79.250585138471607</v>
          </cell>
        </row>
        <row r="1238">
          <cell r="A1238">
            <v>855066.71288468398</v>
          </cell>
          <cell r="B1238">
            <v>-38.214611709925897</v>
          </cell>
          <cell r="C1238">
            <v>-80.254157366565707</v>
          </cell>
        </row>
        <row r="1239">
          <cell r="A1239">
            <v>862978.54776697</v>
          </cell>
          <cell r="B1239">
            <v>-38.298156762078698</v>
          </cell>
          <cell r="C1239">
            <v>-81.279077274193398</v>
          </cell>
        </row>
        <row r="1240">
          <cell r="A1240">
            <v>870963.58995608101</v>
          </cell>
          <cell r="B1240">
            <v>-38.381719984219799</v>
          </cell>
          <cell r="C1240">
            <v>-82.329243911880397</v>
          </cell>
        </row>
        <row r="1241">
          <cell r="A1241">
            <v>879022.51683088404</v>
          </cell>
          <cell r="B1241">
            <v>-38.4651874583354</v>
          </cell>
          <cell r="C1241">
            <v>-83.409777246129906</v>
          </cell>
        </row>
        <row r="1242">
          <cell r="A1242">
            <v>887156.01203796105</v>
          </cell>
          <cell r="B1242">
            <v>-38.565109937779702</v>
          </cell>
          <cell r="C1242">
            <v>-84.514655269291296</v>
          </cell>
        </row>
        <row r="1243">
          <cell r="A1243">
            <v>895364.76554959302</v>
          </cell>
          <cell r="B1243">
            <v>-38.648071725975697</v>
          </cell>
          <cell r="C1243">
            <v>-85.678626733483298</v>
          </cell>
        </row>
        <row r="1244">
          <cell r="A1244">
            <v>903649.47372230201</v>
          </cell>
          <cell r="B1244">
            <v>-38.730076899587999</v>
          </cell>
          <cell r="C1244">
            <v>-86.902728122209396</v>
          </cell>
        </row>
        <row r="1245">
          <cell r="A1245">
            <v>912010.83935590903</v>
          </cell>
          <cell r="B1245">
            <v>-38.810440989819099</v>
          </cell>
          <cell r="C1245">
            <v>-88.206744103513799</v>
          </cell>
        </row>
        <row r="1246">
          <cell r="A1246">
            <v>920449.57175317197</v>
          </cell>
          <cell r="B1246">
            <v>-38.888016769927098</v>
          </cell>
          <cell r="C1246">
            <v>-89.621109224310104</v>
          </cell>
        </row>
        <row r="1247">
          <cell r="A1247">
            <v>928966.38677993603</v>
          </cell>
          <cell r="B1247">
            <v>-38.960789118192601</v>
          </cell>
          <cell r="C1247">
            <v>-91.195316039891196</v>
          </cell>
        </row>
        <row r="1248">
          <cell r="A1248">
            <v>937562.00692588103</v>
          </cell>
          <cell r="B1248">
            <v>-39.025000480535603</v>
          </cell>
          <cell r="C1248">
            <v>-93.015887355040903</v>
          </cell>
        </row>
        <row r="1249">
          <cell r="A1249">
            <v>946237.16136579204</v>
          </cell>
          <cell r="B1249">
            <v>-39.073099856506502</v>
          </cell>
          <cell r="C1249">
            <v>-95.249693220725703</v>
          </cell>
        </row>
        <row r="1250">
          <cell r="A1250">
            <v>954992.58602143603</v>
          </cell>
          <cell r="B1250">
            <v>-39.088511932352901</v>
          </cell>
          <cell r="C1250">
            <v>-98.267235266379302</v>
          </cell>
        </row>
        <row r="1251">
          <cell r="A1251">
            <v>963829.02362396999</v>
          </cell>
          <cell r="B1251">
            <v>-39.032306864086699</v>
          </cell>
          <cell r="C1251">
            <v>-103.090433493768</v>
          </cell>
        </row>
        <row r="1252">
          <cell r="A1252">
            <v>972747.22377696598</v>
          </cell>
          <cell r="B1252">
            <v>-38.8424238556643</v>
          </cell>
          <cell r="C1252">
            <v>-113.78033539134</v>
          </cell>
        </row>
        <row r="1253">
          <cell r="A1253">
            <v>981747.94301998406</v>
          </cell>
          <cell r="B1253">
            <v>-40.858481717090498</v>
          </cell>
          <cell r="C1253">
            <v>-152.94676068576101</v>
          </cell>
        </row>
        <row r="1254">
          <cell r="A1254">
            <v>990831.94489276805</v>
          </cell>
          <cell r="B1254">
            <v>-59.705126793467201</v>
          </cell>
          <cell r="C1254">
            <v>-60.814508065208003</v>
          </cell>
        </row>
        <row r="1255">
          <cell r="A1255">
            <v>1000000</v>
          </cell>
          <cell r="B1255">
            <v>-40.876966420049797</v>
          </cell>
          <cell r="C1255">
            <v>-31.593994447129901</v>
          </cell>
        </row>
        <row r="1256">
          <cell r="A1256">
            <v>1009252.88607668</v>
          </cell>
          <cell r="B1256">
            <v>-39.103326486401002</v>
          </cell>
          <cell r="C1256">
            <v>-71.258021135616005</v>
          </cell>
        </row>
        <row r="1257">
          <cell r="A1257">
            <v>1018591.38805411</v>
          </cell>
          <cell r="B1257">
            <v>-39.521350690369701</v>
          </cell>
          <cell r="C1257">
            <v>-82.019149496269804</v>
          </cell>
        </row>
        <row r="1258">
          <cell r="A1258">
            <v>1028016.2981264699</v>
          </cell>
          <cell r="B1258">
            <v>-39.790089038507098</v>
          </cell>
          <cell r="C1258">
            <v>-86.871387553531306</v>
          </cell>
        </row>
        <row r="1259">
          <cell r="A1259">
            <v>1037528.41581801</v>
          </cell>
          <cell r="B1259">
            <v>-39.978213157698498</v>
          </cell>
          <cell r="C1259">
            <v>-89.915956287208303</v>
          </cell>
        </row>
        <row r="1260">
          <cell r="A1260">
            <v>1047128.54805089</v>
          </cell>
          <cell r="B1260">
            <v>-40.129587267120201</v>
          </cell>
          <cell r="C1260">
            <v>-92.181264053748706</v>
          </cell>
        </row>
        <row r="1261">
          <cell r="A1261">
            <v>1056817.5092136499</v>
          </cell>
          <cell r="B1261">
            <v>-40.262762083982501</v>
          </cell>
          <cell r="C1261">
            <v>-94.038778078558295</v>
          </cell>
        </row>
        <row r="1262">
          <cell r="A1262">
            <v>1066596.12123025</v>
          </cell>
          <cell r="B1262">
            <v>-40.3828548620791</v>
          </cell>
          <cell r="C1262">
            <v>-95.611127029968898</v>
          </cell>
        </row>
        <row r="1263">
          <cell r="A1263">
            <v>1076465.2136298299</v>
          </cell>
          <cell r="B1263">
            <v>-40.5009069310386</v>
          </cell>
          <cell r="C1263">
            <v>-97.073313929277703</v>
          </cell>
        </row>
        <row r="1264">
          <cell r="A1264">
            <v>1086425.62361706</v>
          </cell>
          <cell r="B1264">
            <v>-40.615853077199603</v>
          </cell>
          <cell r="C1264">
            <v>-98.430421611242394</v>
          </cell>
        </row>
        <row r="1265">
          <cell r="A1265">
            <v>1096478.1961431799</v>
          </cell>
          <cell r="B1265">
            <v>-40.729039042445699</v>
          </cell>
          <cell r="C1265">
            <v>-99.712734289132598</v>
          </cell>
        </row>
        <row r="1266">
          <cell r="A1266">
            <v>1106623.7839776599</v>
          </cell>
          <cell r="B1266">
            <v>-40.841284176232001</v>
          </cell>
          <cell r="C1266">
            <v>-100.93988789007599</v>
          </cell>
        </row>
        <row r="1267">
          <cell r="A1267">
            <v>1116863.2477805601</v>
          </cell>
          <cell r="B1267">
            <v>-40.953107176485403</v>
          </cell>
          <cell r="C1267">
            <v>-102.12518025448399</v>
          </cell>
        </row>
        <row r="1268">
          <cell r="A1268">
            <v>1127197.4561755001</v>
          </cell>
          <cell r="B1268">
            <v>-41.064846243187901</v>
          </cell>
          <cell r="C1268">
            <v>-103.27794159886599</v>
          </cell>
        </row>
        <row r="1269">
          <cell r="A1269">
            <v>1137627.2858234299</v>
          </cell>
          <cell r="B1269">
            <v>-41.176726506849299</v>
          </cell>
          <cell r="C1269">
            <v>-104.40491511591701</v>
          </cell>
        </row>
        <row r="1270">
          <cell r="A1270">
            <v>1148153.62149688</v>
          </cell>
          <cell r="B1270">
            <v>-41.279646000433502</v>
          </cell>
          <cell r="C1270">
            <v>-105.53118923325199</v>
          </cell>
        </row>
        <row r="1271">
          <cell r="A1271">
            <v>1158777.3561551201</v>
          </cell>
          <cell r="B1271">
            <v>-41.3920365055723</v>
          </cell>
          <cell r="C1271">
            <v>-106.620749458581</v>
          </cell>
        </row>
        <row r="1272">
          <cell r="A1272">
            <v>1169499.3910198701</v>
          </cell>
          <cell r="B1272">
            <v>-41.5048879596348</v>
          </cell>
          <cell r="C1272">
            <v>-107.696249598039</v>
          </cell>
        </row>
        <row r="1273">
          <cell r="A1273">
            <v>1180320.63565172</v>
          </cell>
          <cell r="B1273">
            <v>-41.618245025477698</v>
          </cell>
          <cell r="C1273">
            <v>-108.760002470237</v>
          </cell>
        </row>
        <row r="1274">
          <cell r="A1274">
            <v>1191242.0080273701</v>
          </cell>
          <cell r="B1274">
            <v>-41.732135335641402</v>
          </cell>
          <cell r="C1274">
            <v>-109.81386518080301</v>
          </cell>
        </row>
        <row r="1275">
          <cell r="A1275">
            <v>1202264.4346174099</v>
          </cell>
          <cell r="B1275">
            <v>-41.846574202147004</v>
          </cell>
          <cell r="C1275">
            <v>-110.859355410541</v>
          </cell>
        </row>
        <row r="1276">
          <cell r="A1276">
            <v>1213388.8504649701</v>
          </cell>
          <cell r="B1276">
            <v>-41.961567970512498</v>
          </cell>
          <cell r="C1276">
            <v>-111.897735206245</v>
          </cell>
        </row>
        <row r="1277">
          <cell r="A1277">
            <v>1224616.19926504</v>
          </cell>
          <cell r="B1277">
            <v>-42.077116465377202</v>
          </cell>
          <cell r="C1277">
            <v>-112.930072333445</v>
          </cell>
        </row>
        <row r="1278">
          <cell r="A1278">
            <v>1235947.4334445</v>
          </cell>
          <cell r="B1278">
            <v>-42.208819228735898</v>
          </cell>
          <cell r="C1278">
            <v>-113.985525113663</v>
          </cell>
        </row>
        <row r="1279">
          <cell r="A1279">
            <v>1247383.5142429399</v>
          </cell>
          <cell r="B1279">
            <v>-42.3256421434739</v>
          </cell>
          <cell r="C1279">
            <v>-115.007577082922</v>
          </cell>
        </row>
        <row r="1280">
          <cell r="A1280">
            <v>1258925.41179416</v>
          </cell>
          <cell r="B1280">
            <v>-42.442998184424098</v>
          </cell>
          <cell r="C1280">
            <v>-116.025980255121</v>
          </cell>
        </row>
        <row r="1281">
          <cell r="A1281">
            <v>1270574.1052085401</v>
          </cell>
          <cell r="B1281">
            <v>-42.560875496105602</v>
          </cell>
          <cell r="C1281">
            <v>-117.04138052922799</v>
          </cell>
        </row>
        <row r="1282">
          <cell r="A1282">
            <v>1282330.5826560201</v>
          </cell>
          <cell r="B1282">
            <v>-42.6792614499441</v>
          </cell>
          <cell r="C1282">
            <v>-118.05437066784501</v>
          </cell>
        </row>
        <row r="1283">
          <cell r="A1283">
            <v>1294195.8414499799</v>
          </cell>
          <cell r="B1283">
            <v>-42.798143159278801</v>
          </cell>
          <cell r="C1283">
            <v>-119.06550234055101</v>
          </cell>
        </row>
        <row r="1284">
          <cell r="A1284">
            <v>1306170.8881318399</v>
          </cell>
          <cell r="B1284">
            <v>-42.917507886181902</v>
          </cell>
          <cell r="C1284">
            <v>-120.07529560742999</v>
          </cell>
        </row>
        <row r="1285">
          <cell r="A1285">
            <v>1318256.7385563999</v>
          </cell>
          <cell r="B1285">
            <v>-43.037343361817697</v>
          </cell>
          <cell r="C1285">
            <v>-121.084246462745</v>
          </cell>
        </row>
        <row r="1286">
          <cell r="A1286">
            <v>1330454.41797809</v>
          </cell>
          <cell r="B1286">
            <v>-43.1555394144034</v>
          </cell>
          <cell r="C1286">
            <v>-122.05932916063701</v>
          </cell>
        </row>
        <row r="1287">
          <cell r="A1287">
            <v>1342764.9611378601</v>
          </cell>
          <cell r="B1287">
            <v>-43.276322909761603</v>
          </cell>
          <cell r="C1287">
            <v>-123.068477331522</v>
          </cell>
        </row>
        <row r="1288">
          <cell r="A1288">
            <v>1355189.4123510299</v>
          </cell>
          <cell r="B1288">
            <v>-43.397546958460197</v>
          </cell>
          <cell r="C1288">
            <v>-124.078215438914</v>
          </cell>
        </row>
        <row r="1289">
          <cell r="A1289">
            <v>1367728.8255958401</v>
          </cell>
          <cell r="B1289">
            <v>-43.519203203877503</v>
          </cell>
          <cell r="C1289">
            <v>-125.088995494039</v>
          </cell>
        </row>
        <row r="1290">
          <cell r="A1290">
            <v>1380384.26460288</v>
          </cell>
          <cell r="B1290">
            <v>-43.641284547486698</v>
          </cell>
          <cell r="C1290">
            <v>-126.101267302021</v>
          </cell>
        </row>
        <row r="1291">
          <cell r="A1291">
            <v>1393156.8029453</v>
          </cell>
          <cell r="B1291">
            <v>-43.763785210943396</v>
          </cell>
          <cell r="C1291">
            <v>-127.11548127887799</v>
          </cell>
        </row>
        <row r="1292">
          <cell r="A1292">
            <v>1406047.5241299099</v>
          </cell>
          <cell r="B1292">
            <v>-43.886700783747102</v>
          </cell>
          <cell r="C1292">
            <v>-128.13209109894899</v>
          </cell>
        </row>
        <row r="1293">
          <cell r="A1293">
            <v>1419057.5216890899</v>
          </cell>
          <cell r="B1293">
            <v>-43.998392845123902</v>
          </cell>
          <cell r="C1293">
            <v>-129.175900249558</v>
          </cell>
        </row>
        <row r="1294">
          <cell r="A1294">
            <v>1432187.8992735399</v>
          </cell>
          <cell r="B1294">
            <v>-44.121918568253697</v>
          </cell>
          <cell r="C1294">
            <v>-130.19916387057299</v>
          </cell>
        </row>
        <row r="1295">
          <cell r="A1295">
            <v>1445439.77074592</v>
          </cell>
          <cell r="B1295">
            <v>-44.245851078526499</v>
          </cell>
          <cell r="C1295">
            <v>-131.226238940244</v>
          </cell>
        </row>
        <row r="1296">
          <cell r="A1296">
            <v>1458814.2602753399</v>
          </cell>
          <cell r="B1296">
            <v>-44.370191796246601</v>
          </cell>
          <cell r="C1296">
            <v>-132.257618574113</v>
          </cell>
        </row>
        <row r="1297">
          <cell r="A1297">
            <v>1472312.50243271</v>
          </cell>
          <cell r="B1297">
            <v>-44.494943752307599</v>
          </cell>
          <cell r="C1297">
            <v>-133.29381287094</v>
          </cell>
        </row>
        <row r="1298">
          <cell r="A1298">
            <v>1485935.6422870001</v>
          </cell>
          <cell r="B1298">
            <v>-44.620111682117901</v>
          </cell>
          <cell r="C1298">
            <v>-134.33535224766501</v>
          </cell>
        </row>
        <row r="1299">
          <cell r="A1299">
            <v>1499684.83550237</v>
          </cell>
          <cell r="B1299">
            <v>-44.7721496888216</v>
          </cell>
          <cell r="C1299">
            <v>-135.33720956480599</v>
          </cell>
        </row>
        <row r="1300">
          <cell r="A1300">
            <v>1513561.2484362</v>
          </cell>
          <cell r="B1300">
            <v>-44.898616313507198</v>
          </cell>
          <cell r="C1300">
            <v>-136.389698023915</v>
          </cell>
        </row>
        <row r="1301">
          <cell r="A1301">
            <v>1527566.05823807</v>
          </cell>
          <cell r="B1301">
            <v>-45.0255316208385</v>
          </cell>
          <cell r="C1301">
            <v>-137.449243818426</v>
          </cell>
        </row>
        <row r="1302">
          <cell r="A1302">
            <v>1541700.45294955</v>
          </cell>
          <cell r="B1302">
            <v>-45.152908916431599</v>
          </cell>
          <cell r="C1302">
            <v>-138.516499071445</v>
          </cell>
        </row>
        <row r="1303">
          <cell r="A1303">
            <v>1555965.6316050701</v>
          </cell>
          <cell r="B1303">
            <v>-45.280764291770701</v>
          </cell>
          <cell r="C1303">
            <v>-139.59215975829099</v>
          </cell>
        </row>
        <row r="1304">
          <cell r="A1304">
            <v>1570362.8043335499</v>
          </cell>
          <cell r="B1304">
            <v>-45.409117017076902</v>
          </cell>
          <cell r="C1304">
            <v>-140.67697253026299</v>
          </cell>
        </row>
        <row r="1305">
          <cell r="A1305">
            <v>1584893.19246111</v>
          </cell>
          <cell r="B1305">
            <v>-45.5379900110661</v>
          </cell>
          <cell r="C1305">
            <v>-141.771742627799</v>
          </cell>
        </row>
        <row r="1306">
          <cell r="A1306">
            <v>1599558.02861466</v>
          </cell>
          <cell r="B1306">
            <v>-45.6540365495148</v>
          </cell>
          <cell r="C1306">
            <v>-142.905122211205</v>
          </cell>
        </row>
        <row r="1307">
          <cell r="A1307">
            <v>1614358.55682648</v>
          </cell>
          <cell r="B1307">
            <v>-45.783798669279399</v>
          </cell>
          <cell r="C1307">
            <v>-144.02307348231599</v>
          </cell>
        </row>
        <row r="1308">
          <cell r="A1308">
            <v>1629296.03263972</v>
          </cell>
          <cell r="B1308">
            <v>-45.914173855362897</v>
          </cell>
          <cell r="C1308">
            <v>-145.15386252710101</v>
          </cell>
        </row>
        <row r="1309">
          <cell r="A1309">
            <v>1644371.7232149299</v>
          </cell>
          <cell r="B1309">
            <v>-46.045205957367102</v>
          </cell>
          <cell r="C1309">
            <v>-146.29864254221599</v>
          </cell>
        </row>
        <row r="1310">
          <cell r="A1310">
            <v>1659586.9074375499</v>
          </cell>
          <cell r="B1310">
            <v>-46.176946073933102</v>
          </cell>
          <cell r="C1310">
            <v>-147.458696221786</v>
          </cell>
        </row>
        <row r="1311">
          <cell r="A1311">
            <v>1674942.8760264299</v>
          </cell>
          <cell r="B1311">
            <v>-46.295902387345002</v>
          </cell>
          <cell r="C1311">
            <v>-148.66444750805999</v>
          </cell>
        </row>
        <row r="1312">
          <cell r="A1312">
            <v>1690440.9316432599</v>
          </cell>
          <cell r="B1312">
            <v>-46.429006719292197</v>
          </cell>
          <cell r="C1312">
            <v>-149.860141072358</v>
          </cell>
        </row>
        <row r="1313">
          <cell r="A1313">
            <v>1706082.3890031199</v>
          </cell>
          <cell r="B1313">
            <v>-46.5630210108027</v>
          </cell>
          <cell r="C1313">
            <v>-151.076059610257</v>
          </cell>
        </row>
        <row r="1314">
          <cell r="A1314">
            <v>1721868.5749860001</v>
          </cell>
          <cell r="B1314">
            <v>-46.698033818587199</v>
          </cell>
          <cell r="C1314">
            <v>-152.31438126410399</v>
          </cell>
        </row>
        <row r="1315">
          <cell r="A1315">
            <v>1737800.8287493701</v>
          </cell>
          <cell r="B1315">
            <v>-46.834144268198699</v>
          </cell>
          <cell r="C1315">
            <v>-153.577688076361</v>
          </cell>
        </row>
        <row r="1316">
          <cell r="A1316">
            <v>1753880.50184176</v>
          </cell>
          <cell r="B1316">
            <v>-46.971461393785702</v>
          </cell>
          <cell r="C1316">
            <v>-154.869108409647</v>
          </cell>
        </row>
        <row r="1317">
          <cell r="A1317">
            <v>1770108.95831742</v>
          </cell>
          <cell r="B1317">
            <v>-47.110322738846399</v>
          </cell>
          <cell r="C1317">
            <v>-156.19572598214299</v>
          </cell>
        </row>
        <row r="1318">
          <cell r="A1318">
            <v>1786487.57485204</v>
          </cell>
          <cell r="B1318">
            <v>-47.2504940617046</v>
          </cell>
          <cell r="C1318">
            <v>-157.55793187366299</v>
          </cell>
        </row>
        <row r="1319">
          <cell r="A1319">
            <v>1803017.74085957</v>
          </cell>
          <cell r="B1319">
            <v>-47.392226555328598</v>
          </cell>
          <cell r="C1319">
            <v>-158.96385524435101</v>
          </cell>
        </row>
        <row r="1320">
          <cell r="A1320">
            <v>1819700.85860998</v>
          </cell>
          <cell r="B1320">
            <v>-47.535612165913498</v>
          </cell>
          <cell r="C1320">
            <v>-160.42269830201801</v>
          </cell>
        </row>
        <row r="1321">
          <cell r="A1321">
            <v>1836538.3433483399</v>
          </cell>
          <cell r="B1321">
            <v>-47.680685795823003</v>
          </cell>
          <cell r="C1321">
            <v>-161.947835549133</v>
          </cell>
        </row>
        <row r="1322">
          <cell r="A1322">
            <v>1853531.62341481</v>
          </cell>
          <cell r="B1322">
            <v>-47.844091290113496</v>
          </cell>
          <cell r="C1322">
            <v>-163.50352944344201</v>
          </cell>
        </row>
        <row r="1323">
          <cell r="A1323">
            <v>1870682.1403657999</v>
          </cell>
          <cell r="B1323">
            <v>-47.992147914222102</v>
          </cell>
          <cell r="C1323">
            <v>-165.23220747140201</v>
          </cell>
        </row>
        <row r="1324">
          <cell r="A1324">
            <v>1887991.3490962901</v>
          </cell>
          <cell r="B1324">
            <v>-48.140362973676801</v>
          </cell>
          <cell r="C1324">
            <v>-167.141282968588</v>
          </cell>
        </row>
        <row r="1325">
          <cell r="A1325">
            <v>1905460.7179632401</v>
          </cell>
          <cell r="B1325">
            <v>-48.285891431534601</v>
          </cell>
          <cell r="C1325">
            <v>-169.35010035164001</v>
          </cell>
        </row>
        <row r="1326">
          <cell r="A1326">
            <v>1923091.72891015</v>
          </cell>
          <cell r="B1326">
            <v>-48.420349862779503</v>
          </cell>
          <cell r="C1326">
            <v>-172.137113247179</v>
          </cell>
        </row>
        <row r="1327">
          <cell r="A1327">
            <v>1940885.8775927699</v>
          </cell>
          <cell r="B1327">
            <v>-48.514202512553297</v>
          </cell>
          <cell r="C1327">
            <v>-176.374913985511</v>
          </cell>
        </row>
        <row r="1328">
          <cell r="A1328">
            <v>1958844.6735059801</v>
          </cell>
          <cell r="B1328">
            <v>-48.425002617882001</v>
          </cell>
          <cell r="C1328">
            <v>-186.528771363511</v>
          </cell>
        </row>
        <row r="1329">
          <cell r="A1329">
            <v>1976969.6401118599</v>
          </cell>
          <cell r="B1329">
            <v>-58.815587946752501</v>
          </cell>
          <cell r="C1329">
            <v>-250.607555607839</v>
          </cell>
        </row>
        <row r="1330">
          <cell r="A1330">
            <v>1995262.31496887</v>
          </cell>
          <cell r="B1330">
            <v>-48.334044476868499</v>
          </cell>
          <cell r="C1330">
            <v>-133.043961521325</v>
          </cell>
        </row>
        <row r="1331">
          <cell r="A1331">
            <v>2013724.2498623801</v>
          </cell>
          <cell r="B1331">
            <v>-48.924607148813998</v>
          </cell>
          <cell r="C1331">
            <v>-161.46438482937899</v>
          </cell>
        </row>
        <row r="1332">
          <cell r="A1332">
            <v>2032357.0109362199</v>
          </cell>
          <cell r="B1332">
            <v>-49.296304578017597</v>
          </cell>
          <cell r="C1332">
            <v>-167.76066152652001</v>
          </cell>
        </row>
        <row r="1333">
          <cell r="A1333">
            <v>2051162.17882556</v>
          </cell>
          <cell r="B1333">
            <v>-49.557539823502601</v>
          </cell>
          <cell r="C1333">
            <v>-171.23708022548499</v>
          </cell>
        </row>
        <row r="1334">
          <cell r="A1334">
            <v>2070141.34879104</v>
          </cell>
          <cell r="B1334">
            <v>-49.783974694964897</v>
          </cell>
          <cell r="C1334">
            <v>-173.82820628539801</v>
          </cell>
        </row>
        <row r="1335">
          <cell r="A1335">
            <v>2089296.1308540399</v>
          </cell>
          <cell r="B1335">
            <v>-49.998948906543603</v>
          </cell>
          <cell r="C1335">
            <v>-176.02454579649</v>
          </cell>
        </row>
        <row r="1336">
          <cell r="A1336">
            <v>2108628.14993328</v>
          </cell>
          <cell r="B1336">
            <v>-50.210448365790597</v>
          </cell>
          <cell r="C1336">
            <v>-178.01131750346201</v>
          </cell>
        </row>
        <row r="1337">
          <cell r="A1337">
            <v>2128139.0459827101</v>
          </cell>
          <cell r="B1337">
            <v>-50.438223795146897</v>
          </cell>
          <cell r="C1337">
            <v>-179.763520404915</v>
          </cell>
        </row>
        <row r="1338">
          <cell r="A1338">
            <v>2147830.4741305299</v>
          </cell>
          <cell r="B1338">
            <v>-50.651040765293303</v>
          </cell>
          <cell r="C1338">
            <v>-181.542583463466</v>
          </cell>
        </row>
        <row r="1339">
          <cell r="A1339">
            <v>2167704.1048196899</v>
          </cell>
          <cell r="B1339">
            <v>-50.865934025565899</v>
          </cell>
          <cell r="C1339">
            <v>-183.26982005966599</v>
          </cell>
        </row>
        <row r="1340">
          <cell r="A1340">
            <v>2187761.6239495501</v>
          </cell>
          <cell r="B1340">
            <v>-51.083270785314099</v>
          </cell>
          <cell r="C1340">
            <v>-184.96198336002399</v>
          </cell>
        </row>
        <row r="1341">
          <cell r="A1341">
            <v>2208004.7330188998</v>
          </cell>
          <cell r="B1341">
            <v>-51.305288973531297</v>
          </cell>
          <cell r="C1341">
            <v>-186.69420141090799</v>
          </cell>
        </row>
        <row r="1342">
          <cell r="A1342">
            <v>2228435.1492702998</v>
          </cell>
          <cell r="B1342">
            <v>-51.5280358025719</v>
          </cell>
          <cell r="C1342">
            <v>-188.35136862163199</v>
          </cell>
        </row>
        <row r="1343">
          <cell r="A1343">
            <v>2249054.60583578</v>
          </cell>
          <cell r="B1343">
            <v>-51.7534943497227</v>
          </cell>
          <cell r="C1343">
            <v>-189.99939423790201</v>
          </cell>
        </row>
        <row r="1344">
          <cell r="A1344">
            <v>2269864.8518838198</v>
          </cell>
          <cell r="B1344">
            <v>-51.981662402312899</v>
          </cell>
          <cell r="C1344">
            <v>-191.64333493197699</v>
          </cell>
        </row>
        <row r="1345">
          <cell r="A1345">
            <v>2290867.65276777</v>
          </cell>
          <cell r="B1345">
            <v>-52.194834506787899</v>
          </cell>
          <cell r="C1345">
            <v>-193.32719223275501</v>
          </cell>
        </row>
        <row r="1346">
          <cell r="A1346">
            <v>2312064.7901755902</v>
          </cell>
          <cell r="B1346">
            <v>-52.428117389446498</v>
          </cell>
          <cell r="C1346">
            <v>-194.975979982789</v>
          </cell>
        </row>
        <row r="1347">
          <cell r="A1347">
            <v>2333458.062281</v>
          </cell>
          <cell r="B1347">
            <v>-52.664098353938499</v>
          </cell>
          <cell r="C1347">
            <v>-196.632287578654</v>
          </cell>
        </row>
        <row r="1348">
          <cell r="A1348">
            <v>2355049.2838960001</v>
          </cell>
          <cell r="B1348">
            <v>-52.902795481825002</v>
          </cell>
          <cell r="C1348">
            <v>-198.29942392390799</v>
          </cell>
        </row>
        <row r="1349">
          <cell r="A1349">
            <v>2376840.2866248698</v>
          </cell>
          <cell r="B1349">
            <v>-53.144241682984202</v>
          </cell>
          <cell r="C1349">
            <v>-199.98059341591599</v>
          </cell>
        </row>
        <row r="1350">
          <cell r="A1350">
            <v>2398832.9190194798</v>
          </cell>
          <cell r="B1350">
            <v>-53.391010614590002</v>
          </cell>
          <cell r="C1350">
            <v>-201.77938745541101</v>
          </cell>
        </row>
        <row r="1351">
          <cell r="A1351">
            <v>2421029.0467361701</v>
          </cell>
          <cell r="B1351">
            <v>-53.638164910238601</v>
          </cell>
          <cell r="C1351">
            <v>-203.50414663248</v>
          </cell>
        </row>
        <row r="1352">
          <cell r="A1352">
            <v>2443430.55269397</v>
          </cell>
          <cell r="B1352">
            <v>-53.888249726029798</v>
          </cell>
          <cell r="C1352">
            <v>-205.252847841993</v>
          </cell>
        </row>
        <row r="1353">
          <cell r="A1353">
            <v>2466039.3372343401</v>
          </cell>
          <cell r="B1353">
            <v>-54.1413579142598</v>
          </cell>
          <cell r="C1353">
            <v>-207.02887662585201</v>
          </cell>
        </row>
        <row r="1354">
          <cell r="A1354">
            <v>2488857.31828239</v>
          </cell>
          <cell r="B1354">
            <v>-54.415462630138897</v>
          </cell>
          <cell r="C1354">
            <v>-208.61330697579501</v>
          </cell>
        </row>
        <row r="1355">
          <cell r="A1355">
            <v>2511886.43150958</v>
          </cell>
          <cell r="B1355">
            <v>-54.6752829280017</v>
          </cell>
          <cell r="C1355">
            <v>-210.44412895734101</v>
          </cell>
        </row>
        <row r="1356">
          <cell r="A1356">
            <v>2535128.6304978998</v>
          </cell>
          <cell r="B1356">
            <v>-54.938527981302698</v>
          </cell>
          <cell r="C1356">
            <v>-212.313158194105</v>
          </cell>
        </row>
        <row r="1357">
          <cell r="A1357">
            <v>2558585.8869056399</v>
          </cell>
          <cell r="B1357">
            <v>-55.186308592665704</v>
          </cell>
          <cell r="C1357">
            <v>-214.26796128465401</v>
          </cell>
        </row>
        <row r="1358">
          <cell r="A1358">
            <v>2582260.1906345901</v>
          </cell>
          <cell r="B1358">
            <v>-55.456644255600601</v>
          </cell>
          <cell r="C1358">
            <v>-216.227540373235</v>
          </cell>
        </row>
        <row r="1359">
          <cell r="A1359">
            <v>2606153.5499988901</v>
          </cell>
          <cell r="B1359">
            <v>-55.7309702169673</v>
          </cell>
          <cell r="C1359">
            <v>-218.23994579560301</v>
          </cell>
        </row>
        <row r="1360">
          <cell r="A1360">
            <v>2630267.99189538</v>
          </cell>
          <cell r="B1360">
            <v>-56.009532715761701</v>
          </cell>
          <cell r="C1360">
            <v>-220.31125656410001</v>
          </cell>
        </row>
        <row r="1361">
          <cell r="A1361">
            <v>2654605.5619755401</v>
          </cell>
          <cell r="B1361">
            <v>-56.294711731897401</v>
          </cell>
          <cell r="C1361">
            <v>-222.61935354615301</v>
          </cell>
        </row>
        <row r="1362">
          <cell r="A1362">
            <v>2679168.3248190298</v>
          </cell>
          <cell r="B1362">
            <v>-56.582436420133398</v>
          </cell>
          <cell r="C1362">
            <v>-224.840239353768</v>
          </cell>
        </row>
        <row r="1363">
          <cell r="A1363">
            <v>2703958.36410884</v>
          </cell>
          <cell r="B1363">
            <v>-56.875334645207303</v>
          </cell>
          <cell r="C1363">
            <v>-227.14514641200901</v>
          </cell>
        </row>
        <row r="1364">
          <cell r="A1364">
            <v>2728977.7828080398</v>
          </cell>
          <cell r="B1364">
            <v>-57.173828042276099</v>
          </cell>
          <cell r="C1364">
            <v>-229.54577667242401</v>
          </cell>
        </row>
        <row r="1365">
          <cell r="A1365">
            <v>2754228.7033381602</v>
          </cell>
          <cell r="B1365">
            <v>-57.499476534112297</v>
          </cell>
          <cell r="C1365">
            <v>-231.72195993636501</v>
          </cell>
        </row>
        <row r="1366">
          <cell r="A1366">
            <v>2779713.2677592798</v>
          </cell>
          <cell r="B1366">
            <v>-57.811504131848899</v>
          </cell>
          <cell r="C1366">
            <v>-234.34713147749201</v>
          </cell>
        </row>
        <row r="1367">
          <cell r="A1367">
            <v>2805433.6379517098</v>
          </cell>
          <cell r="B1367">
            <v>-58.130711906837398</v>
          </cell>
          <cell r="C1367">
            <v>-237.131075009054</v>
          </cell>
        </row>
        <row r="1368">
          <cell r="A1368">
            <v>2831391.9957993701</v>
          </cell>
          <cell r="B1368">
            <v>-58.456300138906798</v>
          </cell>
          <cell r="C1368">
            <v>-240.359328141768</v>
          </cell>
        </row>
        <row r="1369">
          <cell r="A1369">
            <v>2857590.5433749398</v>
          </cell>
          <cell r="B1369">
            <v>-58.789690788384398</v>
          </cell>
          <cell r="C1369">
            <v>-243.65299012110501</v>
          </cell>
        </row>
        <row r="1370">
          <cell r="A1370">
            <v>2884031.5031265998</v>
          </cell>
          <cell r="B1370">
            <v>-59.1283973437273</v>
          </cell>
          <cell r="C1370">
            <v>-247.42321146686101</v>
          </cell>
        </row>
        <row r="1371">
          <cell r="A1371">
            <v>2910717.1180666001</v>
          </cell>
          <cell r="B1371">
            <v>-59.442570383269398</v>
          </cell>
          <cell r="C1371">
            <v>-252.226653102927</v>
          </cell>
        </row>
        <row r="1372">
          <cell r="A1372">
            <v>2937649.6519615301</v>
          </cell>
          <cell r="B1372">
            <v>-59.705829868284503</v>
          </cell>
          <cell r="C1372">
            <v>-260.366666820273</v>
          </cell>
        </row>
        <row r="1373">
          <cell r="A1373">
            <v>2964831.3895243402</v>
          </cell>
          <cell r="B1373">
            <v>-63.690235381785001</v>
          </cell>
          <cell r="C1373">
            <v>-324.682880854183</v>
          </cell>
        </row>
        <row r="1374">
          <cell r="A1374">
            <v>2992264.6366081801</v>
          </cell>
          <cell r="B1374">
            <v>-59.793121245615602</v>
          </cell>
          <cell r="C1374">
            <v>-231.884123061715</v>
          </cell>
        </row>
        <row r="1375">
          <cell r="A1375">
            <v>3019951.7204020098</v>
          </cell>
          <cell r="B1375">
            <v>-60.719865958980499</v>
          </cell>
          <cell r="C1375">
            <v>-250.936160945095</v>
          </cell>
        </row>
        <row r="1376">
          <cell r="A1376">
            <v>3047894.9896279802</v>
          </cell>
          <cell r="B1376">
            <v>-61.234427339497302</v>
          </cell>
          <cell r="C1376">
            <v>-257.641613374202</v>
          </cell>
        </row>
        <row r="1377">
          <cell r="A1377">
            <v>3076096.81474071</v>
          </cell>
          <cell r="B1377">
            <v>-61.684294418016002</v>
          </cell>
          <cell r="C1377">
            <v>-262.70559163385298</v>
          </cell>
        </row>
        <row r="1378">
          <cell r="A1378">
            <v>3104559.5881283502</v>
          </cell>
          <cell r="B1378">
            <v>-62.165801688735499</v>
          </cell>
          <cell r="C1378">
            <v>-267.091321035146</v>
          </cell>
        </row>
        <row r="1379">
          <cell r="A1379">
            <v>3133285.72431558</v>
          </cell>
          <cell r="B1379">
            <v>-62.596307481438899</v>
          </cell>
          <cell r="C1379">
            <v>-271.56963141331101</v>
          </cell>
        </row>
        <row r="1380">
          <cell r="A1380">
            <v>3162277.6601683702</v>
          </cell>
          <cell r="B1380">
            <v>-63.023271989970603</v>
          </cell>
          <cell r="C1380">
            <v>-276.06323811019899</v>
          </cell>
        </row>
        <row r="1381">
          <cell r="A1381">
            <v>3191537.85510075</v>
          </cell>
          <cell r="B1381">
            <v>-63.427046854150298</v>
          </cell>
          <cell r="C1381">
            <v>-280.679023677266</v>
          </cell>
        </row>
        <row r="1382">
          <cell r="A1382">
            <v>3221068.7912834301</v>
          </cell>
          <cell r="B1382">
            <v>-63.841399896698299</v>
          </cell>
          <cell r="C1382">
            <v>-285.38903915134199</v>
          </cell>
        </row>
        <row r="1383">
          <cell r="A1383">
            <v>3250872.9738543401</v>
          </cell>
          <cell r="B1383">
            <v>-64.244103708031005</v>
          </cell>
          <cell r="C1383">
            <v>-290.25726484995499</v>
          </cell>
        </row>
        <row r="1384">
          <cell r="A1384">
            <v>3280952.9311311902</v>
          </cell>
          <cell r="B1384">
            <v>-64.591596939386406</v>
          </cell>
          <cell r="C1384">
            <v>-295.71268716877</v>
          </cell>
        </row>
        <row r="1385">
          <cell r="A1385">
            <v>3311311.2148258998</v>
          </cell>
          <cell r="B1385">
            <v>-64.951309565940505</v>
          </cell>
          <cell r="C1385">
            <v>-300.947613072134</v>
          </cell>
        </row>
        <row r="1386">
          <cell r="A1386">
            <v>3341950.40026114</v>
          </cell>
          <cell r="B1386">
            <v>-65.284004910651404</v>
          </cell>
          <cell r="C1386">
            <v>-306.368017359899</v>
          </cell>
        </row>
        <row r="1387">
          <cell r="A1387">
            <v>3372873.0865886798</v>
          </cell>
          <cell r="B1387">
            <v>-65.678133345325193</v>
          </cell>
          <cell r="C1387">
            <v>-311.369581332731</v>
          </cell>
        </row>
        <row r="1388">
          <cell r="A1388">
            <v>3404081.89701</v>
          </cell>
          <cell r="B1388">
            <v>-65.948297500694494</v>
          </cell>
          <cell r="C1388">
            <v>-317.14774803074403</v>
          </cell>
        </row>
        <row r="1389">
          <cell r="A1389">
            <v>3435579.4789987402</v>
          </cell>
          <cell r="B1389">
            <v>-66.161328305288393</v>
          </cell>
          <cell r="C1389">
            <v>-323.12479422809298</v>
          </cell>
        </row>
        <row r="1390">
          <cell r="A1390">
            <v>3467368.5045253099</v>
          </cell>
          <cell r="B1390">
            <v>-66.342076940657606</v>
          </cell>
          <cell r="C1390">
            <v>-329.17027017744198</v>
          </cell>
        </row>
        <row r="1391">
          <cell r="A1391">
            <v>3499451.6702835602</v>
          </cell>
          <cell r="B1391">
            <v>-66.472984711014504</v>
          </cell>
          <cell r="C1391">
            <v>-335.29312112569801</v>
          </cell>
        </row>
        <row r="1392">
          <cell r="A1392">
            <v>3531831.6979195601</v>
          </cell>
          <cell r="B1392">
            <v>-66.475446935403795</v>
          </cell>
          <cell r="C1392">
            <v>-341.70588387641698</v>
          </cell>
        </row>
        <row r="1393">
          <cell r="A1393">
            <v>3564511.3342624302</v>
          </cell>
          <cell r="B1393">
            <v>-66.501708336267995</v>
          </cell>
          <cell r="C1393">
            <v>-347.818719279162</v>
          </cell>
        </row>
        <row r="1394">
          <cell r="A1394">
            <v>3597493.3515574201</v>
          </cell>
          <cell r="B1394">
            <v>-66.480380237673799</v>
          </cell>
          <cell r="C1394">
            <v>-353.88344220095797</v>
          </cell>
        </row>
        <row r="1395">
          <cell r="A1395">
            <v>3630780.54770101</v>
          </cell>
          <cell r="B1395">
            <v>-66.403441736395294</v>
          </cell>
          <cell r="C1395">
            <v>-359.95314382502698</v>
          </cell>
        </row>
        <row r="1396">
          <cell r="A1396">
            <v>3664375.7464783299</v>
          </cell>
          <cell r="B1396">
            <v>-66.298572626491094</v>
          </cell>
          <cell r="C1396">
            <v>-365.84514035489599</v>
          </cell>
        </row>
        <row r="1397">
          <cell r="A1397">
            <v>3698281.7978026499</v>
          </cell>
          <cell r="B1397">
            <v>-66.159748228581904</v>
          </cell>
          <cell r="C1397">
            <v>-371.62582621126899</v>
          </cell>
        </row>
        <row r="1398">
          <cell r="A1398">
            <v>3732501.5779571999</v>
          </cell>
          <cell r="B1398">
            <v>-66.051593933711601</v>
          </cell>
          <cell r="C1398">
            <v>-377.06841525810302</v>
          </cell>
        </row>
        <row r="1399">
          <cell r="A1399">
            <v>3767037.9898390798</v>
          </cell>
          <cell r="B1399">
            <v>-65.8623040253879</v>
          </cell>
          <cell r="C1399">
            <v>-382.65309416836402</v>
          </cell>
        </row>
        <row r="1400">
          <cell r="A1400">
            <v>3801893.9632056099</v>
          </cell>
          <cell r="B1400">
            <v>-65.641311905334106</v>
          </cell>
          <cell r="C1400">
            <v>-388.31195835467997</v>
          </cell>
        </row>
        <row r="1401">
          <cell r="A1401">
            <v>3837072.4549227799</v>
          </cell>
          <cell r="B1401">
            <v>-65.418598996642103</v>
          </cell>
          <cell r="C1401">
            <v>-393.93266273877498</v>
          </cell>
        </row>
        <row r="1402">
          <cell r="A1402">
            <v>3872576.4492161698</v>
          </cell>
          <cell r="B1402">
            <v>-65.176770506448804</v>
          </cell>
          <cell r="C1402">
            <v>-399.90263776178898</v>
          </cell>
        </row>
        <row r="1403">
          <cell r="A1403">
            <v>3908408.9579240102</v>
          </cell>
          <cell r="B1403">
            <v>-64.861444883972695</v>
          </cell>
          <cell r="C1403">
            <v>-407.40836849502898</v>
          </cell>
        </row>
        <row r="1404">
          <cell r="A1404">
            <v>3944573.0207527801</v>
          </cell>
          <cell r="B1404">
            <v>-64.042718802267302</v>
          </cell>
          <cell r="C1404">
            <v>-428.88185211384803</v>
          </cell>
        </row>
        <row r="1405">
          <cell r="A1405">
            <v>3981071.7055349601</v>
          </cell>
          <cell r="B1405">
            <v>-64.225831633475494</v>
          </cell>
          <cell r="C1405">
            <v>-383.51645142898201</v>
          </cell>
        </row>
        <row r="1406">
          <cell r="A1406">
            <v>4017908.1084893998</v>
          </cell>
          <cell r="B1406">
            <v>-64.4537720140451</v>
          </cell>
          <cell r="C1406">
            <v>-407.34405322303297</v>
          </cell>
        </row>
        <row r="1407">
          <cell r="A1407">
            <v>4055085.3544838298</v>
          </cell>
          <cell r="B1407">
            <v>-64.302864631765303</v>
          </cell>
          <cell r="C1407">
            <v>-414.39576887638202</v>
          </cell>
        </row>
        <row r="1408">
          <cell r="A1408">
            <v>4092606.5973001001</v>
          </cell>
          <cell r="B1408">
            <v>-64.1471396617588</v>
          </cell>
          <cell r="C1408">
            <v>-419.55188789397698</v>
          </cell>
        </row>
        <row r="1409">
          <cell r="A1409">
            <v>4130475.01990161</v>
          </cell>
          <cell r="B1409">
            <v>-63.997126862841498</v>
          </cell>
          <cell r="C1409">
            <v>-424.06192261646601</v>
          </cell>
        </row>
        <row r="1410">
          <cell r="A1410">
            <v>4168693.83470335</v>
          </cell>
          <cell r="B1410">
            <v>-63.815790553545803</v>
          </cell>
          <cell r="C1410">
            <v>-428.09771153924498</v>
          </cell>
        </row>
        <row r="1411">
          <cell r="A1411">
            <v>4207266.28384443</v>
          </cell>
          <cell r="B1411">
            <v>-63.686709819617697</v>
          </cell>
          <cell r="C1411">
            <v>-432.01254903380101</v>
          </cell>
        </row>
        <row r="1412">
          <cell r="A1412">
            <v>4246195.6394631304</v>
          </cell>
          <cell r="B1412">
            <v>-63.547398991361398</v>
          </cell>
          <cell r="C1412">
            <v>-435.890186021305</v>
          </cell>
        </row>
        <row r="1413">
          <cell r="A1413">
            <v>4285485.2039743904</v>
          </cell>
          <cell r="B1413">
            <v>-63.4341426370829</v>
          </cell>
          <cell r="C1413">
            <v>-439.49060201853803</v>
          </cell>
        </row>
        <row r="1414">
          <cell r="A1414">
            <v>4325138.31035008</v>
          </cell>
          <cell r="B1414">
            <v>-63.393962780660999</v>
          </cell>
          <cell r="C1414">
            <v>-442.98066172127898</v>
          </cell>
        </row>
        <row r="1415">
          <cell r="A1415">
            <v>4365158.3224016502</v>
          </cell>
          <cell r="B1415">
            <v>-63.292256361701497</v>
          </cell>
          <cell r="C1415">
            <v>-446.37755737028101</v>
          </cell>
        </row>
        <row r="1416">
          <cell r="A1416">
            <v>4405548.6350655304</v>
          </cell>
          <cell r="B1416">
            <v>-63.169347749816197</v>
          </cell>
          <cell r="C1416">
            <v>-449.59739778998602</v>
          </cell>
        </row>
        <row r="1417">
          <cell r="A1417">
            <v>4446312.6746910801</v>
          </cell>
          <cell r="B1417">
            <v>-63.08122235415</v>
          </cell>
          <cell r="C1417">
            <v>-452.878950818975</v>
          </cell>
        </row>
        <row r="1418">
          <cell r="A1418">
            <v>4487453.8993313201</v>
          </cell>
          <cell r="B1418">
            <v>-62.9986614885714</v>
          </cell>
          <cell r="C1418">
            <v>-456.12828915108997</v>
          </cell>
        </row>
        <row r="1419">
          <cell r="A1419">
            <v>4528975.7990362002</v>
          </cell>
          <cell r="B1419">
            <v>-62.900418628336297</v>
          </cell>
          <cell r="C1419">
            <v>-459.509987549546</v>
          </cell>
        </row>
        <row r="1420">
          <cell r="A1420">
            <v>4570881.8961487496</v>
          </cell>
          <cell r="B1420">
            <v>-62.828459905636898</v>
          </cell>
          <cell r="C1420">
            <v>-462.74977377418702</v>
          </cell>
        </row>
        <row r="1421">
          <cell r="A1421">
            <v>4613175.7456037896</v>
          </cell>
          <cell r="B1421">
            <v>-62.815454250820501</v>
          </cell>
          <cell r="C1421">
            <v>-465.733404850451</v>
          </cell>
        </row>
        <row r="1422">
          <cell r="A1422">
            <v>4655860.9352295902</v>
          </cell>
          <cell r="B1422">
            <v>-62.7559771125024</v>
          </cell>
          <cell r="C1422">
            <v>-469.037642657839</v>
          </cell>
        </row>
        <row r="1423">
          <cell r="A1423">
            <v>4698941.0860521495</v>
          </cell>
          <cell r="B1423">
            <v>-62.6812959861359</v>
          </cell>
          <cell r="C1423">
            <v>-472.57142147972201</v>
          </cell>
        </row>
        <row r="1424">
          <cell r="A1424">
            <v>4742419.8526024399</v>
          </cell>
          <cell r="B1424">
            <v>-62.636752459405997</v>
          </cell>
          <cell r="C1424">
            <v>-476.07783854976901</v>
          </cell>
        </row>
        <row r="1425">
          <cell r="A1425">
            <v>4786300.9232263798</v>
          </cell>
          <cell r="B1425">
            <v>-62.578939470972003</v>
          </cell>
          <cell r="C1425">
            <v>-479.933128321482</v>
          </cell>
        </row>
        <row r="1426">
          <cell r="A1426">
            <v>4830588.0203977199</v>
          </cell>
          <cell r="B1426">
            <v>-62.551876849813901</v>
          </cell>
          <cell r="C1426">
            <v>-484.00410027233801</v>
          </cell>
        </row>
        <row r="1427">
          <cell r="A1427">
            <v>4875284.9010338504</v>
          </cell>
          <cell r="B1427">
            <v>-62.511762588938801</v>
          </cell>
          <cell r="C1427">
            <v>-488.93476308647899</v>
          </cell>
        </row>
        <row r="1428">
          <cell r="A1428">
            <v>4920395.3568145102</v>
          </cell>
          <cell r="B1428">
            <v>-62.327707394575498</v>
          </cell>
          <cell r="C1428">
            <v>-498.78434342155799</v>
          </cell>
        </row>
        <row r="1429">
          <cell r="A1429">
            <v>4965923.2145033497</v>
          </cell>
          <cell r="B1429">
            <v>-62.527009619259303</v>
          </cell>
          <cell r="C1429">
            <v>-442.49247068739299</v>
          </cell>
        </row>
        <row r="1430">
          <cell r="A1430">
            <v>5011872.3362727202</v>
          </cell>
          <cell r="B1430">
            <v>-62.618890407816501</v>
          </cell>
          <cell r="C1430">
            <v>-488.89713340121699</v>
          </cell>
        </row>
        <row r="1431">
          <cell r="A1431">
            <v>5058246.6200311296</v>
          </cell>
          <cell r="B1431">
            <v>-62.769826047169701</v>
          </cell>
          <cell r="C1431">
            <v>-495.14501047124099</v>
          </cell>
        </row>
        <row r="1432">
          <cell r="A1432">
            <v>5105049.9997540601</v>
          </cell>
          <cell r="B1432">
            <v>-62.893537343885299</v>
          </cell>
          <cell r="C1432">
            <v>-499.64513135559798</v>
          </cell>
        </row>
        <row r="1433">
          <cell r="A1433">
            <v>5152286.44581756</v>
          </cell>
          <cell r="B1433">
            <v>-63.000151245204997</v>
          </cell>
          <cell r="C1433">
            <v>-503.77943588258898</v>
          </cell>
        </row>
        <row r="1434">
          <cell r="A1434">
            <v>5199959.9653351596</v>
          </cell>
          <cell r="B1434">
            <v>-63.169748042869898</v>
          </cell>
          <cell r="C1434">
            <v>-507.34853183208202</v>
          </cell>
        </row>
        <row r="1435">
          <cell r="A1435">
            <v>5248074.6024977202</v>
          </cell>
          <cell r="B1435">
            <v>-63.320692492746801</v>
          </cell>
          <cell r="C1435">
            <v>-510.94474208261801</v>
          </cell>
        </row>
        <row r="1436">
          <cell r="A1436">
            <v>5296634.4389165798</v>
          </cell>
          <cell r="B1436">
            <v>-63.482628070548003</v>
          </cell>
          <cell r="C1436">
            <v>-514.482714802896</v>
          </cell>
        </row>
        <row r="1437">
          <cell r="A1437">
            <v>5345643.5939697102</v>
          </cell>
          <cell r="B1437">
            <v>-63.652735902892999</v>
          </cell>
          <cell r="C1437">
            <v>-517.97810033343296</v>
          </cell>
        </row>
        <row r="1438">
          <cell r="A1438">
            <v>5395106.2251512697</v>
          </cell>
          <cell r="B1438">
            <v>-63.805991230121101</v>
          </cell>
          <cell r="C1438">
            <v>-521.62695029558301</v>
          </cell>
        </row>
        <row r="1439">
          <cell r="A1439">
            <v>5445026.5284241997</v>
          </cell>
          <cell r="B1439">
            <v>-63.991496030081798</v>
          </cell>
          <cell r="C1439">
            <v>-525.14143207094696</v>
          </cell>
        </row>
        <row r="1440">
          <cell r="A1440">
            <v>5495408.7385762399</v>
          </cell>
          <cell r="B1440">
            <v>-64.191457481383793</v>
          </cell>
          <cell r="C1440">
            <v>-528.759613019168</v>
          </cell>
        </row>
        <row r="1441">
          <cell r="A1441">
            <v>5546257.1295790998</v>
          </cell>
          <cell r="B1441">
            <v>-64.394942803783195</v>
          </cell>
          <cell r="C1441">
            <v>-532.41022591875003</v>
          </cell>
        </row>
        <row r="1442">
          <cell r="A1442">
            <v>5597576.0149510996</v>
          </cell>
          <cell r="B1442">
            <v>-64.624055561909699</v>
          </cell>
          <cell r="C1442">
            <v>-535.87994757252</v>
          </cell>
        </row>
        <row r="1443">
          <cell r="A1443">
            <v>5649369.7481230199</v>
          </cell>
          <cell r="B1443">
            <v>-64.821654008328593</v>
          </cell>
          <cell r="C1443">
            <v>-539.92616670712005</v>
          </cell>
        </row>
        <row r="1444">
          <cell r="A1444">
            <v>5701642.7228074698</v>
          </cell>
          <cell r="B1444">
            <v>-65.057960820999796</v>
          </cell>
          <cell r="C1444">
            <v>-544.01657428538499</v>
          </cell>
        </row>
        <row r="1445">
          <cell r="A1445">
            <v>5754399.3733715601</v>
          </cell>
          <cell r="B1445">
            <v>-65.323893837581807</v>
          </cell>
          <cell r="C1445">
            <v>-548.51570261175402</v>
          </cell>
        </row>
        <row r="1446">
          <cell r="A1446">
            <v>5807644.1752131199</v>
          </cell>
          <cell r="B1446">
            <v>-65.598626282552701</v>
          </cell>
          <cell r="C1446">
            <v>-553.38918480517702</v>
          </cell>
        </row>
        <row r="1447">
          <cell r="A1447">
            <v>5861381.64514028</v>
          </cell>
          <cell r="B1447">
            <v>-65.896458147172595</v>
          </cell>
          <cell r="C1447">
            <v>-558.97782358433506</v>
          </cell>
        </row>
        <row r="1448">
          <cell r="A1448">
            <v>5915616.3417547401</v>
          </cell>
          <cell r="B1448">
            <v>-66.032027573756693</v>
          </cell>
          <cell r="C1448">
            <v>-572.20003637863897</v>
          </cell>
        </row>
        <row r="1449">
          <cell r="A1449">
            <v>5970352.86583836</v>
          </cell>
          <cell r="B1449">
            <v>-66.089294367565202</v>
          </cell>
          <cell r="C1449">
            <v>-547.83322038186805</v>
          </cell>
        </row>
        <row r="1450">
          <cell r="A1450">
            <v>6025595.8607435804</v>
          </cell>
          <cell r="B1450">
            <v>-66.948404289361093</v>
          </cell>
          <cell r="C1450">
            <v>-564.74461557468305</v>
          </cell>
        </row>
        <row r="1451">
          <cell r="A1451">
            <v>6081350.0127871698</v>
          </cell>
          <cell r="B1451">
            <v>-67.427110836278302</v>
          </cell>
          <cell r="C1451">
            <v>-571.62634438280395</v>
          </cell>
        </row>
        <row r="1452">
          <cell r="A1452">
            <v>6137620.0516479397</v>
          </cell>
          <cell r="B1452">
            <v>-67.935504013201097</v>
          </cell>
          <cell r="C1452">
            <v>-577.39372433579297</v>
          </cell>
        </row>
        <row r="1453">
          <cell r="A1453">
            <v>6194410.7507678103</v>
          </cell>
          <cell r="B1453">
            <v>-68.516026244478397</v>
          </cell>
          <cell r="C1453">
            <v>-582.52291570557895</v>
          </cell>
        </row>
        <row r="1454">
          <cell r="A1454">
            <v>6251726.9277568599</v>
          </cell>
          <cell r="B1454">
            <v>-69.073594042396493</v>
          </cell>
          <cell r="C1454">
            <v>-588.09275586992703</v>
          </cell>
        </row>
        <row r="1455">
          <cell r="A1455">
            <v>6309573.4448019303</v>
          </cell>
          <cell r="B1455">
            <v>-69.628034695519801</v>
          </cell>
          <cell r="C1455">
            <v>-593.95853693841002</v>
          </cell>
        </row>
        <row r="1456">
          <cell r="A1456">
            <v>6367955.2090791604</v>
          </cell>
          <cell r="B1456">
            <v>-70.249886808793804</v>
          </cell>
          <cell r="C1456">
            <v>-600.33876971854704</v>
          </cell>
        </row>
        <row r="1457">
          <cell r="A1457">
            <v>6426877.1731701903</v>
          </cell>
          <cell r="B1457">
            <v>-70.870104079278804</v>
          </cell>
          <cell r="C1457">
            <v>-606.72823031434905</v>
          </cell>
        </row>
        <row r="1458">
          <cell r="A1458">
            <v>6486344.3354823804</v>
          </cell>
          <cell r="B1458">
            <v>-71.512020034257503</v>
          </cell>
          <cell r="C1458">
            <v>-612.75292717480102</v>
          </cell>
        </row>
        <row r="1459">
          <cell r="A1459">
            <v>6546361.7406727402</v>
          </cell>
          <cell r="B1459">
            <v>-72.134370605503904</v>
          </cell>
          <cell r="C1459">
            <v>-620.27227285675099</v>
          </cell>
        </row>
        <row r="1460">
          <cell r="A1460">
            <v>6606934.48007596</v>
          </cell>
          <cell r="B1460">
            <v>-72.786486313695306</v>
          </cell>
          <cell r="C1460">
            <v>-629.00031023073302</v>
          </cell>
        </row>
        <row r="1461">
          <cell r="A1461">
            <v>6668067.6921362104</v>
          </cell>
          <cell r="B1461">
            <v>-73.409934323866594</v>
          </cell>
          <cell r="C1461">
            <v>-638.08199231780804</v>
          </cell>
        </row>
        <row r="1462">
          <cell r="A1462">
            <v>6729766.5628431803</v>
          </cell>
          <cell r="B1462">
            <v>-73.971613510447398</v>
          </cell>
          <cell r="C1462">
            <v>-648.34678359157704</v>
          </cell>
        </row>
        <row r="1463">
          <cell r="A1463">
            <v>6792036.3261718396</v>
          </cell>
          <cell r="B1463">
            <v>-74.538642451589794</v>
          </cell>
          <cell r="C1463">
            <v>-659.33605263567495</v>
          </cell>
        </row>
        <row r="1464">
          <cell r="A1464">
            <v>6854882.2645266196</v>
          </cell>
          <cell r="B1464">
            <v>-74.931922591581099</v>
          </cell>
          <cell r="C1464">
            <v>-673.04907281659496</v>
          </cell>
        </row>
        <row r="1465">
          <cell r="A1465">
            <v>6918309.70918936</v>
          </cell>
          <cell r="B1465">
            <v>-74.696771691295993</v>
          </cell>
          <cell r="C1465">
            <v>-707.57788908446605</v>
          </cell>
        </row>
        <row r="1466">
          <cell r="A1466">
            <v>6982324.0407717098</v>
          </cell>
          <cell r="B1466">
            <v>-75.256483215402298</v>
          </cell>
          <cell r="C1466">
            <v>-684.576120237336</v>
          </cell>
        </row>
        <row r="1467">
          <cell r="A1467">
            <v>7046930.6896714596</v>
          </cell>
          <cell r="B1467">
            <v>-75.397590308657499</v>
          </cell>
          <cell r="C1467">
            <v>-702.00280462547505</v>
          </cell>
        </row>
        <row r="1468">
          <cell r="A1468">
            <v>7112135.1365332901</v>
          </cell>
          <cell r="B1468">
            <v>-75.232061417189897</v>
          </cell>
          <cell r="C1468">
            <v>-715.49259202518601</v>
          </cell>
        </row>
        <row r="1469">
          <cell r="A1469">
            <v>7177942.9127136096</v>
          </cell>
          <cell r="B1469">
            <v>-74.916847700470797</v>
          </cell>
          <cell r="C1469">
            <v>-727.68299507085101</v>
          </cell>
        </row>
        <row r="1470">
          <cell r="A1470">
            <v>7244359.6007498996</v>
          </cell>
          <cell r="B1470">
            <v>-74.416284119680796</v>
          </cell>
          <cell r="C1470">
            <v>-738.80164692402798</v>
          </cell>
        </row>
        <row r="1471">
          <cell r="A1471">
            <v>7311390.8348341696</v>
          </cell>
          <cell r="B1471">
            <v>-73.944425663671694</v>
          </cell>
          <cell r="C1471">
            <v>-748.81984204448497</v>
          </cell>
        </row>
        <row r="1472">
          <cell r="A1472">
            <v>7379042.3012910103</v>
          </cell>
          <cell r="B1472">
            <v>-73.449878008798507</v>
          </cell>
          <cell r="C1472">
            <v>-757.81790880267897</v>
          </cell>
        </row>
        <row r="1473">
          <cell r="A1473">
            <v>7447319.7390598804</v>
          </cell>
          <cell r="B1473">
            <v>-73.068769018522602</v>
          </cell>
          <cell r="C1473">
            <v>-765.85212043653598</v>
          </cell>
        </row>
        <row r="1474">
          <cell r="A1474">
            <v>7516228.94018206</v>
          </cell>
          <cell r="B1474">
            <v>-72.484019156210294</v>
          </cell>
          <cell r="C1474">
            <v>-773.65310272182398</v>
          </cell>
        </row>
        <row r="1475">
          <cell r="A1475">
            <v>7585775.7502918299</v>
          </cell>
          <cell r="B1475">
            <v>-71.975730590154598</v>
          </cell>
          <cell r="C1475">
            <v>-781.25970135434204</v>
          </cell>
        </row>
        <row r="1476">
          <cell r="A1476">
            <v>7655966.0691125598</v>
          </cell>
          <cell r="B1476">
            <v>-71.500517302718194</v>
          </cell>
          <cell r="C1476">
            <v>-788.431955954469</v>
          </cell>
        </row>
        <row r="1477">
          <cell r="A1477">
            <v>7726805.8509570202</v>
          </cell>
          <cell r="B1477">
            <v>-71.106050987951505</v>
          </cell>
          <cell r="C1477">
            <v>-795.13711527787405</v>
          </cell>
        </row>
        <row r="1478">
          <cell r="A1478">
            <v>7798301.1052325899</v>
          </cell>
          <cell r="B1478">
            <v>-70.668474110875593</v>
          </cell>
          <cell r="C1478">
            <v>-802.91206155254895</v>
          </cell>
        </row>
        <row r="1479">
          <cell r="A1479">
            <v>7870457.8969509797</v>
          </cell>
          <cell r="B1479">
            <v>-70.200810989216194</v>
          </cell>
          <cell r="C1479">
            <v>-813.18394391166498</v>
          </cell>
        </row>
        <row r="1480">
          <cell r="A1480">
            <v>7943282.3472428201</v>
          </cell>
          <cell r="B1480">
            <v>-69.401214540649207</v>
          </cell>
          <cell r="C1480">
            <v>-783.81659415486604</v>
          </cell>
        </row>
        <row r="1481">
          <cell r="A1481">
            <v>8016780.63387678</v>
          </cell>
          <cell r="B1481">
            <v>-69.818622881516504</v>
          </cell>
          <cell r="C1481">
            <v>-815.707503717657</v>
          </cell>
        </row>
        <row r="1482">
          <cell r="A1482">
            <v>8090958.9917838201</v>
          </cell>
          <cell r="B1482">
            <v>-69.666188631992895</v>
          </cell>
          <cell r="C1482">
            <v>-823.56599362555198</v>
          </cell>
        </row>
        <row r="1483">
          <cell r="A1483">
            <v>8165823.7135859197</v>
          </cell>
          <cell r="B1483">
            <v>-69.523582309758794</v>
          </cell>
          <cell r="C1483">
            <v>-830.34081608650501</v>
          </cell>
        </row>
        <row r="1484">
          <cell r="A1484">
            <v>8241381.1501300205</v>
          </cell>
          <cell r="B1484">
            <v>-69.411138500036898</v>
          </cell>
          <cell r="C1484">
            <v>-836.33152490503005</v>
          </cell>
        </row>
        <row r="1485">
          <cell r="A1485">
            <v>8317637.7110267002</v>
          </cell>
          <cell r="B1485">
            <v>-69.391212630413804</v>
          </cell>
          <cell r="C1485">
            <v>-841.92340573750596</v>
          </cell>
        </row>
        <row r="1486">
          <cell r="A1486">
            <v>8394599.8651939798</v>
          </cell>
          <cell r="B1486">
            <v>-69.329557705684394</v>
          </cell>
          <cell r="C1486">
            <v>-847.53265855733696</v>
          </cell>
        </row>
        <row r="1487">
          <cell r="A1487">
            <v>8472274.1414059605</v>
          </cell>
          <cell r="B1487">
            <v>-69.281063049129301</v>
          </cell>
          <cell r="C1487">
            <v>-853.39192267930105</v>
          </cell>
        </row>
        <row r="1488">
          <cell r="A1488">
            <v>8550667.1288468391</v>
          </cell>
          <cell r="B1488">
            <v>-69.249601473534497</v>
          </cell>
          <cell r="C1488">
            <v>-859.32107631756401</v>
          </cell>
        </row>
        <row r="1489">
          <cell r="A1489">
            <v>8629785.4776696991</v>
          </cell>
          <cell r="B1489">
            <v>-69.258756871157303</v>
          </cell>
          <cell r="C1489">
            <v>-865.20780353112605</v>
          </cell>
        </row>
        <row r="1490">
          <cell r="A1490">
            <v>8709635.8995608091</v>
          </cell>
          <cell r="B1490">
            <v>-69.339919092105404</v>
          </cell>
          <cell r="C1490">
            <v>-870.96307363087396</v>
          </cell>
        </row>
        <row r="1491">
          <cell r="A1491">
            <v>8790225.1683088392</v>
          </cell>
          <cell r="B1491">
            <v>-69.385595168477593</v>
          </cell>
          <cell r="C1491">
            <v>-878.24918752001599</v>
          </cell>
        </row>
        <row r="1492">
          <cell r="A1492">
            <v>8871560.12037961</v>
          </cell>
          <cell r="B1492">
            <v>-69.415238676798594</v>
          </cell>
          <cell r="C1492">
            <v>-889.43386480378501</v>
          </cell>
        </row>
        <row r="1493">
          <cell r="A1493">
            <v>8953647.6554959305</v>
          </cell>
          <cell r="B1493">
            <v>-69.478733510385595</v>
          </cell>
          <cell r="C1493">
            <v>-877.59205769769096</v>
          </cell>
        </row>
        <row r="1494">
          <cell r="A1494">
            <v>9036494.7372230198</v>
          </cell>
          <cell r="B1494">
            <v>-69.981654486126601</v>
          </cell>
          <cell r="C1494">
            <v>-891.82291496012294</v>
          </cell>
        </row>
        <row r="1495">
          <cell r="A1495">
            <v>9120108.3935590908</v>
          </cell>
          <cell r="B1495">
            <v>-70.362660687693094</v>
          </cell>
          <cell r="C1495">
            <v>-899.55085483369396</v>
          </cell>
        </row>
        <row r="1496">
          <cell r="A1496">
            <v>9204495.7175317202</v>
          </cell>
          <cell r="B1496">
            <v>-70.746238471693303</v>
          </cell>
          <cell r="C1496">
            <v>-906.70584176580496</v>
          </cell>
        </row>
        <row r="1497">
          <cell r="A1497">
            <v>9289663.8677993603</v>
          </cell>
          <cell r="B1497">
            <v>-71.232051133446703</v>
          </cell>
          <cell r="C1497">
            <v>-912.92105698886098</v>
          </cell>
        </row>
        <row r="1498">
          <cell r="A1498">
            <v>9375620.0692588091</v>
          </cell>
          <cell r="B1498">
            <v>-71.686790219137293</v>
          </cell>
          <cell r="C1498">
            <v>-919.92496956171897</v>
          </cell>
        </row>
        <row r="1499">
          <cell r="A1499">
            <v>9462371.6136579197</v>
          </cell>
          <cell r="B1499">
            <v>-72.176456880153907</v>
          </cell>
          <cell r="C1499">
            <v>-927.14496006291904</v>
          </cell>
        </row>
        <row r="1500">
          <cell r="A1500">
            <v>9549925.8602143601</v>
          </cell>
          <cell r="B1500">
            <v>-72.769345094608497</v>
          </cell>
          <cell r="C1500">
            <v>-933.99802422938501</v>
          </cell>
        </row>
        <row r="1501">
          <cell r="A1501">
            <v>9638290.2362396996</v>
          </cell>
          <cell r="B1501">
            <v>-73.345122954371405</v>
          </cell>
          <cell r="C1501">
            <v>-942.23003137374496</v>
          </cell>
        </row>
        <row r="1502">
          <cell r="A1502">
            <v>9727472.2377696596</v>
          </cell>
          <cell r="B1502">
            <v>-74.040285227629198</v>
          </cell>
          <cell r="C1502">
            <v>-951.59137411911001</v>
          </cell>
        </row>
        <row r="1503">
          <cell r="A1503">
            <v>9817479.4301998392</v>
          </cell>
          <cell r="B1503">
            <v>-74.748558381103507</v>
          </cell>
          <cell r="C1503">
            <v>-963.05912041122599</v>
          </cell>
        </row>
        <row r="1504">
          <cell r="A1504">
            <v>9908319.44892768</v>
          </cell>
          <cell r="B1504">
            <v>-96.055330560161494</v>
          </cell>
          <cell r="C1504">
            <v>-992.61726271745999</v>
          </cell>
        </row>
        <row r="1505">
          <cell r="A1505">
            <v>10000000</v>
          </cell>
          <cell r="B1505">
            <v>-76.451055105939403</v>
          </cell>
          <cell r="C1505">
            <v>-976.46041778560198</v>
          </cell>
        </row>
      </sheetData>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3.emf"/><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88"/>
  <sheetViews>
    <sheetView tabSelected="1" zoomScale="85" zoomScaleNormal="85" workbookViewId="0">
      <selection activeCell="B13" sqref="B13"/>
    </sheetView>
  </sheetViews>
  <sheetFormatPr defaultRowHeight="15" x14ac:dyDescent="0.25"/>
  <cols>
    <col min="1" max="1" width="45.28515625" customWidth="1"/>
    <col min="2" max="2" width="10.85546875" customWidth="1"/>
  </cols>
  <sheetData>
    <row r="1" spans="1:18" x14ac:dyDescent="0.25">
      <c r="A1" s="65"/>
      <c r="B1" s="63" t="s">
        <v>149</v>
      </c>
      <c r="C1" s="63"/>
      <c r="D1" s="63"/>
      <c r="E1" s="63"/>
      <c r="F1" s="63"/>
      <c r="G1" s="63"/>
      <c r="H1" s="63"/>
      <c r="I1" s="63"/>
      <c r="J1" s="63"/>
      <c r="K1" s="63"/>
      <c r="L1" s="63"/>
      <c r="M1" s="63"/>
      <c r="N1" s="63"/>
      <c r="O1" s="63"/>
      <c r="P1" s="63"/>
      <c r="Q1" s="63"/>
      <c r="R1" s="63"/>
    </row>
    <row r="2" spans="1:18" x14ac:dyDescent="0.25">
      <c r="A2" s="65"/>
      <c r="B2" s="63"/>
      <c r="C2" s="63"/>
      <c r="D2" s="63"/>
      <c r="E2" s="63"/>
      <c r="F2" s="63"/>
      <c r="G2" s="63"/>
      <c r="H2" s="63"/>
      <c r="I2" s="63"/>
      <c r="J2" s="63"/>
      <c r="K2" s="63"/>
      <c r="L2" s="63"/>
      <c r="M2" s="63"/>
      <c r="N2" s="63"/>
      <c r="O2" s="63"/>
      <c r="P2" s="63"/>
      <c r="Q2" s="63"/>
      <c r="R2" s="63"/>
    </row>
    <row r="3" spans="1:18" x14ac:dyDescent="0.25">
      <c r="A3" s="65"/>
      <c r="B3" s="63"/>
      <c r="C3" s="63"/>
      <c r="D3" s="63"/>
      <c r="E3" s="63"/>
      <c r="F3" s="63"/>
      <c r="G3" s="63"/>
      <c r="H3" s="63"/>
      <c r="I3" s="63"/>
      <c r="J3" s="63"/>
      <c r="K3" s="63"/>
      <c r="L3" s="63"/>
      <c r="M3" s="63"/>
      <c r="N3" s="63"/>
      <c r="O3" s="63"/>
      <c r="P3" s="63"/>
      <c r="Q3" s="63"/>
      <c r="R3" s="63"/>
    </row>
    <row r="4" spans="1:18" ht="14.25" customHeight="1" x14ac:dyDescent="0.25">
      <c r="A4" s="3"/>
      <c r="B4" s="3"/>
      <c r="C4" s="3"/>
      <c r="D4" s="3"/>
      <c r="E4" s="3"/>
      <c r="F4" s="3"/>
      <c r="G4" s="3"/>
      <c r="H4" s="3"/>
      <c r="I4" s="3"/>
      <c r="J4" s="3"/>
      <c r="K4" s="3"/>
      <c r="L4" s="3"/>
      <c r="M4" s="3"/>
      <c r="N4" s="3"/>
      <c r="O4" s="3"/>
      <c r="P4" s="3"/>
      <c r="Q4" s="3"/>
      <c r="R4" s="3"/>
    </row>
    <row r="5" spans="1:18" ht="14.25" customHeight="1" x14ac:dyDescent="0.25">
      <c r="A5" s="3"/>
      <c r="B5" s="3"/>
      <c r="C5" s="2"/>
      <c r="D5" s="4" t="s">
        <v>5</v>
      </c>
      <c r="E5" s="3"/>
      <c r="F5" s="3"/>
      <c r="G5" s="4" t="s">
        <v>123</v>
      </c>
      <c r="H5" s="3"/>
      <c r="I5" s="3"/>
      <c r="J5" s="3"/>
      <c r="K5" s="4" t="s">
        <v>126</v>
      </c>
      <c r="L5" s="3"/>
      <c r="M5" s="3"/>
      <c r="N5" s="3"/>
      <c r="O5" s="3"/>
      <c r="P5" s="3"/>
      <c r="Q5" s="3"/>
      <c r="R5" s="3"/>
    </row>
    <row r="6" spans="1:18" ht="14.25" customHeight="1" x14ac:dyDescent="0.25">
      <c r="A6" s="3"/>
      <c r="B6" s="3"/>
      <c r="C6" s="3"/>
      <c r="D6" s="3"/>
      <c r="E6" s="3"/>
      <c r="F6" s="3"/>
      <c r="G6" s="3"/>
      <c r="H6" s="3"/>
      <c r="I6" s="3"/>
      <c r="J6" s="3"/>
      <c r="K6" s="3"/>
      <c r="L6" s="3"/>
      <c r="M6" s="3"/>
      <c r="N6" s="3"/>
      <c r="O6" s="3"/>
      <c r="P6" s="3"/>
      <c r="Q6" s="3"/>
      <c r="R6" s="3"/>
    </row>
    <row r="7" spans="1:18" ht="14.25" customHeight="1" x14ac:dyDescent="0.25">
      <c r="A7" s="64"/>
      <c r="B7" s="64"/>
      <c r="C7" s="64"/>
      <c r="D7" s="64"/>
      <c r="E7" s="64"/>
      <c r="F7" s="64"/>
      <c r="G7" s="64"/>
      <c r="H7" s="64"/>
      <c r="I7" s="64"/>
      <c r="J7" s="64"/>
      <c r="K7" s="64"/>
      <c r="L7" s="64"/>
      <c r="M7" s="64"/>
      <c r="N7" s="64"/>
      <c r="O7" s="64"/>
      <c r="P7" s="64"/>
      <c r="Q7" s="64"/>
      <c r="R7" s="64"/>
    </row>
    <row r="8" spans="1:18" ht="14.25" customHeight="1" x14ac:dyDescent="0.25">
      <c r="A8" s="64"/>
      <c r="B8" s="64"/>
      <c r="C8" s="64"/>
      <c r="D8" s="64"/>
      <c r="E8" s="64"/>
      <c r="F8" s="64"/>
      <c r="G8" s="64"/>
      <c r="H8" s="64"/>
      <c r="I8" s="64"/>
      <c r="J8" s="64"/>
      <c r="K8" s="64"/>
      <c r="L8" s="64"/>
      <c r="M8" s="64"/>
      <c r="N8" s="64"/>
      <c r="O8" s="64"/>
      <c r="P8" s="64"/>
      <c r="Q8" s="64"/>
      <c r="R8" s="64"/>
    </row>
    <row r="9" spans="1:18" ht="14.25" customHeight="1" thickBot="1" x14ac:dyDescent="0.3">
      <c r="A9" s="64"/>
      <c r="B9" s="64"/>
      <c r="C9" s="64"/>
      <c r="D9" s="64"/>
      <c r="E9" s="64"/>
      <c r="F9" s="64"/>
      <c r="G9" s="64"/>
      <c r="H9" s="64"/>
      <c r="I9" s="64"/>
      <c r="J9" s="64"/>
      <c r="K9" s="64"/>
      <c r="L9" s="64"/>
      <c r="M9" s="64"/>
      <c r="N9" s="64"/>
      <c r="O9" s="64"/>
      <c r="P9" s="64"/>
      <c r="Q9" s="64"/>
      <c r="R9" s="64"/>
    </row>
    <row r="10" spans="1:18" x14ac:dyDescent="0.25">
      <c r="A10" s="62" t="s">
        <v>0</v>
      </c>
      <c r="B10" s="62"/>
      <c r="C10" s="62"/>
      <c r="D10" s="37"/>
      <c r="E10" s="46"/>
      <c r="F10" s="47"/>
      <c r="G10" s="47"/>
      <c r="H10" s="47"/>
      <c r="I10" s="47"/>
      <c r="J10" s="47"/>
      <c r="K10" s="47"/>
      <c r="L10" s="47"/>
      <c r="M10" s="47"/>
      <c r="N10" s="47"/>
      <c r="O10" s="48"/>
      <c r="P10" s="38"/>
      <c r="Q10" s="38"/>
      <c r="R10" s="37"/>
    </row>
    <row r="11" spans="1:18" x14ac:dyDescent="0.25">
      <c r="A11" s="5" t="s">
        <v>1</v>
      </c>
      <c r="B11" s="42">
        <v>2.5</v>
      </c>
      <c r="C11" s="6" t="s">
        <v>4</v>
      </c>
      <c r="D11" s="37"/>
      <c r="E11" s="49"/>
      <c r="F11" s="38"/>
      <c r="G11" s="38"/>
      <c r="H11" s="38"/>
      <c r="I11" s="38"/>
      <c r="J11" s="38"/>
      <c r="K11" s="38"/>
      <c r="L11" s="38"/>
      <c r="M11" s="38"/>
      <c r="N11" s="38"/>
      <c r="O11" s="50"/>
      <c r="P11" s="38"/>
      <c r="Q11" s="38"/>
      <c r="R11" s="37"/>
    </row>
    <row r="12" spans="1:18" x14ac:dyDescent="0.25">
      <c r="A12" s="5" t="s">
        <v>2</v>
      </c>
      <c r="B12" s="61">
        <v>3</v>
      </c>
      <c r="C12" s="6" t="s">
        <v>4</v>
      </c>
      <c r="D12" s="37"/>
      <c r="E12" s="49"/>
      <c r="F12" s="38"/>
      <c r="G12" s="38"/>
      <c r="H12" s="38"/>
      <c r="I12" s="51">
        <f>B33</f>
        <v>1</v>
      </c>
      <c r="J12" s="52" t="s">
        <v>27</v>
      </c>
      <c r="K12" s="38"/>
      <c r="L12" s="38"/>
      <c r="M12" s="38"/>
      <c r="N12" s="38"/>
      <c r="O12" s="50"/>
      <c r="P12" s="38"/>
      <c r="Q12" s="38"/>
      <c r="R12" s="37"/>
    </row>
    <row r="13" spans="1:18" x14ac:dyDescent="0.25">
      <c r="A13" s="5" t="s">
        <v>3</v>
      </c>
      <c r="B13" s="42">
        <v>3.7</v>
      </c>
      <c r="C13" s="6" t="s">
        <v>4</v>
      </c>
      <c r="D13" s="37"/>
      <c r="E13" s="53">
        <f>B12</f>
        <v>3</v>
      </c>
      <c r="F13" s="52" t="s">
        <v>4</v>
      </c>
      <c r="G13" s="38"/>
      <c r="H13" s="38"/>
      <c r="I13" s="38"/>
      <c r="J13" s="38"/>
      <c r="K13" s="38"/>
      <c r="L13" s="38"/>
      <c r="M13" s="38"/>
      <c r="N13" s="38"/>
      <c r="O13" s="50"/>
      <c r="P13" s="38"/>
      <c r="Q13" s="38"/>
      <c r="R13" s="37"/>
    </row>
    <row r="14" spans="1:18" x14ac:dyDescent="0.25">
      <c r="D14" s="37"/>
      <c r="E14" s="49"/>
      <c r="F14" s="38"/>
      <c r="G14" s="38"/>
      <c r="H14" s="38"/>
      <c r="I14" s="38"/>
      <c r="J14" s="38"/>
      <c r="K14" s="38"/>
      <c r="L14" s="38"/>
      <c r="M14" s="38"/>
      <c r="N14" s="38"/>
      <c r="O14" s="50"/>
      <c r="P14" s="38"/>
      <c r="Q14" s="38"/>
      <c r="R14" s="37"/>
    </row>
    <row r="15" spans="1:18" x14ac:dyDescent="0.25">
      <c r="A15" s="62" t="s">
        <v>6</v>
      </c>
      <c r="B15" s="62"/>
      <c r="C15" s="62"/>
      <c r="D15" s="37"/>
      <c r="E15" s="49"/>
      <c r="F15" s="38"/>
      <c r="G15" s="38"/>
      <c r="H15" s="38"/>
      <c r="I15" s="38"/>
      <c r="J15" s="38"/>
      <c r="K15" s="38"/>
      <c r="L15" s="38"/>
      <c r="M15" s="38"/>
      <c r="N15" s="38"/>
      <c r="O15" s="50"/>
      <c r="P15" s="38"/>
      <c r="Q15" s="38"/>
      <c r="R15" s="37"/>
    </row>
    <row r="16" spans="1:18" x14ac:dyDescent="0.25">
      <c r="A16" s="5" t="s">
        <v>7</v>
      </c>
      <c r="B16" s="42">
        <v>11</v>
      </c>
      <c r="C16" s="6" t="s">
        <v>4</v>
      </c>
      <c r="D16" s="37"/>
      <c r="E16" s="49"/>
      <c r="F16" s="38"/>
      <c r="G16" s="38"/>
      <c r="H16" s="38"/>
      <c r="I16" s="38"/>
      <c r="J16" s="38"/>
      <c r="K16" s="38"/>
      <c r="L16" s="38"/>
      <c r="M16" s="52">
        <f>B16</f>
        <v>11</v>
      </c>
      <c r="N16" s="52" t="s">
        <v>4</v>
      </c>
      <c r="O16" s="50"/>
      <c r="P16" s="38"/>
      <c r="Q16" s="38"/>
      <c r="R16" s="37"/>
    </row>
    <row r="17" spans="1:18" x14ac:dyDescent="0.25">
      <c r="A17" s="5" t="s">
        <v>8</v>
      </c>
      <c r="B17" s="42">
        <v>2</v>
      </c>
      <c r="C17" s="6" t="s">
        <v>9</v>
      </c>
      <c r="D17" s="37"/>
      <c r="E17" s="49"/>
      <c r="F17" s="38"/>
      <c r="G17" s="38"/>
      <c r="H17" s="38"/>
      <c r="I17" s="38"/>
      <c r="J17" s="38"/>
      <c r="K17" s="38"/>
      <c r="L17" s="38"/>
      <c r="M17" s="52">
        <f>B17</f>
        <v>2</v>
      </c>
      <c r="N17" s="52" t="s">
        <v>9</v>
      </c>
      <c r="O17" s="50"/>
      <c r="P17" s="38"/>
      <c r="Q17" s="38"/>
      <c r="R17" s="37"/>
    </row>
    <row r="18" spans="1:18" x14ac:dyDescent="0.25">
      <c r="A18" s="5" t="s">
        <v>24</v>
      </c>
      <c r="B18" s="42">
        <v>90</v>
      </c>
      <c r="C18" s="6" t="s">
        <v>13</v>
      </c>
      <c r="D18" s="37"/>
      <c r="E18" s="49"/>
      <c r="F18" s="38"/>
      <c r="G18" s="38"/>
      <c r="H18" s="38"/>
      <c r="I18" s="38"/>
      <c r="J18" s="38"/>
      <c r="K18" s="38"/>
      <c r="L18" s="38"/>
      <c r="M18" s="38"/>
      <c r="N18" s="38"/>
      <c r="O18" s="50"/>
      <c r="P18" s="38"/>
      <c r="Q18" s="38"/>
      <c r="R18" s="37"/>
    </row>
    <row r="19" spans="1:18" x14ac:dyDescent="0.25">
      <c r="D19" s="37"/>
      <c r="E19" s="49"/>
      <c r="F19" s="38"/>
      <c r="G19" s="38"/>
      <c r="H19" s="38"/>
      <c r="I19" s="38"/>
      <c r="J19" s="38"/>
      <c r="K19" s="38"/>
      <c r="L19" s="38"/>
      <c r="M19" s="38"/>
      <c r="N19" s="52">
        <f>B42</f>
        <v>88</v>
      </c>
      <c r="O19" s="54" t="s">
        <v>31</v>
      </c>
      <c r="P19" s="38"/>
      <c r="Q19" s="38"/>
      <c r="R19" s="37"/>
    </row>
    <row r="20" spans="1:18" x14ac:dyDescent="0.25">
      <c r="A20" s="62" t="s">
        <v>14</v>
      </c>
      <c r="B20" s="62"/>
      <c r="C20" s="62"/>
      <c r="D20" s="37"/>
      <c r="E20" s="49"/>
      <c r="F20" s="38"/>
      <c r="G20" s="38"/>
      <c r="H20" s="38"/>
      <c r="I20" s="38"/>
      <c r="J20" s="38"/>
      <c r="K20" s="38"/>
      <c r="L20" s="38"/>
      <c r="M20" s="38"/>
      <c r="N20" s="38"/>
      <c r="O20" s="50"/>
      <c r="P20" s="38"/>
      <c r="Q20" s="38"/>
      <c r="R20" s="37"/>
    </row>
    <row r="21" spans="1:18" x14ac:dyDescent="0.25">
      <c r="A21" s="5" t="s">
        <v>15</v>
      </c>
      <c r="B21" s="42">
        <v>48.7</v>
      </c>
      <c r="C21" s="6" t="s">
        <v>16</v>
      </c>
      <c r="D21" s="37"/>
      <c r="E21" s="49"/>
      <c r="F21" s="38"/>
      <c r="G21" s="38"/>
      <c r="H21" s="38"/>
      <c r="I21" s="38"/>
      <c r="J21" s="38"/>
      <c r="K21" s="55">
        <f>B22</f>
        <v>844.13333333333355</v>
      </c>
      <c r="L21" s="52" t="s">
        <v>16</v>
      </c>
      <c r="M21" s="38"/>
      <c r="N21" s="38"/>
      <c r="O21" s="50"/>
      <c r="P21" s="38"/>
      <c r="Q21" s="38"/>
      <c r="R21" s="37"/>
    </row>
    <row r="22" spans="1:18" x14ac:dyDescent="0.25">
      <c r="A22" s="5" t="s">
        <v>17</v>
      </c>
      <c r="B22" s="7">
        <f>((B16/0.6)-1)*B21</f>
        <v>844.13333333333355</v>
      </c>
      <c r="C22" s="6" t="s">
        <v>16</v>
      </c>
      <c r="D22" s="37"/>
      <c r="E22" s="49"/>
      <c r="F22" s="38"/>
      <c r="G22" s="38"/>
      <c r="H22" s="38"/>
      <c r="I22" s="38"/>
      <c r="J22" s="38"/>
      <c r="K22" s="38"/>
      <c r="L22" s="55">
        <f>B51</f>
        <v>1.8863805337601745E-4</v>
      </c>
      <c r="M22" s="52" t="s">
        <v>35</v>
      </c>
      <c r="N22" s="38"/>
      <c r="O22" s="50"/>
      <c r="P22" s="38"/>
      <c r="Q22" s="38"/>
      <c r="R22" s="37"/>
    </row>
    <row r="23" spans="1:18" x14ac:dyDescent="0.25">
      <c r="A23" s="1"/>
      <c r="D23" s="37"/>
      <c r="E23" s="49"/>
      <c r="F23" s="38"/>
      <c r="G23" s="38"/>
      <c r="H23" s="38"/>
      <c r="I23" s="38"/>
      <c r="J23" s="38"/>
      <c r="K23" s="38"/>
      <c r="L23" s="38"/>
      <c r="M23" s="38"/>
      <c r="N23" s="38"/>
      <c r="O23" s="50"/>
      <c r="P23" s="38"/>
      <c r="Q23" s="38"/>
      <c r="R23" s="37"/>
    </row>
    <row r="24" spans="1:18" x14ac:dyDescent="0.25">
      <c r="A24" s="62" t="s">
        <v>22</v>
      </c>
      <c r="B24" s="62"/>
      <c r="C24" s="62"/>
      <c r="D24" s="38">
        <v>0.6</v>
      </c>
      <c r="E24" s="49"/>
      <c r="F24" s="38"/>
      <c r="G24" s="38"/>
      <c r="H24" s="38"/>
      <c r="I24" s="38"/>
      <c r="J24" s="38"/>
      <c r="K24" s="38"/>
      <c r="L24" s="38"/>
      <c r="M24" s="38"/>
      <c r="N24" s="52"/>
      <c r="O24" s="54"/>
      <c r="P24" s="38"/>
      <c r="Q24" s="38"/>
      <c r="R24" s="37"/>
    </row>
    <row r="25" spans="1:18" x14ac:dyDescent="0.25">
      <c r="A25" s="5" t="s">
        <v>20</v>
      </c>
      <c r="B25" s="6">
        <f>0.5</f>
        <v>0.5</v>
      </c>
      <c r="C25" s="6" t="s">
        <v>21</v>
      </c>
      <c r="D25" s="38">
        <f>0.6+(B12-1)*0.8</f>
        <v>2.2000000000000002</v>
      </c>
      <c r="E25" s="49"/>
      <c r="F25" s="38"/>
      <c r="G25" s="38"/>
      <c r="H25" s="38"/>
      <c r="I25" s="38"/>
      <c r="J25" s="38"/>
      <c r="K25" s="52">
        <f>B21</f>
        <v>48.7</v>
      </c>
      <c r="L25" s="52" t="s">
        <v>16</v>
      </c>
      <c r="M25" s="38"/>
      <c r="N25" s="52"/>
      <c r="O25" s="54"/>
      <c r="P25" s="38"/>
      <c r="Q25" s="38"/>
      <c r="R25" s="37"/>
    </row>
    <row r="26" spans="1:18" x14ac:dyDescent="0.25">
      <c r="A26" s="5" t="s">
        <v>23</v>
      </c>
      <c r="B26" s="9">
        <f>1-B12*B18/B16/100</f>
        <v>0.75454545454545452</v>
      </c>
      <c r="C26" s="6"/>
      <c r="D26" s="38">
        <v>1</v>
      </c>
      <c r="E26" s="49"/>
      <c r="F26" s="38"/>
      <c r="G26" s="38"/>
      <c r="H26" s="38"/>
      <c r="I26" s="38"/>
      <c r="J26" s="38"/>
      <c r="K26" s="38"/>
      <c r="L26" s="38"/>
      <c r="M26" s="38"/>
      <c r="N26" s="52"/>
      <c r="O26" s="54"/>
      <c r="P26" s="38"/>
      <c r="Q26" s="38"/>
      <c r="R26" s="37"/>
    </row>
    <row r="27" spans="1:18" ht="15.75" thickBot="1" x14ac:dyDescent="0.3">
      <c r="A27" s="1"/>
      <c r="B27" s="8"/>
      <c r="D27" s="37"/>
      <c r="E27" s="56"/>
      <c r="F27" s="57"/>
      <c r="G27" s="57"/>
      <c r="H27" s="57"/>
      <c r="I27" s="57"/>
      <c r="J27" s="57"/>
      <c r="K27" s="57"/>
      <c r="L27" s="57"/>
      <c r="M27" s="57"/>
      <c r="N27" s="58"/>
      <c r="O27" s="59"/>
      <c r="P27" s="38"/>
      <c r="Q27" s="38"/>
      <c r="R27" s="37"/>
    </row>
    <row r="28" spans="1:18" x14ac:dyDescent="0.25">
      <c r="A28" s="62" t="s">
        <v>18</v>
      </c>
      <c r="B28" s="62"/>
      <c r="C28" s="62"/>
      <c r="D28" s="37"/>
      <c r="E28" s="38"/>
      <c r="F28" s="38"/>
      <c r="G28" s="38"/>
      <c r="H28" s="38"/>
      <c r="I28" s="38"/>
      <c r="J28" s="38"/>
      <c r="K28" s="38"/>
      <c r="L28" s="38"/>
      <c r="M28" s="38"/>
      <c r="N28" s="38"/>
      <c r="O28" s="38"/>
      <c r="P28" s="38"/>
      <c r="Q28" s="38"/>
      <c r="R28" s="37"/>
    </row>
    <row r="29" spans="1:18" x14ac:dyDescent="0.25">
      <c r="A29" s="5" t="s">
        <v>125</v>
      </c>
      <c r="B29" s="9">
        <f>B16*B17/B12/B18*100</f>
        <v>8.148148148148147</v>
      </c>
      <c r="C29" s="6" t="s">
        <v>9</v>
      </c>
      <c r="D29" s="37"/>
      <c r="E29" s="38"/>
      <c r="F29" s="38"/>
      <c r="G29" s="38"/>
      <c r="H29" s="38"/>
      <c r="I29" s="38"/>
      <c r="J29" s="38"/>
      <c r="K29" s="38"/>
      <c r="L29" s="38"/>
      <c r="M29" s="38"/>
      <c r="N29" s="38"/>
      <c r="O29" s="38"/>
      <c r="P29" s="38"/>
      <c r="Q29" s="38"/>
      <c r="R29" s="37"/>
    </row>
    <row r="30" spans="1:18" x14ac:dyDescent="0.25">
      <c r="A30" s="5" t="s">
        <v>124</v>
      </c>
      <c r="B30" s="42">
        <v>10</v>
      </c>
      <c r="C30" s="6" t="s">
        <v>13</v>
      </c>
      <c r="D30" s="37"/>
      <c r="E30" s="37"/>
      <c r="F30" s="37"/>
      <c r="G30" s="37"/>
      <c r="H30" s="37"/>
      <c r="I30" s="37"/>
      <c r="J30" s="37"/>
      <c r="K30" s="37"/>
      <c r="L30" s="37"/>
      <c r="M30" s="37"/>
      <c r="N30" s="37"/>
      <c r="O30" s="37"/>
      <c r="P30" s="37"/>
      <c r="Q30" s="37"/>
      <c r="R30" s="37"/>
    </row>
    <row r="31" spans="1:18" hidden="1" x14ac:dyDescent="0.25">
      <c r="A31" s="5" t="s">
        <v>19</v>
      </c>
      <c r="B31" s="9">
        <f>B29*B30/100</f>
        <v>0.81481481481481466</v>
      </c>
      <c r="C31" s="6" t="s">
        <v>9</v>
      </c>
      <c r="D31" s="37"/>
      <c r="E31" s="37"/>
      <c r="F31" s="37"/>
      <c r="G31" s="37"/>
      <c r="H31" s="37"/>
      <c r="I31" s="37"/>
      <c r="J31" s="37"/>
      <c r="K31" s="37"/>
      <c r="L31" s="37"/>
      <c r="M31" s="37"/>
      <c r="N31" s="37"/>
      <c r="O31" s="37"/>
      <c r="P31" s="37"/>
      <c r="Q31" s="37"/>
      <c r="R31" s="37"/>
    </row>
    <row r="32" spans="1:18" x14ac:dyDescent="0.25">
      <c r="A32" s="5" t="s">
        <v>127</v>
      </c>
      <c r="B32" s="9">
        <f>B12*B26/B25/B31</f>
        <v>5.556198347107439</v>
      </c>
      <c r="C32" s="6" t="s">
        <v>27</v>
      </c>
      <c r="D32" s="37"/>
      <c r="E32" s="37"/>
      <c r="F32" s="37"/>
      <c r="G32" s="37"/>
      <c r="H32" s="37"/>
      <c r="I32" s="37"/>
      <c r="J32" s="37"/>
      <c r="K32" s="37"/>
      <c r="L32" s="37"/>
      <c r="M32" s="37"/>
      <c r="N32" s="37"/>
      <c r="O32" s="37"/>
      <c r="P32" s="37"/>
      <c r="Q32" s="37"/>
      <c r="R32" s="37"/>
    </row>
    <row r="33" spans="1:18" x14ac:dyDescent="0.25">
      <c r="A33" s="5" t="s">
        <v>133</v>
      </c>
      <c r="B33" s="43">
        <v>1</v>
      </c>
      <c r="C33" s="6" t="s">
        <v>27</v>
      </c>
      <c r="D33" s="37"/>
      <c r="E33" s="37"/>
      <c r="F33" s="37"/>
      <c r="G33" s="37"/>
      <c r="H33" s="37"/>
      <c r="I33" s="37"/>
      <c r="J33" s="37"/>
      <c r="K33" s="37"/>
      <c r="L33" s="37"/>
      <c r="M33" s="37"/>
      <c r="N33" s="37"/>
      <c r="O33" s="37"/>
      <c r="P33" s="37"/>
      <c r="Q33" s="37"/>
      <c r="R33" s="37"/>
    </row>
    <row r="34" spans="1:18" x14ac:dyDescent="0.25">
      <c r="A34" s="5" t="s">
        <v>19</v>
      </c>
      <c r="B34" s="9">
        <f>B12*B26/B33/B25</f>
        <v>4.5272727272727273</v>
      </c>
      <c r="C34" s="6" t="s">
        <v>9</v>
      </c>
      <c r="D34" s="37"/>
      <c r="E34" s="37"/>
      <c r="F34" s="37"/>
      <c r="G34" s="37"/>
      <c r="H34" s="37"/>
      <c r="I34" s="37"/>
      <c r="J34" s="37"/>
      <c r="K34" s="37"/>
      <c r="L34" s="37"/>
      <c r="M34" s="37"/>
      <c r="N34" s="37"/>
      <c r="O34" s="37"/>
      <c r="P34" s="37"/>
      <c r="Q34" s="37"/>
      <c r="R34" s="37"/>
    </row>
    <row r="35" spans="1:18" x14ac:dyDescent="0.25">
      <c r="A35" s="5" t="s">
        <v>26</v>
      </c>
      <c r="B35" s="9">
        <f>B29+B34/2</f>
        <v>10.411784511784511</v>
      </c>
      <c r="C35" s="6" t="s">
        <v>9</v>
      </c>
      <c r="D35" s="37"/>
      <c r="E35" s="37"/>
      <c r="F35" s="37"/>
      <c r="G35" s="37"/>
      <c r="H35" s="37"/>
      <c r="I35" s="37"/>
      <c r="J35" s="37"/>
      <c r="K35" s="37"/>
      <c r="L35" s="37"/>
      <c r="M35" s="37"/>
      <c r="N35" s="37"/>
      <c r="O35" s="37"/>
      <c r="P35" s="37"/>
      <c r="Q35" s="37"/>
      <c r="R35" s="37"/>
    </row>
    <row r="36" spans="1:18" x14ac:dyDescent="0.25">
      <c r="A36" s="5" t="s">
        <v>25</v>
      </c>
      <c r="B36" s="9">
        <f>B29-B34/2</f>
        <v>5.8845117845117834</v>
      </c>
      <c r="C36" s="6" t="s">
        <v>9</v>
      </c>
      <c r="D36" s="37"/>
      <c r="E36" s="37"/>
      <c r="F36" s="37"/>
      <c r="G36" s="37"/>
      <c r="H36" s="37"/>
      <c r="I36" s="37"/>
      <c r="J36" s="37"/>
      <c r="K36" s="37"/>
      <c r="L36" s="37"/>
      <c r="M36" s="37"/>
      <c r="N36" s="37"/>
      <c r="O36" s="37"/>
      <c r="P36" s="37"/>
      <c r="Q36" s="37"/>
      <c r="R36" s="37"/>
    </row>
    <row r="37" spans="1:18" x14ac:dyDescent="0.25">
      <c r="D37" s="37"/>
      <c r="E37" s="37"/>
      <c r="F37" s="37"/>
      <c r="G37" s="37"/>
      <c r="H37" s="37"/>
      <c r="I37" s="37"/>
      <c r="J37" s="37"/>
      <c r="K37" s="37"/>
      <c r="L37" s="37"/>
      <c r="M37" s="37"/>
      <c r="N37" s="37"/>
      <c r="O37" s="37"/>
      <c r="P37" s="37"/>
      <c r="Q37" s="37"/>
      <c r="R37" s="37"/>
    </row>
    <row r="38" spans="1:18" x14ac:dyDescent="0.25">
      <c r="A38" s="62" t="s">
        <v>30</v>
      </c>
      <c r="B38" s="62"/>
      <c r="C38" s="62"/>
      <c r="D38" s="37"/>
      <c r="E38" s="37"/>
      <c r="F38" s="37"/>
      <c r="G38" s="37"/>
      <c r="H38" s="37"/>
      <c r="I38" s="37"/>
      <c r="J38" s="37"/>
      <c r="K38" s="37"/>
      <c r="L38" s="37"/>
      <c r="M38" s="37"/>
      <c r="N38" s="37"/>
      <c r="O38" s="37"/>
      <c r="P38" s="37"/>
      <c r="Q38" s="37"/>
      <c r="R38" s="37"/>
    </row>
    <row r="39" spans="1:18" x14ac:dyDescent="0.25">
      <c r="A39" s="5" t="s">
        <v>10</v>
      </c>
      <c r="B39" s="42">
        <v>50</v>
      </c>
      <c r="C39" s="6" t="s">
        <v>11</v>
      </c>
      <c r="D39" s="37"/>
      <c r="E39" s="37"/>
      <c r="F39" s="37"/>
      <c r="G39" s="37"/>
      <c r="H39" s="37"/>
      <c r="I39" s="37"/>
      <c r="J39" s="37"/>
      <c r="K39" s="37"/>
      <c r="L39" s="37"/>
      <c r="M39" s="37"/>
      <c r="N39" s="37"/>
      <c r="O39" s="37"/>
      <c r="P39" s="37"/>
      <c r="Q39" s="37"/>
      <c r="R39" s="37"/>
    </row>
    <row r="40" spans="1:18" hidden="1" x14ac:dyDescent="0.25">
      <c r="A40" s="5" t="s">
        <v>12</v>
      </c>
      <c r="B40" s="6">
        <f>B39/10/B16</f>
        <v>0.45454545454545453</v>
      </c>
      <c r="C40" s="6" t="s">
        <v>13</v>
      </c>
      <c r="D40" s="37"/>
      <c r="E40" s="37"/>
      <c r="F40" s="37"/>
      <c r="G40" s="37"/>
      <c r="H40" s="37"/>
      <c r="I40" s="37"/>
      <c r="J40" s="37"/>
      <c r="K40" s="37"/>
      <c r="L40" s="37"/>
      <c r="M40" s="37"/>
      <c r="N40" s="37"/>
      <c r="O40" s="37"/>
      <c r="P40" s="37"/>
      <c r="Q40" s="37"/>
      <c r="R40" s="37"/>
    </row>
    <row r="41" spans="1:18" x14ac:dyDescent="0.25">
      <c r="A41" s="5" t="s">
        <v>129</v>
      </c>
      <c r="B41" s="9">
        <f>B17*(1-B11*B18/100/B16)/B25/B39*1000</f>
        <v>63.636363636363633</v>
      </c>
      <c r="C41" s="6" t="s">
        <v>31</v>
      </c>
      <c r="D41" s="37"/>
      <c r="E41" s="37"/>
      <c r="F41" s="37"/>
      <c r="G41" s="37"/>
      <c r="H41" s="37"/>
      <c r="I41" s="37"/>
      <c r="J41" s="37"/>
      <c r="K41" s="37"/>
      <c r="L41" s="37"/>
      <c r="M41" s="37"/>
      <c r="N41" s="37"/>
      <c r="O41" s="37"/>
      <c r="P41" s="37"/>
      <c r="Q41" s="37"/>
      <c r="R41" s="37"/>
    </row>
    <row r="42" spans="1:18" x14ac:dyDescent="0.25">
      <c r="A42" s="5" t="s">
        <v>134</v>
      </c>
      <c r="B42" s="42">
        <v>88</v>
      </c>
      <c r="C42" s="6" t="s">
        <v>31</v>
      </c>
      <c r="D42" s="37"/>
      <c r="E42" s="37"/>
      <c r="F42" s="37"/>
      <c r="G42" s="37"/>
      <c r="H42" s="37"/>
      <c r="I42" s="37"/>
      <c r="J42" s="37"/>
      <c r="K42" s="37"/>
      <c r="L42" s="37"/>
      <c r="M42" s="37"/>
      <c r="N42" s="37"/>
      <c r="O42" s="37"/>
      <c r="P42" s="37"/>
      <c r="Q42" s="37"/>
      <c r="R42" s="37"/>
    </row>
    <row r="43" spans="1:18" x14ac:dyDescent="0.25">
      <c r="A43" s="5" t="s">
        <v>122</v>
      </c>
      <c r="B43" s="42">
        <v>10</v>
      </c>
      <c r="C43" s="6" t="s">
        <v>78</v>
      </c>
      <c r="D43" s="37"/>
      <c r="E43" s="37"/>
      <c r="F43" s="37"/>
      <c r="G43" s="37"/>
      <c r="H43" s="37"/>
      <c r="I43" s="37"/>
      <c r="J43" s="37"/>
      <c r="K43" s="37"/>
      <c r="L43" s="37"/>
      <c r="M43" s="37"/>
      <c r="N43" s="37"/>
      <c r="O43" s="37"/>
      <c r="P43" s="37"/>
      <c r="Q43" s="37"/>
      <c r="R43" s="37"/>
    </row>
    <row r="44" spans="1:18" x14ac:dyDescent="0.25">
      <c r="A44" s="5" t="s">
        <v>128</v>
      </c>
      <c r="B44" s="36">
        <f>B43*B35+1000*B17*(1-B11*B18/100/B16)/B25/B42</f>
        <v>140.27486991123354</v>
      </c>
      <c r="C44" s="6" t="s">
        <v>11</v>
      </c>
      <c r="D44" s="37"/>
      <c r="E44" s="37"/>
      <c r="F44" s="37"/>
      <c r="G44" s="37"/>
      <c r="H44" s="37"/>
      <c r="I44" s="37"/>
      <c r="J44" s="37"/>
      <c r="K44" s="37"/>
      <c r="L44" s="37"/>
      <c r="M44" s="37"/>
      <c r="N44" s="37"/>
      <c r="O44" s="37"/>
      <c r="P44" s="37"/>
      <c r="Q44" s="37"/>
      <c r="R44" s="37"/>
    </row>
    <row r="45" spans="1:18" x14ac:dyDescent="0.25">
      <c r="A45" s="1"/>
      <c r="B45" s="44"/>
      <c r="D45" s="37"/>
      <c r="E45" s="37"/>
      <c r="F45" s="37"/>
      <c r="G45" s="37"/>
      <c r="H45" s="37"/>
      <c r="I45" s="37"/>
      <c r="J45" s="37"/>
      <c r="K45" s="37"/>
      <c r="L45" s="37"/>
      <c r="M45" s="37"/>
      <c r="N45" s="37"/>
      <c r="O45" s="37"/>
      <c r="P45" s="37"/>
      <c r="Q45" s="37"/>
      <c r="R45" s="37"/>
    </row>
    <row r="46" spans="1:18" x14ac:dyDescent="0.25">
      <c r="A46" s="62" t="s">
        <v>32</v>
      </c>
      <c r="B46" s="62"/>
      <c r="C46" s="62"/>
      <c r="D46" s="37"/>
      <c r="E46" s="37"/>
      <c r="F46" s="37"/>
      <c r="G46" s="37"/>
      <c r="H46" s="37"/>
      <c r="I46" s="37"/>
      <c r="J46" s="37"/>
      <c r="K46" s="37"/>
      <c r="L46" s="37"/>
      <c r="M46" s="37"/>
      <c r="N46" s="37"/>
      <c r="O46" s="37"/>
      <c r="P46" s="37"/>
      <c r="Q46" s="37"/>
      <c r="R46" s="37"/>
    </row>
    <row r="47" spans="1:18" x14ac:dyDescent="0.25">
      <c r="A47" s="5" t="s">
        <v>146</v>
      </c>
      <c r="B47" s="60">
        <v>33</v>
      </c>
      <c r="C47" s="6" t="s">
        <v>16</v>
      </c>
      <c r="D47" s="37"/>
      <c r="E47" s="37"/>
      <c r="F47" s="37"/>
      <c r="G47" s="37"/>
      <c r="H47" s="37"/>
      <c r="I47" s="37"/>
      <c r="J47" s="37"/>
      <c r="K47" s="37"/>
      <c r="L47" s="37"/>
      <c r="M47" s="37"/>
      <c r="N47" s="37"/>
      <c r="O47" s="37"/>
      <c r="P47" s="37"/>
      <c r="Q47" s="37"/>
      <c r="R47" s="37"/>
    </row>
    <row r="48" spans="1:18" x14ac:dyDescent="0.25">
      <c r="A48" s="5" t="s">
        <v>147</v>
      </c>
      <c r="B48" s="42">
        <v>22</v>
      </c>
      <c r="C48" s="6" t="s">
        <v>145</v>
      </c>
      <c r="D48" s="37"/>
      <c r="E48" s="37"/>
      <c r="F48" s="37"/>
      <c r="G48" s="37"/>
      <c r="H48" s="37"/>
      <c r="I48" s="37"/>
      <c r="J48" s="37"/>
      <c r="K48" s="37"/>
      <c r="L48" s="37"/>
      <c r="M48" s="37"/>
      <c r="N48" s="37"/>
      <c r="O48" s="37"/>
      <c r="P48" s="37"/>
      <c r="Q48" s="37"/>
      <c r="R48" s="37"/>
    </row>
    <row r="49" spans="1:18" x14ac:dyDescent="0.25">
      <c r="A49" s="5" t="s">
        <v>148</v>
      </c>
      <c r="B49" s="42">
        <v>68</v>
      </c>
      <c r="C49" s="6" t="s">
        <v>35</v>
      </c>
      <c r="D49" s="37"/>
      <c r="E49" s="37"/>
      <c r="F49" s="37" t="s">
        <v>28</v>
      </c>
      <c r="G49" s="37" t="s">
        <v>29</v>
      </c>
      <c r="H49" s="37"/>
      <c r="I49" s="37"/>
      <c r="J49" s="37"/>
      <c r="K49" s="37"/>
      <c r="L49" s="37"/>
      <c r="M49" s="37"/>
      <c r="N49" s="37"/>
      <c r="O49" s="37"/>
      <c r="P49" s="37"/>
      <c r="Q49" s="37"/>
      <c r="R49" s="37"/>
    </row>
    <row r="50" spans="1:18" x14ac:dyDescent="0.25">
      <c r="A50" s="5" t="s">
        <v>33</v>
      </c>
      <c r="B50" s="42">
        <v>1000000</v>
      </c>
      <c r="C50" s="6" t="s">
        <v>34</v>
      </c>
      <c r="D50" s="37"/>
      <c r="E50" s="37"/>
      <c r="F50" s="38">
        <v>0</v>
      </c>
      <c r="G50" s="39">
        <f>B36</f>
        <v>5.8845117845117834</v>
      </c>
      <c r="H50" s="37"/>
      <c r="I50" s="37"/>
      <c r="J50" s="37"/>
      <c r="K50" s="37"/>
      <c r="L50" s="37"/>
      <c r="M50" s="37"/>
      <c r="N50" s="37"/>
      <c r="O50" s="37"/>
      <c r="P50" s="37"/>
      <c r="Q50" s="37"/>
      <c r="R50" s="37"/>
    </row>
    <row r="51" spans="1:18" x14ac:dyDescent="0.25">
      <c r="A51" s="5" t="s">
        <v>135</v>
      </c>
      <c r="B51" s="7">
        <f>1/2/3.14/B50/B22*1000000</f>
        <v>1.8863805337601745E-4</v>
      </c>
      <c r="C51" s="6" t="s">
        <v>35</v>
      </c>
      <c r="D51" s="37"/>
      <c r="E51" s="37"/>
      <c r="F51" s="38">
        <f>B26/B25</f>
        <v>1.509090909090909</v>
      </c>
      <c r="G51" s="39">
        <f>B35</f>
        <v>10.411784511784511</v>
      </c>
      <c r="H51" s="37"/>
      <c r="I51" s="37"/>
      <c r="J51" s="37"/>
      <c r="K51" s="37"/>
      <c r="L51" s="37"/>
      <c r="M51" s="37"/>
      <c r="N51" s="37"/>
      <c r="O51" s="37"/>
      <c r="P51" s="37"/>
      <c r="Q51" s="37"/>
      <c r="R51" s="37"/>
    </row>
    <row r="52" spans="1:18" x14ac:dyDescent="0.25">
      <c r="A52" s="5" t="s">
        <v>136</v>
      </c>
      <c r="B52" s="40">
        <f>Sheet2!BH4/1000</f>
        <v>2.1877616239495525</v>
      </c>
      <c r="C52" s="6" t="s">
        <v>34</v>
      </c>
      <c r="D52" s="37"/>
      <c r="E52" s="37"/>
      <c r="F52" s="38">
        <f>1/B25</f>
        <v>2</v>
      </c>
      <c r="G52" s="39">
        <f>B36</f>
        <v>5.8845117845117834</v>
      </c>
      <c r="H52" s="37"/>
      <c r="I52" s="37"/>
      <c r="J52" s="37"/>
      <c r="K52" s="37"/>
      <c r="L52" s="37"/>
      <c r="M52" s="37"/>
      <c r="N52" s="37"/>
      <c r="O52" s="37"/>
      <c r="P52" s="37"/>
      <c r="Q52" s="37"/>
      <c r="R52" s="37"/>
    </row>
    <row r="53" spans="1:18" x14ac:dyDescent="0.25">
      <c r="A53" s="5" t="s">
        <v>139</v>
      </c>
      <c r="B53" s="6">
        <f>Sheet2!BH5</f>
        <v>98</v>
      </c>
      <c r="C53" s="6" t="s">
        <v>137</v>
      </c>
      <c r="D53" s="37"/>
      <c r="E53" s="37"/>
      <c r="F53" s="38">
        <f>F51+F52</f>
        <v>3.5090909090909088</v>
      </c>
      <c r="G53" s="39">
        <f>B35</f>
        <v>10.411784511784511</v>
      </c>
      <c r="H53" s="37"/>
      <c r="I53" s="37"/>
      <c r="J53" s="37"/>
      <c r="K53" s="37"/>
      <c r="L53" s="37"/>
      <c r="M53" s="37"/>
      <c r="N53" s="37"/>
      <c r="O53" s="37" t="s">
        <v>131</v>
      </c>
      <c r="P53" s="37"/>
      <c r="Q53" s="37"/>
      <c r="R53" s="37"/>
    </row>
    <row r="54" spans="1:18" x14ac:dyDescent="0.25">
      <c r="A54" s="5" t="s">
        <v>138</v>
      </c>
      <c r="B54" s="6">
        <f>Sheet2!BH6*-1</f>
        <v>36</v>
      </c>
      <c r="C54" s="6" t="s">
        <v>97</v>
      </c>
      <c r="D54" s="37"/>
      <c r="E54" s="37"/>
      <c r="F54" s="38">
        <f>2/B25</f>
        <v>4</v>
      </c>
      <c r="G54" s="39">
        <f>B36</f>
        <v>5.8845117845117834</v>
      </c>
      <c r="H54" s="37"/>
      <c r="I54" s="37"/>
      <c r="J54" s="37"/>
      <c r="K54" s="37"/>
      <c r="L54" s="37"/>
      <c r="M54" s="37"/>
      <c r="N54" s="37"/>
      <c r="O54" s="37"/>
      <c r="P54" s="37"/>
      <c r="Q54" s="37"/>
      <c r="R54" s="37"/>
    </row>
    <row r="55" spans="1:18" x14ac:dyDescent="0.25">
      <c r="A55" s="37"/>
      <c r="B55" s="37"/>
      <c r="C55" s="37"/>
      <c r="D55" s="37"/>
      <c r="E55" s="37"/>
      <c r="F55" s="37"/>
      <c r="G55" s="37"/>
      <c r="H55" s="37"/>
      <c r="I55" s="37"/>
      <c r="J55" s="37"/>
      <c r="K55" s="37"/>
      <c r="L55" s="37"/>
      <c r="M55" s="37"/>
      <c r="N55" s="37"/>
      <c r="O55" s="37"/>
      <c r="P55" s="37"/>
      <c r="Q55" s="37"/>
      <c r="R55" s="37"/>
    </row>
    <row r="56" spans="1:18" x14ac:dyDescent="0.25">
      <c r="A56" s="37"/>
      <c r="B56" s="37"/>
      <c r="C56" s="37"/>
      <c r="D56" s="37"/>
      <c r="E56" s="37"/>
      <c r="F56" s="37"/>
      <c r="G56" s="37"/>
      <c r="H56" s="37"/>
      <c r="I56" s="37"/>
      <c r="J56" s="37"/>
      <c r="K56" s="37"/>
      <c r="L56" s="37"/>
      <c r="M56" s="37"/>
      <c r="N56" s="37"/>
      <c r="O56" s="37"/>
      <c r="P56" s="37"/>
      <c r="Q56" s="37"/>
      <c r="R56" s="37"/>
    </row>
    <row r="57" spans="1:18" x14ac:dyDescent="0.25">
      <c r="A57" s="37"/>
      <c r="B57" s="37"/>
      <c r="C57" s="37"/>
      <c r="D57" s="37"/>
      <c r="E57" s="37"/>
      <c r="F57" s="37"/>
      <c r="G57" s="37"/>
      <c r="H57" s="37"/>
      <c r="I57" s="37"/>
      <c r="J57" s="37"/>
      <c r="K57" s="37"/>
      <c r="L57" s="37"/>
      <c r="M57" s="37"/>
      <c r="N57" s="37"/>
      <c r="O57" s="37"/>
      <c r="P57" s="37"/>
      <c r="Q57" s="37"/>
      <c r="R57" s="37"/>
    </row>
    <row r="58" spans="1:18" x14ac:dyDescent="0.25">
      <c r="A58" s="37"/>
      <c r="B58" s="37"/>
      <c r="C58" s="37"/>
      <c r="D58" s="37"/>
      <c r="E58" s="37"/>
      <c r="F58" s="37"/>
      <c r="G58" s="37"/>
      <c r="H58" s="37"/>
      <c r="I58" s="37"/>
      <c r="J58" s="37"/>
      <c r="K58" s="37"/>
      <c r="L58" s="37"/>
      <c r="M58" s="37"/>
      <c r="N58" s="37"/>
      <c r="O58" s="37"/>
      <c r="P58" s="37"/>
      <c r="Q58" s="37"/>
      <c r="R58" s="37"/>
    </row>
    <row r="59" spans="1:18" x14ac:dyDescent="0.25">
      <c r="A59" s="37"/>
      <c r="B59" s="37"/>
      <c r="C59" s="37"/>
      <c r="D59" s="37"/>
      <c r="E59" s="37"/>
      <c r="F59" s="37"/>
      <c r="G59" s="37"/>
      <c r="H59" s="37"/>
      <c r="I59" s="37"/>
      <c r="J59" s="37"/>
      <c r="K59" s="37"/>
      <c r="L59" s="37"/>
      <c r="M59" s="37"/>
      <c r="N59" s="37"/>
      <c r="O59" s="37"/>
      <c r="P59" s="37"/>
      <c r="Q59" s="37"/>
      <c r="R59" s="37"/>
    </row>
    <row r="60" spans="1:18" x14ac:dyDescent="0.25">
      <c r="A60" s="37"/>
      <c r="B60" s="37"/>
      <c r="C60" s="37"/>
      <c r="D60" s="37"/>
      <c r="E60" s="37"/>
      <c r="F60" s="37"/>
      <c r="G60" s="37"/>
      <c r="H60" s="37"/>
      <c r="I60" s="37"/>
      <c r="J60" s="37"/>
      <c r="K60" s="37"/>
      <c r="L60" s="37"/>
      <c r="M60" s="37"/>
      <c r="N60" s="37"/>
      <c r="O60" s="37"/>
      <c r="P60" s="37"/>
      <c r="Q60" s="37"/>
      <c r="R60" s="37"/>
    </row>
    <row r="61" spans="1:18" x14ac:dyDescent="0.25">
      <c r="A61" s="37"/>
      <c r="B61" s="37"/>
      <c r="C61" s="37"/>
      <c r="D61" s="37"/>
      <c r="E61" s="37"/>
      <c r="F61" s="37"/>
      <c r="G61" s="37"/>
      <c r="H61" s="37"/>
      <c r="I61" s="37"/>
      <c r="J61" s="37"/>
      <c r="K61" s="37"/>
      <c r="L61" s="37"/>
      <c r="M61" s="37"/>
      <c r="N61" s="37"/>
      <c r="O61" s="37"/>
      <c r="P61" s="37"/>
      <c r="Q61" s="37"/>
      <c r="R61" s="37"/>
    </row>
    <row r="62" spans="1:18" x14ac:dyDescent="0.25">
      <c r="A62" s="37"/>
      <c r="B62" s="37"/>
      <c r="C62" s="37"/>
      <c r="D62" s="37"/>
      <c r="E62" s="37"/>
      <c r="F62" s="37"/>
      <c r="G62" s="37"/>
      <c r="H62" s="37"/>
      <c r="I62" s="37"/>
      <c r="J62" s="37"/>
      <c r="K62" s="37"/>
      <c r="L62" s="37"/>
      <c r="M62" s="37"/>
      <c r="N62" s="37"/>
      <c r="O62" s="37"/>
      <c r="P62" s="37"/>
      <c r="Q62" s="37"/>
      <c r="R62" s="37"/>
    </row>
    <row r="63" spans="1:18" x14ac:dyDescent="0.25">
      <c r="A63" s="37"/>
      <c r="B63" s="37"/>
      <c r="C63" s="37"/>
      <c r="D63" s="37"/>
      <c r="E63" s="37"/>
      <c r="F63" s="37"/>
      <c r="G63" s="37"/>
      <c r="H63" s="37"/>
      <c r="I63" s="37"/>
      <c r="J63" s="37"/>
      <c r="K63" s="37"/>
      <c r="L63" s="37"/>
      <c r="M63" s="37"/>
      <c r="N63" s="37"/>
      <c r="O63" s="37"/>
      <c r="P63" s="37"/>
      <c r="Q63" s="37"/>
      <c r="R63" s="37"/>
    </row>
    <row r="64" spans="1:18" x14ac:dyDescent="0.25">
      <c r="A64" s="37"/>
      <c r="B64" s="37"/>
      <c r="C64" s="37"/>
      <c r="D64" s="37"/>
      <c r="E64" s="37"/>
      <c r="F64" s="37"/>
      <c r="G64" s="37"/>
      <c r="H64" s="37"/>
      <c r="I64" s="37"/>
      <c r="J64" s="37"/>
      <c r="K64" s="37"/>
      <c r="L64" s="37"/>
      <c r="M64" s="37"/>
      <c r="N64" s="37"/>
      <c r="O64" s="37"/>
      <c r="P64" s="37"/>
      <c r="Q64" s="37"/>
      <c r="R64" s="37"/>
    </row>
    <row r="65" spans="1:18" x14ac:dyDescent="0.25">
      <c r="A65" s="37"/>
      <c r="B65" s="37"/>
      <c r="C65" s="37"/>
      <c r="D65" s="37"/>
      <c r="E65" s="37"/>
      <c r="F65" s="37"/>
      <c r="G65" s="37"/>
      <c r="H65" s="37"/>
      <c r="I65" s="37"/>
      <c r="J65" s="37"/>
      <c r="K65" s="37"/>
      <c r="L65" s="37"/>
      <c r="M65" s="37"/>
      <c r="N65" s="37"/>
      <c r="O65" s="37"/>
      <c r="P65" s="37"/>
      <c r="Q65" s="37"/>
      <c r="R65" s="37"/>
    </row>
    <row r="66" spans="1:18" x14ac:dyDescent="0.25">
      <c r="A66" s="37"/>
      <c r="B66" s="37"/>
      <c r="C66" s="37"/>
      <c r="D66" s="37"/>
      <c r="E66" s="37"/>
      <c r="F66" s="37"/>
      <c r="G66" s="37"/>
      <c r="H66" s="37"/>
      <c r="I66" s="37"/>
      <c r="J66" s="37"/>
      <c r="K66" s="37"/>
      <c r="L66" s="37"/>
      <c r="M66" s="37"/>
      <c r="N66" s="37"/>
      <c r="O66" s="37"/>
      <c r="P66" s="37"/>
      <c r="Q66" s="37"/>
      <c r="R66" s="37"/>
    </row>
    <row r="67" spans="1:18" x14ac:dyDescent="0.25">
      <c r="A67" s="37"/>
      <c r="B67" s="37"/>
      <c r="C67" s="37"/>
      <c r="D67" s="37"/>
      <c r="E67" s="37"/>
      <c r="F67" s="37"/>
      <c r="G67" s="37"/>
      <c r="H67" s="37"/>
      <c r="I67" s="37"/>
      <c r="J67" s="37"/>
      <c r="K67" s="37"/>
      <c r="L67" s="37"/>
      <c r="M67" s="37"/>
      <c r="N67" s="37"/>
      <c r="O67" s="37"/>
      <c r="P67" s="37"/>
      <c r="Q67" s="37"/>
      <c r="R67" s="37"/>
    </row>
    <row r="68" spans="1:18" x14ac:dyDescent="0.25">
      <c r="A68" s="37"/>
      <c r="B68" s="37"/>
      <c r="C68" s="37"/>
      <c r="D68" s="37"/>
      <c r="E68" s="37"/>
      <c r="F68" s="37"/>
      <c r="G68" s="37"/>
      <c r="H68" s="37"/>
      <c r="I68" s="37"/>
      <c r="J68" s="37"/>
      <c r="K68" s="37"/>
      <c r="L68" s="37"/>
      <c r="M68" s="37"/>
      <c r="N68" s="37"/>
      <c r="O68" s="37"/>
      <c r="P68" s="37"/>
      <c r="Q68" s="37"/>
      <c r="R68" s="37"/>
    </row>
    <row r="69" spans="1:18" x14ac:dyDescent="0.25">
      <c r="A69" s="37"/>
      <c r="B69" s="37"/>
      <c r="C69" s="37"/>
      <c r="D69" s="37"/>
      <c r="E69" s="37"/>
      <c r="F69" s="37"/>
      <c r="G69" s="37"/>
      <c r="H69" s="37"/>
      <c r="I69" s="37"/>
      <c r="J69" s="37"/>
      <c r="K69" s="37"/>
      <c r="L69" s="37"/>
      <c r="M69" s="37"/>
      <c r="N69" s="37"/>
      <c r="O69" s="37"/>
      <c r="P69" s="37"/>
      <c r="Q69" s="37"/>
      <c r="R69" s="37"/>
    </row>
    <row r="70" spans="1:18" x14ac:dyDescent="0.25">
      <c r="A70" s="37"/>
      <c r="B70" s="37"/>
      <c r="C70" s="37"/>
      <c r="D70" s="37"/>
      <c r="E70" s="37"/>
      <c r="F70" s="37"/>
      <c r="G70" s="37"/>
      <c r="H70" s="37"/>
      <c r="I70" s="37"/>
      <c r="J70" s="37"/>
      <c r="K70" s="37"/>
      <c r="L70" s="37"/>
      <c r="M70" s="37"/>
      <c r="N70" s="37"/>
      <c r="O70" s="37"/>
      <c r="P70" s="37"/>
      <c r="Q70" s="37"/>
      <c r="R70" s="37"/>
    </row>
    <row r="71" spans="1:18" x14ac:dyDescent="0.25">
      <c r="A71" s="37"/>
      <c r="B71" s="37"/>
      <c r="C71" s="37"/>
      <c r="D71" s="37"/>
      <c r="E71" s="37"/>
      <c r="F71" s="37"/>
      <c r="G71" s="37"/>
      <c r="H71" s="37"/>
      <c r="I71" s="37"/>
      <c r="J71" s="37"/>
      <c r="K71" s="37"/>
      <c r="L71" s="37"/>
      <c r="M71" s="37"/>
      <c r="N71" s="37"/>
      <c r="O71" s="37"/>
      <c r="P71" s="37"/>
      <c r="Q71" s="37"/>
      <c r="R71" s="37"/>
    </row>
    <row r="72" spans="1:18" x14ac:dyDescent="0.25">
      <c r="A72" s="37"/>
      <c r="B72" s="37"/>
      <c r="C72" s="37"/>
      <c r="D72" s="37"/>
      <c r="E72" s="37"/>
      <c r="F72" s="37"/>
      <c r="G72" s="37"/>
      <c r="H72" s="37"/>
      <c r="I72" s="37"/>
      <c r="J72" s="37"/>
      <c r="K72" s="37"/>
      <c r="L72" s="37"/>
      <c r="M72" s="37"/>
      <c r="N72" s="37"/>
      <c r="O72" s="37"/>
      <c r="P72" s="37"/>
      <c r="Q72" s="37"/>
      <c r="R72" s="37"/>
    </row>
    <row r="73" spans="1:18" x14ac:dyDescent="0.25">
      <c r="A73" s="37"/>
      <c r="B73" s="37"/>
      <c r="C73" s="37"/>
      <c r="D73" s="37"/>
      <c r="E73" s="37"/>
      <c r="F73" s="37"/>
      <c r="G73" s="37"/>
      <c r="H73" s="37"/>
      <c r="I73" s="37"/>
      <c r="J73" s="37"/>
      <c r="K73" s="37"/>
      <c r="L73" s="37"/>
      <c r="M73" s="37"/>
      <c r="N73" s="37"/>
      <c r="O73" s="37"/>
      <c r="P73" s="37"/>
      <c r="Q73" s="37"/>
      <c r="R73" s="37"/>
    </row>
    <row r="74" spans="1:18" x14ac:dyDescent="0.25">
      <c r="A74" s="37"/>
      <c r="B74" s="37"/>
      <c r="C74" s="37"/>
      <c r="D74" s="37"/>
      <c r="E74" s="37"/>
      <c r="F74" s="37"/>
      <c r="G74" s="37"/>
      <c r="H74" s="37"/>
      <c r="I74" s="37"/>
      <c r="J74" s="37"/>
      <c r="K74" s="37"/>
      <c r="L74" s="37"/>
      <c r="M74" s="37"/>
      <c r="N74" s="37"/>
      <c r="O74" s="37"/>
      <c r="P74" s="37"/>
      <c r="Q74" s="37"/>
      <c r="R74" s="37"/>
    </row>
    <row r="75" spans="1:18" x14ac:dyDescent="0.25">
      <c r="A75" s="37"/>
      <c r="B75" s="37"/>
      <c r="C75" s="37"/>
      <c r="D75" s="37"/>
      <c r="E75" s="37"/>
      <c r="F75" s="37"/>
      <c r="G75" s="37"/>
      <c r="H75" s="37"/>
      <c r="I75" s="37"/>
      <c r="J75" s="37"/>
      <c r="K75" s="37"/>
      <c r="L75" s="37"/>
      <c r="M75" s="37"/>
      <c r="N75" s="37"/>
      <c r="O75" s="37"/>
      <c r="P75" s="37"/>
      <c r="Q75" s="37"/>
      <c r="R75" s="37"/>
    </row>
    <row r="76" spans="1:18" x14ac:dyDescent="0.25">
      <c r="A76" s="37"/>
      <c r="B76" s="37"/>
      <c r="C76" s="37"/>
      <c r="D76" s="37"/>
      <c r="E76" s="37"/>
      <c r="F76" s="37"/>
      <c r="G76" s="37"/>
      <c r="H76" s="37"/>
      <c r="I76" s="37"/>
      <c r="J76" s="37"/>
      <c r="K76" s="37"/>
      <c r="L76" s="37"/>
      <c r="M76" s="37"/>
      <c r="N76" s="37"/>
      <c r="O76" s="37"/>
      <c r="P76" s="37"/>
      <c r="Q76" s="37"/>
      <c r="R76" s="37"/>
    </row>
    <row r="77" spans="1:18" x14ac:dyDescent="0.25">
      <c r="A77" s="37"/>
      <c r="B77" s="37"/>
      <c r="C77" s="37"/>
      <c r="D77" s="37"/>
      <c r="E77" s="37"/>
      <c r="F77" s="37"/>
      <c r="G77" s="37"/>
      <c r="H77" s="37"/>
      <c r="I77" s="37"/>
      <c r="J77" s="37"/>
      <c r="K77" s="37"/>
      <c r="L77" s="37"/>
      <c r="M77" s="37"/>
      <c r="N77" s="37"/>
      <c r="O77" s="37"/>
      <c r="P77" s="37"/>
      <c r="Q77" s="37"/>
      <c r="R77" s="37"/>
    </row>
    <row r="78" spans="1:18" x14ac:dyDescent="0.25">
      <c r="A78" s="37"/>
      <c r="B78" s="37"/>
      <c r="C78" s="37"/>
      <c r="D78" s="37"/>
      <c r="E78" s="37"/>
      <c r="F78" s="37"/>
      <c r="G78" s="37"/>
      <c r="H78" s="37"/>
      <c r="I78" s="37"/>
      <c r="J78" s="37"/>
      <c r="K78" s="37"/>
      <c r="L78" s="37"/>
      <c r="M78" s="37"/>
      <c r="N78" s="37"/>
      <c r="O78" s="37"/>
      <c r="P78" s="37"/>
      <c r="Q78" s="37"/>
      <c r="R78" s="37"/>
    </row>
    <row r="79" spans="1:18" x14ac:dyDescent="0.25">
      <c r="A79" s="37"/>
      <c r="B79" s="37"/>
      <c r="C79" s="37"/>
      <c r="D79" s="37"/>
      <c r="E79" s="37"/>
      <c r="F79" s="37"/>
      <c r="G79" s="37"/>
      <c r="H79" s="37"/>
      <c r="I79" s="37"/>
      <c r="J79" s="37"/>
      <c r="K79" s="37"/>
      <c r="L79" s="37"/>
      <c r="M79" s="37"/>
      <c r="N79" s="37"/>
      <c r="O79" s="37"/>
      <c r="P79" s="37"/>
      <c r="Q79" s="37"/>
      <c r="R79" s="37"/>
    </row>
    <row r="80" spans="1:18" x14ac:dyDescent="0.25">
      <c r="A80" s="37"/>
      <c r="B80" s="37"/>
      <c r="C80" s="37"/>
      <c r="D80" s="37"/>
      <c r="E80" s="37"/>
      <c r="F80" s="37"/>
      <c r="G80" s="37"/>
      <c r="H80" s="37"/>
      <c r="I80" s="37"/>
      <c r="J80" s="37"/>
      <c r="K80" s="37"/>
      <c r="L80" s="37"/>
      <c r="M80" s="37"/>
      <c r="N80" s="37"/>
      <c r="O80" s="37"/>
      <c r="P80" s="37"/>
      <c r="Q80" s="37"/>
      <c r="R80" s="37"/>
    </row>
    <row r="81" spans="1:18" x14ac:dyDescent="0.25">
      <c r="A81" s="37"/>
      <c r="B81" s="37"/>
      <c r="C81" s="37"/>
      <c r="D81" s="37"/>
      <c r="E81" s="37"/>
      <c r="F81" s="37"/>
      <c r="G81" s="37"/>
      <c r="H81" s="37"/>
      <c r="I81" s="37"/>
      <c r="J81" s="37"/>
      <c r="K81" s="37"/>
      <c r="L81" s="37"/>
      <c r="M81" s="37"/>
      <c r="N81" s="37"/>
      <c r="O81" s="37"/>
      <c r="P81" s="37"/>
      <c r="Q81" s="37"/>
      <c r="R81" s="37"/>
    </row>
    <row r="82" spans="1:18" x14ac:dyDescent="0.25">
      <c r="A82" s="37"/>
      <c r="B82" s="37"/>
      <c r="C82" s="37"/>
      <c r="D82" s="37"/>
      <c r="E82" s="37"/>
      <c r="F82" s="37"/>
      <c r="G82" s="37"/>
      <c r="H82" s="37"/>
      <c r="I82" s="37"/>
      <c r="J82" s="37"/>
      <c r="K82" s="37"/>
      <c r="L82" s="37"/>
      <c r="M82" s="37"/>
      <c r="N82" s="37"/>
      <c r="O82" s="37"/>
      <c r="P82" s="37"/>
      <c r="Q82" s="37"/>
      <c r="R82" s="37"/>
    </row>
    <row r="83" spans="1:18" x14ac:dyDescent="0.25">
      <c r="A83" s="37"/>
      <c r="B83" s="37"/>
      <c r="C83" s="37"/>
      <c r="D83" s="37"/>
      <c r="E83" s="37"/>
      <c r="F83" s="37"/>
      <c r="G83" s="37"/>
      <c r="H83" s="37"/>
      <c r="I83" s="37"/>
      <c r="J83" s="37"/>
      <c r="K83" s="37"/>
      <c r="L83" s="37"/>
      <c r="M83" s="37"/>
      <c r="N83" s="37"/>
      <c r="O83" s="37"/>
      <c r="P83" s="37"/>
      <c r="Q83" s="37"/>
      <c r="R83" s="37"/>
    </row>
    <row r="84" spans="1:18" x14ac:dyDescent="0.25">
      <c r="A84" s="37"/>
      <c r="B84" s="37"/>
      <c r="C84" s="37"/>
      <c r="D84" s="37"/>
      <c r="E84" s="37"/>
      <c r="F84" s="37"/>
      <c r="G84" s="37"/>
      <c r="H84" s="37"/>
      <c r="I84" s="37"/>
      <c r="J84" s="37"/>
      <c r="K84" s="37"/>
      <c r="L84" s="37"/>
      <c r="M84" s="37"/>
      <c r="N84" s="37"/>
      <c r="O84" s="37"/>
      <c r="P84" s="37"/>
      <c r="Q84" s="37"/>
      <c r="R84" s="37"/>
    </row>
    <row r="85" spans="1:18" x14ac:dyDescent="0.25">
      <c r="A85" s="37"/>
      <c r="B85" s="37"/>
      <c r="C85" s="37"/>
      <c r="D85" s="37"/>
      <c r="E85" s="37"/>
      <c r="F85" s="37"/>
      <c r="G85" s="37"/>
      <c r="H85" s="37"/>
      <c r="I85" s="37"/>
      <c r="J85" s="37"/>
      <c r="K85" s="37"/>
      <c r="L85" s="37"/>
      <c r="M85" s="37"/>
      <c r="N85" s="37"/>
      <c r="O85" s="37"/>
      <c r="P85" s="37"/>
      <c r="Q85" s="37"/>
      <c r="R85" s="37"/>
    </row>
    <row r="86" spans="1:18" x14ac:dyDescent="0.25">
      <c r="A86" s="37"/>
      <c r="B86" s="37"/>
      <c r="C86" s="37"/>
      <c r="D86" s="37"/>
      <c r="E86" s="37"/>
      <c r="F86" s="37"/>
      <c r="G86" s="37"/>
      <c r="H86" s="37"/>
      <c r="I86" s="37"/>
      <c r="J86" s="37"/>
      <c r="K86" s="37"/>
      <c r="L86" s="37"/>
      <c r="M86" s="37"/>
      <c r="N86" s="37"/>
      <c r="O86" s="37"/>
      <c r="P86" s="37"/>
      <c r="Q86" s="37"/>
      <c r="R86" s="37"/>
    </row>
    <row r="87" spans="1:18" x14ac:dyDescent="0.25">
      <c r="A87" s="37"/>
      <c r="B87" s="37"/>
      <c r="C87" s="37"/>
      <c r="D87" s="37"/>
      <c r="E87" s="37"/>
      <c r="F87" s="37"/>
      <c r="G87" s="37"/>
      <c r="H87" s="37"/>
      <c r="I87" s="37"/>
      <c r="J87" s="37"/>
      <c r="K87" s="37"/>
      <c r="L87" s="37"/>
      <c r="M87" s="37"/>
      <c r="N87" s="37"/>
      <c r="O87" s="37"/>
      <c r="P87" s="37"/>
      <c r="Q87" s="37"/>
      <c r="R87" s="37"/>
    </row>
    <row r="88" spans="1:18" x14ac:dyDescent="0.25">
      <c r="A88" s="37"/>
      <c r="B88" s="37"/>
      <c r="C88" s="37"/>
      <c r="D88" s="37"/>
      <c r="E88" s="37"/>
      <c r="F88" s="37"/>
      <c r="G88" s="37"/>
      <c r="H88" s="37"/>
      <c r="I88" s="37"/>
      <c r="J88" s="37"/>
      <c r="K88" s="37"/>
      <c r="L88" s="37"/>
      <c r="M88" s="37"/>
      <c r="N88" s="37"/>
      <c r="O88" s="37"/>
      <c r="P88" s="37"/>
      <c r="Q88" s="37"/>
      <c r="R88" s="37"/>
    </row>
  </sheetData>
  <sheetProtection password="DEFD" sheet="1" objects="1" scenarios="1" formatCells="0" formatColumns="0" formatRows="0" insertColumns="0" insertRows="0" insertHyperlinks="0" deleteColumns="0" deleteRows="0" selectLockedCells="1" sort="0" autoFilter="0" pivotTables="0"/>
  <mergeCells count="10">
    <mergeCell ref="A38:C38"/>
    <mergeCell ref="A46:C46"/>
    <mergeCell ref="A15:C15"/>
    <mergeCell ref="A20:C20"/>
    <mergeCell ref="B1:R3"/>
    <mergeCell ref="A10:C10"/>
    <mergeCell ref="A7:R9"/>
    <mergeCell ref="A24:C24"/>
    <mergeCell ref="A28:C28"/>
    <mergeCell ref="A1:A3"/>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1037" r:id="rId4">
          <objectPr defaultSize="0" r:id="rId5">
            <anchor moveWithCells="1">
              <from>
                <xdr:col>4</xdr:col>
                <xdr:colOff>238125</xdr:colOff>
                <xdr:row>9</xdr:row>
                <xdr:rowOff>57150</xdr:rowOff>
              </from>
              <to>
                <xdr:col>14</xdr:col>
                <xdr:colOff>342900</xdr:colOff>
                <xdr:row>26</xdr:row>
                <xdr:rowOff>85725</xdr:rowOff>
              </to>
            </anchor>
          </objectPr>
        </oleObject>
      </mc:Choice>
      <mc:Fallback>
        <oleObject progId="Visio.Drawing.11" shapeId="1037"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H822"/>
  <sheetViews>
    <sheetView topLeftCell="A32" zoomScale="85" zoomScaleNormal="85" workbookViewId="0">
      <selection activeCell="B43" sqref="B43"/>
    </sheetView>
  </sheetViews>
  <sheetFormatPr defaultRowHeight="15" x14ac:dyDescent="0.25"/>
  <cols>
    <col min="2" max="2" width="25" customWidth="1"/>
    <col min="4" max="4" width="12.28515625" bestFit="1" customWidth="1"/>
    <col min="27" max="28" width="12.28515625" customWidth="1"/>
    <col min="29" max="29" width="11" customWidth="1"/>
    <col min="30" max="30" width="13.85546875" customWidth="1"/>
    <col min="31" max="31" width="12.28515625" customWidth="1"/>
    <col min="32" max="32" width="13.28515625" customWidth="1"/>
    <col min="33" max="33" width="9.5703125" customWidth="1"/>
    <col min="34" max="34" width="14.140625" customWidth="1"/>
    <col min="35" max="35" width="15" customWidth="1"/>
    <col min="36" max="36" width="12.85546875" customWidth="1"/>
    <col min="37" max="37" width="14.28515625" customWidth="1"/>
    <col min="38" max="38" width="13.85546875" customWidth="1"/>
    <col min="39" max="39" width="15.5703125" customWidth="1"/>
    <col min="40" max="40" width="8" bestFit="1" customWidth="1"/>
    <col min="41" max="41" width="11.7109375" customWidth="1"/>
    <col min="42" max="42" width="18.85546875" customWidth="1"/>
    <col min="43" max="43" width="14.5703125" customWidth="1"/>
    <col min="44" max="44" width="11.7109375" customWidth="1"/>
    <col min="45" max="45" width="13.5703125" customWidth="1"/>
    <col min="46" max="46" width="13.85546875" customWidth="1"/>
    <col min="47" max="47" width="14" customWidth="1"/>
    <col min="50" max="50" width="10.140625" bestFit="1" customWidth="1"/>
    <col min="52" max="52" width="9.42578125" customWidth="1"/>
    <col min="53" max="53" width="10.42578125" customWidth="1"/>
    <col min="54" max="54" width="13.85546875" customWidth="1"/>
    <col min="60" max="60" width="12" bestFit="1" customWidth="1"/>
  </cols>
  <sheetData>
    <row r="1" spans="1:60" ht="48" customHeight="1" thickBot="1" x14ac:dyDescent="0.3">
      <c r="A1" s="66" t="s">
        <v>36</v>
      </c>
      <c r="B1" s="66"/>
      <c r="C1" s="66"/>
      <c r="D1" s="66"/>
      <c r="E1" s="66"/>
      <c r="F1" s="66"/>
      <c r="G1" s="66"/>
      <c r="H1" s="66"/>
      <c r="I1" s="66"/>
      <c r="J1" s="66"/>
      <c r="K1" s="66"/>
      <c r="L1" s="66"/>
      <c r="M1" s="66"/>
      <c r="N1" s="66"/>
      <c r="O1" s="66"/>
      <c r="P1" s="66"/>
      <c r="Q1" s="66"/>
      <c r="R1" s="66"/>
      <c r="S1" s="66"/>
    </row>
    <row r="2" spans="1:60" x14ac:dyDescent="0.25">
      <c r="A2" t="s">
        <v>37</v>
      </c>
      <c r="B2" s="10">
        <f>Sheet1!B25*1000</f>
        <v>500</v>
      </c>
      <c r="C2" t="s">
        <v>34</v>
      </c>
      <c r="D2">
        <f>B2*1000</f>
        <v>500000</v>
      </c>
      <c r="V2" s="11"/>
      <c r="W2" s="12"/>
      <c r="X2" s="67" t="s">
        <v>38</v>
      </c>
      <c r="Y2" s="67"/>
      <c r="Z2" s="67"/>
      <c r="AA2" s="67"/>
      <c r="AB2" s="67"/>
      <c r="AC2" s="67"/>
      <c r="AD2" s="67"/>
      <c r="AE2" s="67"/>
      <c r="AF2" s="67"/>
      <c r="AG2" s="68" t="s">
        <v>39</v>
      </c>
      <c r="AH2" s="68"/>
      <c r="AI2" s="68"/>
      <c r="AJ2" s="68"/>
      <c r="AK2" s="68"/>
      <c r="AL2" s="68"/>
      <c r="AM2" s="68"/>
      <c r="AN2" s="68"/>
      <c r="AO2" s="68"/>
      <c r="AP2" s="13"/>
      <c r="AQ2" s="14"/>
      <c r="AR2" s="69" t="s">
        <v>40</v>
      </c>
      <c r="AS2" s="70"/>
      <c r="AT2" s="71" t="s">
        <v>41</v>
      </c>
      <c r="AU2" s="72"/>
      <c r="AV2" s="71" t="s">
        <v>41</v>
      </c>
      <c r="AW2" s="72"/>
      <c r="AX2" s="71" t="s">
        <v>41</v>
      </c>
      <c r="AY2" s="72"/>
      <c r="AZ2" s="73" t="s">
        <v>42</v>
      </c>
      <c r="BA2" s="73"/>
      <c r="BB2" s="73"/>
      <c r="BD2" s="73" t="s">
        <v>140</v>
      </c>
      <c r="BE2" s="73"/>
      <c r="BF2" s="73"/>
    </row>
    <row r="3" spans="1:60" ht="30" x14ac:dyDescent="0.25">
      <c r="A3" t="s">
        <v>43</v>
      </c>
      <c r="B3" s="10">
        <v>0.6</v>
      </c>
      <c r="C3" t="s">
        <v>4</v>
      </c>
      <c r="V3" s="15"/>
      <c r="W3" s="16" t="s">
        <v>44</v>
      </c>
      <c r="X3" s="17" t="s">
        <v>45</v>
      </c>
      <c r="Y3" s="17" t="s">
        <v>46</v>
      </c>
      <c r="Z3" s="17" t="s">
        <v>47</v>
      </c>
      <c r="AA3" s="17" t="s">
        <v>48</v>
      </c>
      <c r="AB3" s="17" t="s">
        <v>49</v>
      </c>
      <c r="AC3" s="17" t="s">
        <v>50</v>
      </c>
      <c r="AD3" s="17" t="s">
        <v>51</v>
      </c>
      <c r="AE3" s="17" t="s">
        <v>52</v>
      </c>
      <c r="AF3" s="17" t="s">
        <v>53</v>
      </c>
      <c r="AG3" s="18" t="s">
        <v>54</v>
      </c>
      <c r="AH3" s="19" t="s">
        <v>55</v>
      </c>
      <c r="AI3" s="19" t="s">
        <v>56</v>
      </c>
      <c r="AJ3" s="19" t="s">
        <v>57</v>
      </c>
      <c r="AK3" s="19" t="s">
        <v>58</v>
      </c>
      <c r="AL3" s="19" t="s">
        <v>59</v>
      </c>
      <c r="AM3" s="19" t="s">
        <v>60</v>
      </c>
      <c r="AN3" s="19" t="s">
        <v>61</v>
      </c>
      <c r="AO3" s="19" t="s">
        <v>62</v>
      </c>
      <c r="AP3" s="20" t="s">
        <v>63</v>
      </c>
      <c r="AQ3" s="21" t="s">
        <v>64</v>
      </c>
      <c r="AR3" s="22" t="s">
        <v>65</v>
      </c>
      <c r="AS3" s="23" t="s">
        <v>66</v>
      </c>
      <c r="AT3" s="24" t="s">
        <v>67</v>
      </c>
      <c r="AU3" s="25" t="s">
        <v>68</v>
      </c>
      <c r="AV3" s="24" t="s">
        <v>69</v>
      </c>
      <c r="AW3" s="25" t="s">
        <v>70</v>
      </c>
      <c r="AX3" s="24" t="s">
        <v>71</v>
      </c>
      <c r="AY3" s="25" t="s">
        <v>72</v>
      </c>
      <c r="AZ3" s="26" t="s">
        <v>73</v>
      </c>
      <c r="BA3" s="26" t="s">
        <v>74</v>
      </c>
      <c r="BB3" s="26" t="s">
        <v>132</v>
      </c>
      <c r="BD3" s="26" t="s">
        <v>73</v>
      </c>
      <c r="BE3" s="26" t="s">
        <v>74</v>
      </c>
      <c r="BF3" s="26" t="s">
        <v>132</v>
      </c>
    </row>
    <row r="4" spans="1:60" x14ac:dyDescent="0.25">
      <c r="A4" t="s">
        <v>75</v>
      </c>
      <c r="B4" s="10">
        <v>0.18</v>
      </c>
      <c r="C4" t="s">
        <v>76</v>
      </c>
      <c r="D4">
        <f>B4/1000</f>
        <v>1.7999999999999998E-4</v>
      </c>
      <c r="V4" s="27">
        <v>1</v>
      </c>
      <c r="W4" s="41">
        <f>10*10^V4</f>
        <v>100</v>
      </c>
      <c r="X4">
        <f>DC_gain_power</f>
        <v>-3.4139245433795011</v>
      </c>
      <c r="Y4" s="28">
        <f t="shared" ref="Y4:Y5" si="0">20*LOG(1/SQRT((W4/fp)^2+1))</f>
        <v>-9.9266339922225083E-2</v>
      </c>
      <c r="Z4" s="28">
        <f t="shared" ref="Z4:Z5" si="1">-180/PI()*ATAN(W4/fp)</f>
        <v>-8.6457753863093423</v>
      </c>
      <c r="AA4" s="28">
        <f t="shared" ref="AA4:AA5" si="2">20*LOG(SQRT((W4/fzRHP)^2+1))</f>
        <v>1.5614697397130699E-5</v>
      </c>
      <c r="AB4" s="28">
        <f t="shared" ref="AB4:AB5" si="3">-180/PI()*ATAN(W4/fzRHP)</f>
        <v>-0.10864184510428908</v>
      </c>
      <c r="AC4" s="28">
        <f>20*LOG(SQRT((W4/fzESR)^2+1))</f>
        <v>1.3277286471775873E-6</v>
      </c>
      <c r="AD4" s="28">
        <f t="shared" ref="AD4:AD5" si="4">180/PI()*ATAN(W4/fzESR)</f>
        <v>3.1679996771588247E-2</v>
      </c>
      <c r="AE4" s="28">
        <f>X4+Y4+AA4+AC4</f>
        <v>-3.5131739408756819</v>
      </c>
      <c r="AF4" s="28">
        <f>Z4+AB4+AD4</f>
        <v>-8.7227372346420431</v>
      </c>
      <c r="AG4" s="28">
        <f t="shared" ref="AG4:AG67" si="5">DC_gain_comp</f>
        <v>92.110410468749379</v>
      </c>
      <c r="AH4" s="28">
        <f t="shared" ref="AH4:AH5" si="6">20*LOG(1/SQRT((W4/fp_comp1)^2+1))</f>
        <v>-69.843817689756577</v>
      </c>
      <c r="AI4" s="28">
        <f t="shared" ref="AI4:AI5" si="7">-180/PI()*ATAN(W4/fp_comp1)</f>
        <v>-89.981552744818146</v>
      </c>
      <c r="AJ4" s="28">
        <f>20*LOG(SQRT((W4/fz_comp)^2+1))</f>
        <v>0.8209614908762608</v>
      </c>
      <c r="AK4" s="28">
        <f t="shared" ref="AK4:AK5" si="8">180/PI()*ATAN(W4/fz_comp)</f>
        <v>24.520539181566019</v>
      </c>
      <c r="AL4" s="29">
        <f t="shared" ref="AL4:AL5" si="9">20*LOG(1/SQRT((W4/fp_comp2)^2+1))</f>
        <v>-8.6335482708193057E-6</v>
      </c>
      <c r="AM4" s="28">
        <f t="shared" ref="AM4:AM5" si="10">-180/PI()*ATAN(W4/fp_comp2)</f>
        <v>-8.0783946468548112E-2</v>
      </c>
      <c r="AN4" s="28">
        <f>AG4+AH4+AJ4+AL4</f>
        <v>23.087545636320794</v>
      </c>
      <c r="AO4" s="28">
        <f>AI4+AK4+AM4</f>
        <v>-65.541797509720666</v>
      </c>
      <c r="AP4">
        <f t="shared" ref="AP4:AP67" si="11">-20*LOG(GmPS*Rsns)</f>
        <v>23.609121289162623</v>
      </c>
      <c r="AQ4">
        <f t="shared" ref="AQ4:AQ67" si="12">20*LOG(Vref/Vout)</f>
        <v>-25.26482869549163</v>
      </c>
      <c r="AR4" s="28">
        <f>AE4+AN4+AP4+AQ4</f>
        <v>17.918664289116109</v>
      </c>
      <c r="AS4" s="30">
        <f>AF4+AO4</f>
        <v>-74.264534744362706</v>
      </c>
      <c r="AT4" s="28">
        <f t="shared" ref="AT4:AT5" si="13">20*LOG(SQRT((W4/fz_ff)^2+1))</f>
        <v>4.2430408528344531E-14</v>
      </c>
      <c r="AU4" s="28">
        <f t="shared" ref="AU4:AU5" si="14">180/PI()*ATAN(W4/fz_ff)</f>
        <v>5.7324840764331007E-6</v>
      </c>
      <c r="AV4" s="29">
        <f t="shared" ref="AV4:AV5" si="15">20*LOG(1/SQRT((W4/fp_ff)^2+1))</f>
        <v>0</v>
      </c>
      <c r="AW4" s="28">
        <f t="shared" ref="AW4:AW5" si="16">-180/PI()*ATAN(W4/fp_ff)</f>
        <v>-3.1268094962362464E-7</v>
      </c>
      <c r="AX4" s="31">
        <f>AT4+AV4</f>
        <v>4.2430408528344531E-14</v>
      </c>
      <c r="AY4" s="28">
        <f>AU4+AW4</f>
        <v>5.4198031268094762E-6</v>
      </c>
      <c r="AZ4" s="8">
        <f>AR4+AX4</f>
        <v>17.918664289116151</v>
      </c>
      <c r="BA4" s="8">
        <f>AS4+AY4</f>
        <v>-74.264529324559575</v>
      </c>
      <c r="BB4" s="8">
        <f>BA4+180</f>
        <v>105.73547067544042</v>
      </c>
      <c r="BD4" s="32">
        <f>ROUND(AZ4,0)</f>
        <v>18</v>
      </c>
      <c r="BE4" s="32">
        <f>ROUND(BA4,0)</f>
        <v>-74</v>
      </c>
      <c r="BF4" s="32">
        <f>ROUND(BB4,0)</f>
        <v>106</v>
      </c>
      <c r="BG4" t="s">
        <v>141</v>
      </c>
      <c r="BH4" s="32">
        <f>LOOKUP(1,0/(BD4:BD822=0),W4:W822)</f>
        <v>2187.7616239495524</v>
      </c>
    </row>
    <row r="5" spans="1:60" x14ac:dyDescent="0.25">
      <c r="A5" t="s">
        <v>77</v>
      </c>
      <c r="B5" s="10">
        <v>66</v>
      </c>
      <c r="C5" t="s">
        <v>78</v>
      </c>
      <c r="D5">
        <f>B5/1000</f>
        <v>6.6000000000000003E-2</v>
      </c>
      <c r="V5" s="27">
        <v>1.01</v>
      </c>
      <c r="W5" s="32">
        <f t="shared" ref="W5:W6" si="17">10*10^V5</f>
        <v>102.32929922807543</v>
      </c>
      <c r="X5">
        <f t="shared" ref="X5:X68" si="18">DC_gain_power</f>
        <v>-3.4139245433795011</v>
      </c>
      <c r="Y5" s="28">
        <f t="shared" si="0"/>
        <v>-0.1038890967396308</v>
      </c>
      <c r="Z5" s="28">
        <f t="shared" si="1"/>
        <v>-8.8440130835179414</v>
      </c>
      <c r="AA5" s="28">
        <f t="shared" si="2"/>
        <v>1.6350594028179068E-5</v>
      </c>
      <c r="AB5" s="28">
        <f t="shared" si="3"/>
        <v>-0.1111724324844085</v>
      </c>
      <c r="AC5" s="28">
        <f t="shared" ref="AC5:AC6" si="19">20*LOG(SQRT((W5/fzESR)^2+1))</f>
        <v>1.390302560278921E-6</v>
      </c>
      <c r="AD5" s="28">
        <f t="shared" si="4"/>
        <v>3.241791853614881E-2</v>
      </c>
      <c r="AE5" s="28">
        <f t="shared" ref="AE5:AE6" si="20">X5+Y5+AA5+AC5</f>
        <v>-3.5177958992225435</v>
      </c>
      <c r="AF5" s="28">
        <f t="shared" ref="AF5:AF6" si="21">Z5+AB5+AD5</f>
        <v>-8.9227675974662013</v>
      </c>
      <c r="AG5" s="28">
        <f t="shared" si="5"/>
        <v>92.110410468749379</v>
      </c>
      <c r="AH5" s="28">
        <f t="shared" si="6"/>
        <v>-70.043817669494373</v>
      </c>
      <c r="AI5" s="28">
        <f t="shared" si="7"/>
        <v>-89.981972655583775</v>
      </c>
      <c r="AJ5" s="28">
        <f t="shared" ref="AJ5:AJ6" si="22">20*LOG(SQRT((W5/fz_comp)^2+1))</f>
        <v>0.85607291512831107</v>
      </c>
      <c r="AK5" s="28">
        <f t="shared" si="8"/>
        <v>25.02244038634641</v>
      </c>
      <c r="AL5" s="29">
        <f t="shared" si="9"/>
        <v>-9.0404344422310368E-6</v>
      </c>
      <c r="AM5" s="28">
        <f t="shared" si="10"/>
        <v>-8.2665643728427551E-2</v>
      </c>
      <c r="AN5" s="28">
        <f t="shared" ref="AN5:AN6" si="23">AG5+AH5+AJ5+AL5</f>
        <v>22.922656673948875</v>
      </c>
      <c r="AO5" s="28">
        <f t="shared" ref="AO5:AO6" si="24">AI5+AK5+AM5</f>
        <v>-65.042197912965804</v>
      </c>
      <c r="AP5">
        <f t="shared" si="11"/>
        <v>23.609121289162623</v>
      </c>
      <c r="AQ5">
        <f t="shared" si="12"/>
        <v>-25.26482869549163</v>
      </c>
      <c r="AR5" s="28">
        <f t="shared" ref="AR5:AR6" si="25">AE5+AN5+AP5+AQ5</f>
        <v>17.749153368397323</v>
      </c>
      <c r="AS5" s="30">
        <f t="shared" ref="AS5:AS6" si="26">AF5+AO5</f>
        <v>-73.964965510432009</v>
      </c>
      <c r="AT5" s="28">
        <f t="shared" si="13"/>
        <v>4.6287718394557659E-14</v>
      </c>
      <c r="AU5" s="28">
        <f t="shared" si="14"/>
        <v>5.8660107837750022E-6</v>
      </c>
      <c r="AV5" s="29">
        <f t="shared" si="15"/>
        <v>0</v>
      </c>
      <c r="AW5" s="28">
        <f t="shared" si="16"/>
        <v>-3.1996422456954663E-7</v>
      </c>
      <c r="AX5" s="31">
        <f t="shared" ref="AX5:AY6" si="27">AT5+AV5</f>
        <v>4.6287718394557659E-14</v>
      </c>
      <c r="AY5" s="28">
        <f t="shared" si="27"/>
        <v>5.5460465592054554E-6</v>
      </c>
      <c r="AZ5" s="8">
        <f t="shared" ref="AZ5:BA6" si="28">AR5+AX5</f>
        <v>17.749153368397369</v>
      </c>
      <c r="BA5" s="8">
        <f t="shared" si="28"/>
        <v>-73.964959964385443</v>
      </c>
      <c r="BB5" s="8">
        <f t="shared" ref="BB5:BB6" si="29">BA5+180</f>
        <v>106.03504003561456</v>
      </c>
      <c r="BD5" s="32">
        <f t="shared" ref="BD5:BD6" si="30">ROUND(AZ5,0)</f>
        <v>18</v>
      </c>
      <c r="BE5" s="32">
        <f t="shared" ref="BE5:BE6" si="31">ROUND(BA5,0)</f>
        <v>-74</v>
      </c>
      <c r="BF5" s="32">
        <f t="shared" ref="BF5:BF6" si="32">ROUND(BB5,0)</f>
        <v>106</v>
      </c>
      <c r="BG5" t="s">
        <v>142</v>
      </c>
      <c r="BH5">
        <f>LOOKUP(1,0/(BD4:BD822=0),BF4:BF822)</f>
        <v>98</v>
      </c>
    </row>
    <row r="6" spans="1:60" x14ac:dyDescent="0.25">
      <c r="A6" t="s">
        <v>79</v>
      </c>
      <c r="B6" s="10">
        <v>1</v>
      </c>
      <c r="C6" t="s">
        <v>80</v>
      </c>
      <c r="V6" s="27">
        <v>1.02</v>
      </c>
      <c r="W6" s="32">
        <f t="shared" si="17"/>
        <v>104.71285480508999</v>
      </c>
      <c r="X6">
        <f t="shared" si="18"/>
        <v>-3.4139245433795011</v>
      </c>
      <c r="Y6" s="28">
        <f t="shared" ref="Y6:Y69" si="33">20*LOG(1/SQRT((W6/fp)^2+1))</f>
        <v>-0.1087244492447261</v>
      </c>
      <c r="Z6" s="28">
        <f t="shared" ref="Z6:Z69" si="34">-180/PI()*ATAN(W6/fp)</f>
        <v>-9.046647578122899</v>
      </c>
      <c r="AA6" s="28">
        <f t="shared" ref="AA6:AA69" si="35">20*LOG(SQRT((W6/fzRHP)^2+1))</f>
        <v>1.7121172265050797E-5</v>
      </c>
      <c r="AB6" s="28">
        <f t="shared" ref="AB6:AB69" si="36">-180/PI()*ATAN(W6/fzRHP)</f>
        <v>-0.11376196436775179</v>
      </c>
      <c r="AC6" s="28">
        <f t="shared" si="19"/>
        <v>1.4558254919044291E-6</v>
      </c>
      <c r="AD6" s="28">
        <f t="shared" ref="AD6:AD69" si="37">180/PI()*ATAN(W6/fzESR)</f>
        <v>3.3173028695539925E-2</v>
      </c>
      <c r="AE6" s="28">
        <f t="shared" si="20"/>
        <v>-3.5226304156264701</v>
      </c>
      <c r="AF6" s="28">
        <f t="shared" si="21"/>
        <v>-9.1272365137951113</v>
      </c>
      <c r="AG6" s="28">
        <f t="shared" si="5"/>
        <v>92.110410468749379</v>
      </c>
      <c r="AH6" s="28">
        <f t="shared" ref="AH6:AH69" si="38">20*LOG(1/SQRT((W6/fp_comp1)^2+1))</f>
        <v>-70.243817650144123</v>
      </c>
      <c r="AI6" s="28">
        <f t="shared" ref="AI6:AI69" si="39">-180/PI()*ATAN(W6/fp_comp1)</f>
        <v>-89.982383008015319</v>
      </c>
      <c r="AJ6" s="28">
        <f t="shared" si="22"/>
        <v>0.8925373561332256</v>
      </c>
      <c r="AK6" s="28">
        <f t="shared" ref="AK6:AK69" si="40">180/PI()*ATAN(W6/fz_comp)</f>
        <v>25.53181771514112</v>
      </c>
      <c r="AL6" s="29">
        <f t="shared" ref="AL6:AL69" si="41">20*LOG(1/SQRT((W6/fp_comp2)^2+1))</f>
        <v>-9.4664965251202887E-6</v>
      </c>
      <c r="AM6" s="28">
        <f t="shared" ref="AM6:AM69" si="42">-180/PI()*ATAN(W6/fp_comp2)</f>
        <v>-8.4591171163420631E-2</v>
      </c>
      <c r="AN6" s="28">
        <f t="shared" si="23"/>
        <v>22.759120708241955</v>
      </c>
      <c r="AO6" s="28">
        <f t="shared" si="24"/>
        <v>-64.535156464037627</v>
      </c>
      <c r="AP6">
        <f t="shared" si="11"/>
        <v>23.609121289162623</v>
      </c>
      <c r="AQ6">
        <f t="shared" si="12"/>
        <v>-25.26482869549163</v>
      </c>
      <c r="AR6" s="28">
        <f t="shared" si="25"/>
        <v>17.580782886286478</v>
      </c>
      <c r="AS6" s="30">
        <f t="shared" si="26"/>
        <v>-73.662392977832738</v>
      </c>
      <c r="AT6" s="28">
        <f t="shared" ref="AT6:AT69" si="43">20*LOG(SQRT((W6/fz_ff)^2+1))</f>
        <v>4.6287718394557659E-14</v>
      </c>
      <c r="AU6" s="28">
        <f t="shared" ref="AU6:AU69" si="44">180/PI()*ATAN(W6/fz_ff)</f>
        <v>6.0026477276802945E-6</v>
      </c>
      <c r="AV6" s="29">
        <f t="shared" ref="AV6:AV69" si="45">20*LOG(1/SQRT((W6/fp_ff)^2+1))</f>
        <v>0</v>
      </c>
      <c r="AW6" s="28">
        <f t="shared" ref="AW6:AW69" si="46">-180/PI()*ATAN(W6/fp_ff)</f>
        <v>-3.274171487825626E-7</v>
      </c>
      <c r="AX6" s="31">
        <f t="shared" si="27"/>
        <v>4.6287718394557659E-14</v>
      </c>
      <c r="AY6" s="28">
        <f t="shared" si="27"/>
        <v>5.6752305788977322E-6</v>
      </c>
      <c r="AZ6" s="8">
        <f t="shared" si="28"/>
        <v>17.580782886286524</v>
      </c>
      <c r="BA6" s="8">
        <f t="shared" si="28"/>
        <v>-73.662387302602156</v>
      </c>
      <c r="BB6" s="8">
        <f t="shared" si="29"/>
        <v>106.33761269739784</v>
      </c>
      <c r="BD6" s="32">
        <f t="shared" si="30"/>
        <v>18</v>
      </c>
      <c r="BE6" s="32">
        <f t="shared" si="31"/>
        <v>-74</v>
      </c>
      <c r="BF6" s="32">
        <f t="shared" si="32"/>
        <v>106</v>
      </c>
      <c r="BG6" t="s">
        <v>143</v>
      </c>
      <c r="BH6">
        <f>LOOKUP(1,0/(BF4:BF822=0),BD4:BD822)</f>
        <v>-36</v>
      </c>
    </row>
    <row r="7" spans="1:60" x14ac:dyDescent="0.25">
      <c r="A7" t="s">
        <v>81</v>
      </c>
      <c r="B7" s="34">
        <f>Sheet1!B33</f>
        <v>1</v>
      </c>
      <c r="C7" t="s">
        <v>27</v>
      </c>
      <c r="D7">
        <f>B7/1000000</f>
        <v>9.9999999999999995E-7</v>
      </c>
      <c r="V7" s="27">
        <v>1.03</v>
      </c>
      <c r="W7" s="32">
        <f t="shared" ref="W7:W70" si="47">10*10^V7</f>
        <v>107.15193052376068</v>
      </c>
      <c r="X7">
        <f t="shared" si="18"/>
        <v>-3.4139245433795011</v>
      </c>
      <c r="Y7" s="28">
        <f t="shared" si="33"/>
        <v>-0.11378192136086884</v>
      </c>
      <c r="Z7" s="28">
        <f t="shared" si="34"/>
        <v>-9.2537660231158156</v>
      </c>
      <c r="AA7" s="28">
        <f t="shared" si="35"/>
        <v>1.7928066589695975E-5</v>
      </c>
      <c r="AB7" s="28">
        <f t="shared" si="36"/>
        <v>-0.11641181371605931</v>
      </c>
      <c r="AC7" s="28">
        <f t="shared" ref="AC7:AC70" si="48">20*LOG(SQRT((W7/fzESR)^2+1))</f>
        <v>1.5244364208374618E-6</v>
      </c>
      <c r="AD7" s="28">
        <f t="shared" si="37"/>
        <v>3.394572761811334E-2</v>
      </c>
      <c r="AE7" s="28">
        <f t="shared" ref="AE7:AE70" si="49">X7+Y7+AA7+AC7</f>
        <v>-3.5276870122373598</v>
      </c>
      <c r="AF7" s="28">
        <f t="shared" ref="AF7:AF70" si="50">Z7+AB7+AD7</f>
        <v>-9.3362321092137623</v>
      </c>
      <c r="AG7" s="28">
        <f t="shared" si="5"/>
        <v>92.110410468749379</v>
      </c>
      <c r="AH7" s="28">
        <f t="shared" si="38"/>
        <v>-70.443817631664771</v>
      </c>
      <c r="AI7" s="28">
        <f t="shared" si="39"/>
        <v>-89.982784019686861</v>
      </c>
      <c r="AJ7" s="28">
        <f t="shared" ref="AJ7:AJ70" si="51">20*LOG(SQRT((W7/fz_comp)^2+1))</f>
        <v>0.9303949804939895</v>
      </c>
      <c r="AK7" s="28">
        <f t="shared" si="40"/>
        <v>26.048619109009145</v>
      </c>
      <c r="AL7" s="29">
        <f t="shared" si="41"/>
        <v>-9.9126382534331247E-6</v>
      </c>
      <c r="AM7" s="28">
        <f t="shared" si="42"/>
        <v>-8.656154969625296E-2</v>
      </c>
      <c r="AN7" s="28">
        <f t="shared" ref="AN7:AN70" si="52">AG7+AH7+AJ7+AL7</f>
        <v>22.596977904940342</v>
      </c>
      <c r="AO7" s="28">
        <f t="shared" ref="AO7:AO70" si="53">AI7+AK7+AM7</f>
        <v>-64.020726460373965</v>
      </c>
      <c r="AP7">
        <f t="shared" si="11"/>
        <v>23.609121289162623</v>
      </c>
      <c r="AQ7">
        <f t="shared" si="12"/>
        <v>-25.26482869549163</v>
      </c>
      <c r="AR7" s="28">
        <f t="shared" ref="AR7:AR70" si="54">AE7+AN7+AP7+AQ7</f>
        <v>17.413583486373973</v>
      </c>
      <c r="AS7" s="30">
        <f t="shared" ref="AS7:AS70" si="55">AF7+AO7</f>
        <v>-73.356958569587732</v>
      </c>
      <c r="AT7" s="28">
        <f t="shared" si="43"/>
        <v>5.0145028260770782E-14</v>
      </c>
      <c r="AU7" s="28">
        <f t="shared" si="44"/>
        <v>6.1424673548652365E-6</v>
      </c>
      <c r="AV7" s="29">
        <f t="shared" si="45"/>
        <v>0</v>
      </c>
      <c r="AW7" s="28">
        <f t="shared" si="46"/>
        <v>-3.3504367390174137E-7</v>
      </c>
      <c r="AX7" s="31">
        <f t="shared" ref="AX7:AX70" si="56">AT7+AV7</f>
        <v>5.0145028260770782E-14</v>
      </c>
      <c r="AY7" s="28">
        <f t="shared" ref="AY7:AY70" si="57">AU7+AW7</f>
        <v>5.8074236809634949E-6</v>
      </c>
      <c r="AZ7" s="8">
        <f t="shared" ref="AZ7:AZ70" si="58">AR7+AX7</f>
        <v>17.413583486374023</v>
      </c>
      <c r="BA7" s="8">
        <f t="shared" ref="BA7:BA70" si="59">AS7+AY7</f>
        <v>-73.356952762164056</v>
      </c>
      <c r="BB7" s="8">
        <f t="shared" ref="BB7:BB70" si="60">BA7+180</f>
        <v>106.64304723783594</v>
      </c>
      <c r="BD7" s="32">
        <f t="shared" ref="BD7:BD70" si="61">ROUND(AZ7,0)</f>
        <v>17</v>
      </c>
      <c r="BE7" s="32">
        <f t="shared" ref="BE7:BE70" si="62">ROUND(BA7,0)</f>
        <v>-73</v>
      </c>
      <c r="BF7" s="32">
        <f t="shared" ref="BF7:BF70" si="63">ROUND(BB7,0)</f>
        <v>107</v>
      </c>
    </row>
    <row r="8" spans="1:60" x14ac:dyDescent="0.25">
      <c r="A8" t="s">
        <v>82</v>
      </c>
      <c r="B8" s="10">
        <f>Sheet1!B42</f>
        <v>88</v>
      </c>
      <c r="C8" t="s">
        <v>31</v>
      </c>
      <c r="D8">
        <f>B8/1000000</f>
        <v>8.7999999999999998E-5</v>
      </c>
      <c r="V8" s="27">
        <v>1.04</v>
      </c>
      <c r="W8" s="32">
        <f t="shared" si="47"/>
        <v>109.64781961431854</v>
      </c>
      <c r="X8">
        <f t="shared" si="18"/>
        <v>-3.4139245433795011</v>
      </c>
      <c r="Y8" s="28">
        <f t="shared" si="33"/>
        <v>-0.11907143991891819</v>
      </c>
      <c r="Z8" s="28">
        <f t="shared" si="34"/>
        <v>-9.4654565722632054</v>
      </c>
      <c r="AA8" s="28">
        <f t="shared" si="35"/>
        <v>1.8772988511398065E-5</v>
      </c>
      <c r="AB8" s="28">
        <f t="shared" si="36"/>
        <v>-0.11912338546916154</v>
      </c>
      <c r="AC8" s="28">
        <f t="shared" si="48"/>
        <v>1.596280883279349E-6</v>
      </c>
      <c r="AD8" s="28">
        <f t="shared" si="37"/>
        <v>3.4736424997940725E-2</v>
      </c>
      <c r="AE8" s="28">
        <f t="shared" si="49"/>
        <v>-3.5329756140290245</v>
      </c>
      <c r="AF8" s="28">
        <f t="shared" si="50"/>
        <v>-9.5498435327344247</v>
      </c>
      <c r="AG8" s="28">
        <f t="shared" si="5"/>
        <v>92.110410468749379</v>
      </c>
      <c r="AH8" s="28">
        <f t="shared" si="38"/>
        <v>-70.643817614017138</v>
      </c>
      <c r="AI8" s="28">
        <f t="shared" si="39"/>
        <v>-89.983175903219973</v>
      </c>
      <c r="AJ8" s="28">
        <f t="shared" si="51"/>
        <v>0.96968622709737629</v>
      </c>
      <c r="AK8" s="28">
        <f t="shared" si="40"/>
        <v>26.57278215770685</v>
      </c>
      <c r="AL8" s="29">
        <f t="shared" si="41"/>
        <v>-1.0379805942330959E-5</v>
      </c>
      <c r="AM8" s="28">
        <f t="shared" si="42"/>
        <v>-8.8577824029050942E-2</v>
      </c>
      <c r="AN8" s="28">
        <f t="shared" si="52"/>
        <v>22.436268702023675</v>
      </c>
      <c r="AO8" s="28">
        <f t="shared" si="53"/>
        <v>-63.498971569542171</v>
      </c>
      <c r="AP8">
        <f t="shared" si="11"/>
        <v>23.609121289162623</v>
      </c>
      <c r="AQ8">
        <f t="shared" si="12"/>
        <v>-25.26482869549163</v>
      </c>
      <c r="AR8" s="28">
        <f t="shared" si="54"/>
        <v>17.24758568166564</v>
      </c>
      <c r="AS8" s="30">
        <f t="shared" si="55"/>
        <v>-73.048815102276592</v>
      </c>
      <c r="AT8" s="28">
        <f t="shared" si="43"/>
        <v>5.2073683193877346E-14</v>
      </c>
      <c r="AU8" s="28">
        <f t="shared" si="44"/>
        <v>6.2855437995468957E-6</v>
      </c>
      <c r="AV8" s="29">
        <f t="shared" si="45"/>
        <v>0</v>
      </c>
      <c r="AW8" s="28">
        <f t="shared" si="46"/>
        <v>-3.4284784361165015E-7</v>
      </c>
      <c r="AX8" s="31">
        <f t="shared" si="56"/>
        <v>5.2073683193877346E-14</v>
      </c>
      <c r="AY8" s="28">
        <f t="shared" si="57"/>
        <v>5.9426959559352452E-6</v>
      </c>
      <c r="AZ8" s="8">
        <f t="shared" si="58"/>
        <v>17.247585681665694</v>
      </c>
      <c r="BA8" s="8">
        <f t="shared" si="59"/>
        <v>-73.048809159580642</v>
      </c>
      <c r="BB8" s="8">
        <f t="shared" si="60"/>
        <v>106.95119084041936</v>
      </c>
      <c r="BD8" s="32">
        <f t="shared" si="61"/>
        <v>17</v>
      </c>
      <c r="BE8" s="32">
        <f t="shared" si="62"/>
        <v>-73</v>
      </c>
      <c r="BF8" s="32">
        <f t="shared" si="63"/>
        <v>107</v>
      </c>
    </row>
    <row r="9" spans="1:60" x14ac:dyDescent="0.25">
      <c r="A9" t="s">
        <v>83</v>
      </c>
      <c r="B9" s="10">
        <f>Sheet1!B43</f>
        <v>10</v>
      </c>
      <c r="C9" t="s">
        <v>78</v>
      </c>
      <c r="D9">
        <f>B9/1000</f>
        <v>0.01</v>
      </c>
      <c r="V9" s="27">
        <v>1.05</v>
      </c>
      <c r="W9" s="32">
        <f t="shared" si="47"/>
        <v>112.20184543019636</v>
      </c>
      <c r="X9">
        <f t="shared" si="18"/>
        <v>-3.4139245433795011</v>
      </c>
      <c r="Y9" s="28">
        <f t="shared" si="33"/>
        <v>-0.12460334947819328</v>
      </c>
      <c r="Z9" s="28">
        <f t="shared" si="34"/>
        <v>-9.6818083370542993</v>
      </c>
      <c r="AA9" s="28">
        <f t="shared" si="35"/>
        <v>1.965773020024248E-5</v>
      </c>
      <c r="AB9" s="28">
        <f t="shared" si="36"/>
        <v>-0.12189811728968035</v>
      </c>
      <c r="AC9" s="28">
        <f t="shared" si="48"/>
        <v>1.6715112679327579E-6</v>
      </c>
      <c r="AD9" s="28">
        <f t="shared" si="37"/>
        <v>3.5545540072033616E-2</v>
      </c>
      <c r="AE9" s="28">
        <f t="shared" si="49"/>
        <v>-3.5385065636162261</v>
      </c>
      <c r="AF9" s="28">
        <f t="shared" si="50"/>
        <v>-9.7681609142719452</v>
      </c>
      <c r="AG9" s="28">
        <f t="shared" si="5"/>
        <v>92.110410468749379</v>
      </c>
      <c r="AH9" s="28">
        <f t="shared" si="38"/>
        <v>-70.843817597163778</v>
      </c>
      <c r="AI9" s="28">
        <f t="shared" si="39"/>
        <v>-89.983558866396322</v>
      </c>
      <c r="AJ9" s="28">
        <f t="shared" si="51"/>
        <v>1.010451734945736</v>
      </c>
      <c r="AK9" s="28">
        <f t="shared" si="40"/>
        <v>27.104233775792295</v>
      </c>
      <c r="AL9" s="29">
        <f t="shared" si="41"/>
        <v>-1.0868990515242783E-5</v>
      </c>
      <c r="AM9" s="28">
        <f t="shared" si="42"/>
        <v>-9.0641063197167582E-2</v>
      </c>
      <c r="AN9" s="28">
        <f t="shared" si="52"/>
        <v>22.277033737540823</v>
      </c>
      <c r="AO9" s="28">
        <f t="shared" si="53"/>
        <v>-62.969966153801195</v>
      </c>
      <c r="AP9">
        <f t="shared" si="11"/>
        <v>23.609121289162623</v>
      </c>
      <c r="AQ9">
        <f t="shared" si="12"/>
        <v>-25.26482869549163</v>
      </c>
      <c r="AR9" s="28">
        <f t="shared" si="54"/>
        <v>17.082819767595588</v>
      </c>
      <c r="AS9" s="30">
        <f t="shared" si="55"/>
        <v>-72.73812706807314</v>
      </c>
      <c r="AT9" s="28">
        <f t="shared" si="43"/>
        <v>5.4002338126983911E-14</v>
      </c>
      <c r="AU9" s="28">
        <f t="shared" si="44"/>
        <v>6.4319529227500804E-6</v>
      </c>
      <c r="AV9" s="29">
        <f t="shared" si="45"/>
        <v>0</v>
      </c>
      <c r="AW9" s="28">
        <f t="shared" si="46"/>
        <v>-3.5083379578636948E-7</v>
      </c>
      <c r="AX9" s="31">
        <f t="shared" si="56"/>
        <v>5.4002338126983911E-14</v>
      </c>
      <c r="AY9" s="28">
        <f t="shared" si="57"/>
        <v>6.0811191269637111E-6</v>
      </c>
      <c r="AZ9" s="8">
        <f t="shared" si="58"/>
        <v>17.082819767595641</v>
      </c>
      <c r="BA9" s="8">
        <f t="shared" si="59"/>
        <v>-72.738120986954016</v>
      </c>
      <c r="BB9" s="8">
        <f t="shared" si="60"/>
        <v>107.26187901304598</v>
      </c>
      <c r="BD9" s="32">
        <f t="shared" si="61"/>
        <v>17</v>
      </c>
      <c r="BE9" s="32">
        <f t="shared" si="62"/>
        <v>-73</v>
      </c>
      <c r="BF9" s="32">
        <f t="shared" si="63"/>
        <v>107</v>
      </c>
    </row>
    <row r="10" spans="1:60" x14ac:dyDescent="0.25">
      <c r="A10" t="s">
        <v>84</v>
      </c>
      <c r="B10" s="10">
        <f>Sheet1!B17</f>
        <v>2</v>
      </c>
      <c r="C10" t="s">
        <v>9</v>
      </c>
      <c r="V10" s="27">
        <v>1.06</v>
      </c>
      <c r="W10" s="32">
        <f t="shared" si="47"/>
        <v>114.81536214968834</v>
      </c>
      <c r="X10">
        <f t="shared" si="18"/>
        <v>-3.4139245433795011</v>
      </c>
      <c r="Y10" s="28">
        <f t="shared" si="33"/>
        <v>-0.13038842748112628</v>
      </c>
      <c r="Z10" s="28">
        <f t="shared" si="34"/>
        <v>-9.9029113387271828</v>
      </c>
      <c r="AA10" s="28">
        <f t="shared" si="35"/>
        <v>2.0584168288366811E-5</v>
      </c>
      <c r="AB10" s="28">
        <f t="shared" si="36"/>
        <v>-0.12473748032506467</v>
      </c>
      <c r="AC10" s="28">
        <f t="shared" si="48"/>
        <v>1.7502871515867203E-6</v>
      </c>
      <c r="AD10" s="28">
        <f t="shared" si="37"/>
        <v>3.6373501842622627E-2</v>
      </c>
      <c r="AE10" s="28">
        <f t="shared" si="49"/>
        <v>-3.5442906364051874</v>
      </c>
      <c r="AF10" s="28">
        <f t="shared" si="50"/>
        <v>-9.9912753172096256</v>
      </c>
      <c r="AG10" s="28">
        <f t="shared" si="5"/>
        <v>92.110410468749379</v>
      </c>
      <c r="AH10" s="28">
        <f t="shared" si="38"/>
        <v>-71.043817581068936</v>
      </c>
      <c r="AI10" s="28">
        <f t="shared" si="39"/>
        <v>-89.983933112267934</v>
      </c>
      <c r="AJ10" s="28">
        <f t="shared" si="51"/>
        <v>1.052732266084442</v>
      </c>
      <c r="AK10" s="28">
        <f t="shared" si="40"/>
        <v>27.642889899777433</v>
      </c>
      <c r="AL10" s="29">
        <f t="shared" si="41"/>
        <v>-1.1381229584923116E-5</v>
      </c>
      <c r="AM10" s="28">
        <f t="shared" si="42"/>
        <v>-9.2752361135903835E-2</v>
      </c>
      <c r="AN10" s="28">
        <f t="shared" si="52"/>
        <v>22.1193137725353</v>
      </c>
      <c r="AO10" s="28">
        <f t="shared" si="53"/>
        <v>-62.433795573626405</v>
      </c>
      <c r="AP10">
        <f t="shared" si="11"/>
        <v>23.609121289162623</v>
      </c>
      <c r="AQ10">
        <f t="shared" si="12"/>
        <v>-25.26482869549163</v>
      </c>
      <c r="AR10" s="28">
        <f t="shared" si="54"/>
        <v>16.919315729801106</v>
      </c>
      <c r="AS10" s="30">
        <f t="shared" si="55"/>
        <v>-72.425070890836025</v>
      </c>
      <c r="AT10" s="28">
        <f t="shared" si="43"/>
        <v>5.7859647993197033E-14</v>
      </c>
      <c r="AU10" s="28">
        <f t="shared" si="44"/>
        <v>6.5817723525298741E-6</v>
      </c>
      <c r="AV10" s="29">
        <f t="shared" si="45"/>
        <v>0</v>
      </c>
      <c r="AW10" s="28">
        <f t="shared" si="46"/>
        <v>-3.590057646834492E-7</v>
      </c>
      <c r="AX10" s="31">
        <f t="shared" si="56"/>
        <v>5.7859647993197033E-14</v>
      </c>
      <c r="AY10" s="28">
        <f t="shared" si="57"/>
        <v>6.2227665878464248E-6</v>
      </c>
      <c r="AZ10" s="8">
        <f t="shared" si="58"/>
        <v>16.919315729801163</v>
      </c>
      <c r="BA10" s="8">
        <f t="shared" si="59"/>
        <v>-72.425064668069439</v>
      </c>
      <c r="BB10" s="8">
        <f t="shared" si="60"/>
        <v>107.57493533193056</v>
      </c>
      <c r="BD10" s="32">
        <f t="shared" si="61"/>
        <v>17</v>
      </c>
      <c r="BE10" s="32">
        <f t="shared" si="62"/>
        <v>-72</v>
      </c>
      <c r="BF10" s="32">
        <f t="shared" si="63"/>
        <v>108</v>
      </c>
    </row>
    <row r="11" spans="1:60" x14ac:dyDescent="0.25">
      <c r="A11" t="s">
        <v>85</v>
      </c>
      <c r="B11" s="10">
        <f>Sheet1!B16</f>
        <v>11</v>
      </c>
      <c r="C11" t="s">
        <v>4</v>
      </c>
      <c r="V11" s="27">
        <v>1.07</v>
      </c>
      <c r="W11" s="32">
        <f t="shared" si="47"/>
        <v>117.489755493953</v>
      </c>
      <c r="X11">
        <f t="shared" si="18"/>
        <v>-3.4139245433795011</v>
      </c>
      <c r="Y11" s="28">
        <f t="shared" si="33"/>
        <v>-0.13643789972733525</v>
      </c>
      <c r="Z11" s="28">
        <f t="shared" si="34"/>
        <v>-10.128856455069696</v>
      </c>
      <c r="AA11" s="28">
        <f t="shared" si="35"/>
        <v>2.1554267842848978E-5</v>
      </c>
      <c r="AB11" s="28">
        <f t="shared" si="36"/>
        <v>-0.12764297998736329</v>
      </c>
      <c r="AC11" s="28">
        <f t="shared" si="48"/>
        <v>1.8327756269869536E-6</v>
      </c>
      <c r="AD11" s="28">
        <f t="shared" si="37"/>
        <v>3.7220749304613894E-2</v>
      </c>
      <c r="AE11" s="28">
        <f t="shared" si="49"/>
        <v>-3.5503390560633665</v>
      </c>
      <c r="AF11" s="28">
        <f t="shared" si="50"/>
        <v>-10.219278685752446</v>
      </c>
      <c r="AG11" s="28">
        <f t="shared" si="5"/>
        <v>92.110410468749379</v>
      </c>
      <c r="AH11" s="28">
        <f t="shared" si="38"/>
        <v>-71.243817565698478</v>
      </c>
      <c r="AI11" s="28">
        <f t="shared" si="39"/>
        <v>-89.984298839264795</v>
      </c>
      <c r="AJ11" s="28">
        <f t="shared" si="51"/>
        <v>1.0965686237171131</v>
      </c>
      <c r="AK11" s="28">
        <f t="shared" si="40"/>
        <v>28.188655209424311</v>
      </c>
      <c r="AL11" s="29">
        <f t="shared" si="41"/>
        <v>-1.1917609673377007E-5</v>
      </c>
      <c r="AM11" s="28">
        <f t="shared" si="42"/>
        <v>-9.4912837260425181E-2</v>
      </c>
      <c r="AN11" s="28">
        <f t="shared" si="52"/>
        <v>21.963149609158339</v>
      </c>
      <c r="AO11" s="28">
        <f t="shared" si="53"/>
        <v>-61.890556467100907</v>
      </c>
      <c r="AP11">
        <f t="shared" si="11"/>
        <v>23.609121289162623</v>
      </c>
      <c r="AQ11">
        <f t="shared" si="12"/>
        <v>-25.26482869549163</v>
      </c>
      <c r="AR11" s="28">
        <f t="shared" si="54"/>
        <v>16.757103146765964</v>
      </c>
      <c r="AS11" s="30">
        <f t="shared" si="55"/>
        <v>-72.10983515285335</v>
      </c>
      <c r="AT11" s="28">
        <f t="shared" si="43"/>
        <v>5.9788302926303604E-14</v>
      </c>
      <c r="AU11" s="28">
        <f t="shared" si="44"/>
        <v>6.7350815251310317E-6</v>
      </c>
      <c r="AV11" s="29">
        <f t="shared" si="45"/>
        <v>0</v>
      </c>
      <c r="AW11" s="28">
        <f t="shared" si="46"/>
        <v>-3.6736808318896693E-7</v>
      </c>
      <c r="AX11" s="31">
        <f t="shared" si="56"/>
        <v>5.9788302926303604E-14</v>
      </c>
      <c r="AY11" s="28">
        <f t="shared" si="57"/>
        <v>6.3677134419420649E-6</v>
      </c>
      <c r="AZ11" s="8">
        <f t="shared" si="58"/>
        <v>16.757103146766024</v>
      </c>
      <c r="BA11" s="8">
        <f t="shared" si="59"/>
        <v>-72.109828785139911</v>
      </c>
      <c r="BB11" s="8">
        <f t="shared" si="60"/>
        <v>107.89017121486009</v>
      </c>
      <c r="BD11" s="32">
        <f t="shared" si="61"/>
        <v>17</v>
      </c>
      <c r="BE11" s="32">
        <f t="shared" si="62"/>
        <v>-72</v>
      </c>
      <c r="BF11" s="32">
        <f t="shared" si="63"/>
        <v>108</v>
      </c>
    </row>
    <row r="12" spans="1:60" x14ac:dyDescent="0.25">
      <c r="A12" t="s">
        <v>86</v>
      </c>
      <c r="B12">
        <f>B11/B10</f>
        <v>5.5</v>
      </c>
      <c r="C12" t="s">
        <v>87</v>
      </c>
      <c r="V12" s="27">
        <v>1.08</v>
      </c>
      <c r="W12" s="32">
        <f t="shared" si="47"/>
        <v>120.22644346174133</v>
      </c>
      <c r="X12">
        <f t="shared" si="18"/>
        <v>-3.4139245433795011</v>
      </c>
      <c r="Y12" s="28">
        <f t="shared" si="33"/>
        <v>-0.14276345614990069</v>
      </c>
      <c r="Z12" s="28">
        <f t="shared" si="34"/>
        <v>-10.359735361680887</v>
      </c>
      <c r="AA12" s="28">
        <f t="shared" si="35"/>
        <v>2.2570086552662379E-5</v>
      </c>
      <c r="AB12" s="28">
        <f t="shared" si="36"/>
        <v>-0.13061615675114849</v>
      </c>
      <c r="AC12" s="28">
        <f t="shared" si="48"/>
        <v>1.9191516615645577E-6</v>
      </c>
      <c r="AD12" s="28">
        <f t="shared" si="37"/>
        <v>3.8087731678343492E-2</v>
      </c>
      <c r="AE12" s="28">
        <f t="shared" si="49"/>
        <v>-3.5566635102911874</v>
      </c>
      <c r="AF12" s="28">
        <f t="shared" si="50"/>
        <v>-10.452263786753692</v>
      </c>
      <c r="AG12" s="28">
        <f t="shared" si="5"/>
        <v>92.110410468749379</v>
      </c>
      <c r="AH12" s="28">
        <f t="shared" si="38"/>
        <v>-71.443817551019819</v>
      </c>
      <c r="AI12" s="28">
        <f t="shared" si="39"/>
        <v>-89.984656241300058</v>
      </c>
      <c r="AJ12" s="28">
        <f t="shared" si="51"/>
        <v>1.1420015656457232</v>
      </c>
      <c r="AK12" s="28">
        <f t="shared" si="40"/>
        <v>28.741422876335349</v>
      </c>
      <c r="AL12" s="29">
        <f t="shared" si="41"/>
        <v>-1.2479268507006651E-5</v>
      </c>
      <c r="AM12" s="28">
        <f t="shared" si="42"/>
        <v>-9.7123637059181103E-2</v>
      </c>
      <c r="AN12" s="28">
        <f t="shared" si="52"/>
        <v>21.808582004106778</v>
      </c>
      <c r="AO12" s="28">
        <f t="shared" si="53"/>
        <v>-61.340357002023893</v>
      </c>
      <c r="AP12">
        <f t="shared" si="11"/>
        <v>23.609121289162623</v>
      </c>
      <c r="AQ12">
        <f t="shared" si="12"/>
        <v>-25.26482869549163</v>
      </c>
      <c r="AR12" s="28">
        <f t="shared" si="54"/>
        <v>16.59621108748658</v>
      </c>
      <c r="AS12" s="30">
        <f t="shared" si="55"/>
        <v>-71.792620788777583</v>
      </c>
      <c r="AT12" s="28">
        <f t="shared" si="43"/>
        <v>6.1716957859410149E-14</v>
      </c>
      <c r="AU12" s="28">
        <f t="shared" si="44"/>
        <v>6.8919617271061553E-6</v>
      </c>
      <c r="AV12" s="29">
        <f t="shared" si="45"/>
        <v>0</v>
      </c>
      <c r="AW12" s="28">
        <f t="shared" si="46"/>
        <v>-3.7592518511488293E-7</v>
      </c>
      <c r="AX12" s="31">
        <f t="shared" si="56"/>
        <v>6.1716957859410149E-14</v>
      </c>
      <c r="AY12" s="28">
        <f t="shared" si="57"/>
        <v>6.5160365419912719E-6</v>
      </c>
      <c r="AZ12" s="8">
        <f t="shared" si="58"/>
        <v>16.59621108748664</v>
      </c>
      <c r="BA12" s="8">
        <f t="shared" si="59"/>
        <v>-71.792614272741048</v>
      </c>
      <c r="BB12" s="8">
        <f t="shared" si="60"/>
        <v>108.20738572725895</v>
      </c>
      <c r="BD12" s="32">
        <f t="shared" si="61"/>
        <v>17</v>
      </c>
      <c r="BE12" s="32">
        <f t="shared" si="62"/>
        <v>-72</v>
      </c>
      <c r="BF12" s="32">
        <f t="shared" si="63"/>
        <v>108</v>
      </c>
    </row>
    <row r="13" spans="1:60" x14ac:dyDescent="0.25">
      <c r="A13" t="s">
        <v>88</v>
      </c>
      <c r="B13" s="10">
        <f>Sheet1!B12</f>
        <v>3</v>
      </c>
      <c r="C13" t="s">
        <v>4</v>
      </c>
      <c r="V13" s="27">
        <v>1.0900000000000001</v>
      </c>
      <c r="W13" s="32">
        <f t="shared" si="47"/>
        <v>123.02687708123818</v>
      </c>
      <c r="X13">
        <f t="shared" si="18"/>
        <v>-3.4139245433795011</v>
      </c>
      <c r="Y13" s="28">
        <f t="shared" si="33"/>
        <v>-0.14937726687353448</v>
      </c>
      <c r="Z13" s="28">
        <f t="shared" si="34"/>
        <v>-10.595640467367861</v>
      </c>
      <c r="AA13" s="28">
        <f t="shared" si="35"/>
        <v>2.3633779066051338E-5</v>
      </c>
      <c r="AB13" s="28">
        <f t="shared" si="36"/>
        <v>-0.13365858697001004</v>
      </c>
      <c r="AC13" s="28">
        <f t="shared" si="48"/>
        <v>2.0095984715938466E-6</v>
      </c>
      <c r="AD13" s="28">
        <f t="shared" si="37"/>
        <v>3.8974908647752826E-2</v>
      </c>
      <c r="AE13" s="28">
        <f t="shared" si="49"/>
        <v>-3.5632761668754975</v>
      </c>
      <c r="AF13" s="28">
        <f t="shared" si="50"/>
        <v>-10.69032414569012</v>
      </c>
      <c r="AG13" s="28">
        <f t="shared" si="5"/>
        <v>92.110410468749379</v>
      </c>
      <c r="AH13" s="28">
        <f t="shared" si="38"/>
        <v>-71.643817537001809</v>
      </c>
      <c r="AI13" s="28">
        <f t="shared" si="39"/>
        <v>-89.985005507872913</v>
      </c>
      <c r="AJ13" s="28">
        <f t="shared" si="51"/>
        <v>1.1890717132202411</v>
      </c>
      <c r="AK13" s="28">
        <f t="shared" si="40"/>
        <v>29.301074343012274</v>
      </c>
      <c r="AL13" s="29">
        <f t="shared" si="41"/>
        <v>-1.3067397427481902E-5</v>
      </c>
      <c r="AM13" s="28">
        <f t="shared" si="42"/>
        <v>-9.9385932701140545E-2</v>
      </c>
      <c r="AN13" s="28">
        <f t="shared" si="52"/>
        <v>21.655651577570382</v>
      </c>
      <c r="AO13" s="28">
        <f t="shared" si="53"/>
        <v>-60.783317097561778</v>
      </c>
      <c r="AP13">
        <f t="shared" si="11"/>
        <v>23.609121289162623</v>
      </c>
      <c r="AQ13">
        <f t="shared" si="12"/>
        <v>-25.26482869549163</v>
      </c>
      <c r="AR13" s="28">
        <f t="shared" si="54"/>
        <v>16.436668004365877</v>
      </c>
      <c r="AS13" s="30">
        <f t="shared" si="55"/>
        <v>-71.473641243251905</v>
      </c>
      <c r="AT13" s="28">
        <f t="shared" si="43"/>
        <v>6.5574267725623278E-14</v>
      </c>
      <c r="AU13" s="28">
        <f t="shared" si="44"/>
        <v>7.052496138414892E-6</v>
      </c>
      <c r="AV13" s="29">
        <f t="shared" si="45"/>
        <v>0</v>
      </c>
      <c r="AW13" s="28">
        <f t="shared" si="46"/>
        <v>-3.8468160754990499E-7</v>
      </c>
      <c r="AX13" s="31">
        <f t="shared" si="56"/>
        <v>6.5574267725623278E-14</v>
      </c>
      <c r="AY13" s="28">
        <f t="shared" si="57"/>
        <v>6.6678145308649866E-6</v>
      </c>
      <c r="AZ13" s="8">
        <f t="shared" si="58"/>
        <v>16.436668004365941</v>
      </c>
      <c r="BA13" s="8">
        <f t="shared" si="59"/>
        <v>-71.473634575437373</v>
      </c>
      <c r="BB13" s="8">
        <f t="shared" si="60"/>
        <v>108.52636542456263</v>
      </c>
      <c r="BD13" s="32">
        <f t="shared" si="61"/>
        <v>16</v>
      </c>
      <c r="BE13" s="32">
        <f t="shared" si="62"/>
        <v>-71</v>
      </c>
      <c r="BF13" s="32">
        <f t="shared" si="63"/>
        <v>109</v>
      </c>
    </row>
    <row r="14" spans="1:60" x14ac:dyDescent="0.25">
      <c r="A14" t="s">
        <v>24</v>
      </c>
      <c r="B14" s="10">
        <f>Sheet1!B18</f>
        <v>90</v>
      </c>
      <c r="C14" t="s">
        <v>13</v>
      </c>
      <c r="D14">
        <f>B14/100</f>
        <v>0.9</v>
      </c>
      <c r="V14" s="27">
        <v>1.1000000000000001</v>
      </c>
      <c r="W14" s="32">
        <f t="shared" si="47"/>
        <v>125.8925411794168</v>
      </c>
      <c r="X14">
        <f t="shared" si="18"/>
        <v>-3.4139245433795011</v>
      </c>
      <c r="Y14" s="28">
        <f t="shared" si="33"/>
        <v>-0.15629199853086151</v>
      </c>
      <c r="Z14" s="28">
        <f t="shared" si="34"/>
        <v>-10.836664843343261</v>
      </c>
      <c r="AA14" s="28">
        <f t="shared" si="35"/>
        <v>2.4747601584401135E-5</v>
      </c>
      <c r="AB14" s="28">
        <f t="shared" si="36"/>
        <v>-0.13677188371205318</v>
      </c>
      <c r="AC14" s="28">
        <f t="shared" si="48"/>
        <v>2.1043079079219919E-6</v>
      </c>
      <c r="AD14" s="28">
        <f t="shared" si="37"/>
        <v>3.988275060411163E-2</v>
      </c>
      <c r="AE14" s="28">
        <f t="shared" si="49"/>
        <v>-3.5701896900008703</v>
      </c>
      <c r="AF14" s="28">
        <f t="shared" si="50"/>
        <v>-10.933553976451202</v>
      </c>
      <c r="AG14" s="28">
        <f t="shared" si="5"/>
        <v>92.110410468749379</v>
      </c>
      <c r="AH14" s="28">
        <f t="shared" si="38"/>
        <v>-71.843817523614703</v>
      </c>
      <c r="AI14" s="28">
        <f t="shared" si="39"/>
        <v>-89.985346824169028</v>
      </c>
      <c r="AJ14" s="28">
        <f t="shared" si="51"/>
        <v>1.2378194560321463</v>
      </c>
      <c r="AK14" s="28">
        <f t="shared" si="40"/>
        <v>29.867479135552454</v>
      </c>
      <c r="AL14" s="29">
        <f t="shared" si="41"/>
        <v>-1.3683243926049701E-5</v>
      </c>
      <c r="AM14" s="28">
        <f t="shared" si="42"/>
        <v>-0.10170092365716597</v>
      </c>
      <c r="AN14" s="28">
        <f t="shared" si="52"/>
        <v>21.504398717922896</v>
      </c>
      <c r="AO14" s="28">
        <f t="shared" si="53"/>
        <v>-60.219568612273733</v>
      </c>
      <c r="AP14">
        <f t="shared" si="11"/>
        <v>23.609121289162623</v>
      </c>
      <c r="AQ14">
        <f t="shared" si="12"/>
        <v>-25.26482869549163</v>
      </c>
      <c r="AR14" s="28">
        <f t="shared" si="54"/>
        <v>16.278501621593023</v>
      </c>
      <c r="AS14" s="30">
        <f t="shared" si="55"/>
        <v>-71.153122588724941</v>
      </c>
      <c r="AT14" s="28">
        <f t="shared" si="43"/>
        <v>6.9431577591836395E-14</v>
      </c>
      <c r="AU14" s="28">
        <f t="shared" si="44"/>
        <v>7.216769876527038E-6</v>
      </c>
      <c r="AV14" s="29">
        <f t="shared" si="45"/>
        <v>0</v>
      </c>
      <c r="AW14" s="28">
        <f t="shared" si="46"/>
        <v>-3.9364199326511316E-7</v>
      </c>
      <c r="AX14" s="31">
        <f t="shared" si="56"/>
        <v>6.9431577591836395E-14</v>
      </c>
      <c r="AY14" s="28">
        <f t="shared" si="57"/>
        <v>6.823127883261925E-6</v>
      </c>
      <c r="AZ14" s="8">
        <f t="shared" si="58"/>
        <v>16.278501621593094</v>
      </c>
      <c r="BA14" s="8">
        <f t="shared" si="59"/>
        <v>-71.15311576559705</v>
      </c>
      <c r="BB14" s="8">
        <f t="shared" si="60"/>
        <v>108.84688423440295</v>
      </c>
      <c r="BD14" s="32">
        <f t="shared" si="61"/>
        <v>16</v>
      </c>
      <c r="BE14" s="32">
        <f t="shared" si="62"/>
        <v>-71</v>
      </c>
      <c r="BF14" s="32">
        <f t="shared" si="63"/>
        <v>109</v>
      </c>
    </row>
    <row r="15" spans="1:60" x14ac:dyDescent="0.25">
      <c r="V15" s="27">
        <v>1.1100000000000001</v>
      </c>
      <c r="W15" s="32">
        <f t="shared" si="47"/>
        <v>128.82495516931345</v>
      </c>
      <c r="X15">
        <f t="shared" si="18"/>
        <v>-3.4139245433795011</v>
      </c>
      <c r="Y15" s="28">
        <f t="shared" si="33"/>
        <v>-0.16352083080942315</v>
      </c>
      <c r="Z15" s="28">
        <f t="shared" si="34"/>
        <v>-11.082902145878904</v>
      </c>
      <c r="AA15" s="28">
        <f t="shared" si="35"/>
        <v>2.5913916635455176E-5</v>
      </c>
      <c r="AB15" s="28">
        <f t="shared" si="36"/>
        <v>-0.13995769761484037</v>
      </c>
      <c r="AC15" s="28">
        <f t="shared" si="48"/>
        <v>2.2034808590564288E-6</v>
      </c>
      <c r="AD15" s="28">
        <f t="shared" si="37"/>
        <v>4.0811738895417407E-2</v>
      </c>
      <c r="AE15" s="28">
        <f t="shared" si="49"/>
        <v>-3.5774172567914295</v>
      </c>
      <c r="AF15" s="28">
        <f t="shared" si="50"/>
        <v>-11.182048104598326</v>
      </c>
      <c r="AG15" s="28">
        <f t="shared" si="5"/>
        <v>92.110410468749379</v>
      </c>
      <c r="AH15" s="28">
        <f t="shared" si="38"/>
        <v>-72.04381751083011</v>
      </c>
      <c r="AI15" s="28">
        <f t="shared" si="39"/>
        <v>-89.985680371158708</v>
      </c>
      <c r="AJ15" s="28">
        <f t="shared" si="51"/>
        <v>1.2882848526376161</v>
      </c>
      <c r="AK15" s="28">
        <f t="shared" si="40"/>
        <v>30.4404947131098</v>
      </c>
      <c r="AL15" s="29">
        <f t="shared" si="41"/>
        <v>-1.4328114281032019E-5</v>
      </c>
      <c r="AM15" s="28">
        <f t="shared" si="42"/>
        <v>-0.1040698373358535</v>
      </c>
      <c r="AN15" s="28">
        <f t="shared" si="52"/>
        <v>21.354863482442603</v>
      </c>
      <c r="AO15" s="28">
        <f t="shared" si="53"/>
        <v>-59.649255495384764</v>
      </c>
      <c r="AP15">
        <f t="shared" si="11"/>
        <v>23.609121289162623</v>
      </c>
      <c r="AQ15">
        <f t="shared" si="12"/>
        <v>-25.26482869549163</v>
      </c>
      <c r="AR15" s="28">
        <f t="shared" si="54"/>
        <v>16.121738819322168</v>
      </c>
      <c r="AS15" s="30">
        <f t="shared" si="55"/>
        <v>-70.831303599983087</v>
      </c>
      <c r="AT15" s="28">
        <f t="shared" si="43"/>
        <v>7.3288887458049511E-14</v>
      </c>
      <c r="AU15" s="28">
        <f t="shared" si="44"/>
        <v>7.3848700415529578E-6</v>
      </c>
      <c r="AV15" s="29">
        <f t="shared" si="45"/>
        <v>0</v>
      </c>
      <c r="AW15" s="28">
        <f t="shared" si="46"/>
        <v>-4.0281109317561803E-7</v>
      </c>
      <c r="AX15" s="31">
        <f t="shared" si="56"/>
        <v>7.3288887458049511E-14</v>
      </c>
      <c r="AY15" s="28">
        <f t="shared" si="57"/>
        <v>6.9820589483773398E-6</v>
      </c>
      <c r="AZ15" s="8">
        <f t="shared" si="58"/>
        <v>16.121738819322243</v>
      </c>
      <c r="BA15" s="8">
        <f t="shared" si="59"/>
        <v>-70.831296617924139</v>
      </c>
      <c r="BB15" s="8">
        <f t="shared" si="60"/>
        <v>109.16870338207586</v>
      </c>
      <c r="BD15" s="32">
        <f t="shared" si="61"/>
        <v>16</v>
      </c>
      <c r="BE15" s="32">
        <f t="shared" si="62"/>
        <v>-71</v>
      </c>
      <c r="BF15" s="32">
        <f t="shared" si="63"/>
        <v>109</v>
      </c>
    </row>
    <row r="16" spans="1:60" x14ac:dyDescent="0.25">
      <c r="A16" s="74" t="s">
        <v>89</v>
      </c>
      <c r="B16" s="74"/>
      <c r="D16" t="s">
        <v>90</v>
      </c>
      <c r="V16" s="27">
        <v>1.1200000000000001</v>
      </c>
      <c r="W16" s="32">
        <f t="shared" si="47"/>
        <v>131.82567385564076</v>
      </c>
      <c r="X16">
        <f t="shared" si="18"/>
        <v>-3.4139245433795011</v>
      </c>
      <c r="Y16" s="28">
        <f t="shared" si="33"/>
        <v>-0.17107747319789829</v>
      </c>
      <c r="Z16" s="28">
        <f t="shared" si="34"/>
        <v>-11.334446532062953</v>
      </c>
      <c r="AA16" s="28">
        <f t="shared" si="35"/>
        <v>2.7135198085665563E-5</v>
      </c>
      <c r="AB16" s="28">
        <f t="shared" si="36"/>
        <v>-0.14321771776023062</v>
      </c>
      <c r="AC16" s="28">
        <f t="shared" si="48"/>
        <v>2.3073276851105982E-6</v>
      </c>
      <c r="AD16" s="28">
        <f t="shared" si="37"/>
        <v>4.1762366081603941E-2</v>
      </c>
      <c r="AE16" s="28">
        <f t="shared" si="49"/>
        <v>-3.5849725740516285</v>
      </c>
      <c r="AF16" s="28">
        <f t="shared" si="50"/>
        <v>-11.435901883741579</v>
      </c>
      <c r="AG16" s="28">
        <f t="shared" si="5"/>
        <v>92.110410468749379</v>
      </c>
      <c r="AH16" s="28">
        <f t="shared" si="38"/>
        <v>-72.243817498620928</v>
      </c>
      <c r="AI16" s="28">
        <f t="shared" si="39"/>
        <v>-89.986006325692898</v>
      </c>
      <c r="AJ16" s="28">
        <f t="shared" si="51"/>
        <v>1.3405075276486744</v>
      </c>
      <c r="AK16" s="28">
        <f t="shared" si="40"/>
        <v>31.019966357169455</v>
      </c>
      <c r="AL16" s="29">
        <f t="shared" si="41"/>
        <v>-1.5003376337085961E-5</v>
      </c>
      <c r="AM16" s="28">
        <f t="shared" si="42"/>
        <v>-0.10649392973417722</v>
      </c>
      <c r="AN16" s="28">
        <f t="shared" si="52"/>
        <v>21.20708549440079</v>
      </c>
      <c r="AO16" s="28">
        <f t="shared" si="53"/>
        <v>-59.072533898257625</v>
      </c>
      <c r="AP16">
        <f t="shared" si="11"/>
        <v>23.609121289162623</v>
      </c>
      <c r="AQ16">
        <f t="shared" si="12"/>
        <v>-25.26482869549163</v>
      </c>
      <c r="AR16" s="28">
        <f t="shared" si="54"/>
        <v>15.966405514020153</v>
      </c>
      <c r="AS16" s="30">
        <f t="shared" si="55"/>
        <v>-70.508435781999196</v>
      </c>
      <c r="AT16" s="28">
        <f t="shared" si="43"/>
        <v>7.5217542391156069E-14</v>
      </c>
      <c r="AU16" s="28">
        <f t="shared" si="44"/>
        <v>7.556885762425221E-6</v>
      </c>
      <c r="AV16" s="29">
        <f t="shared" si="45"/>
        <v>0</v>
      </c>
      <c r="AW16" s="28">
        <f t="shared" si="46"/>
        <v>-4.1219376885955977E-7</v>
      </c>
      <c r="AX16" s="31">
        <f t="shared" si="56"/>
        <v>7.5217542391156069E-14</v>
      </c>
      <c r="AY16" s="28">
        <f t="shared" si="57"/>
        <v>7.1446919935656609E-6</v>
      </c>
      <c r="AZ16" s="8">
        <f t="shared" si="58"/>
        <v>15.966405514020227</v>
      </c>
      <c r="BA16" s="8">
        <f t="shared" si="59"/>
        <v>-70.508428637307205</v>
      </c>
      <c r="BB16" s="8">
        <f t="shared" si="60"/>
        <v>109.4915713626928</v>
      </c>
      <c r="BD16" s="32">
        <f t="shared" si="61"/>
        <v>16</v>
      </c>
      <c r="BE16" s="32">
        <f t="shared" si="62"/>
        <v>-71</v>
      </c>
      <c r="BF16" s="32">
        <f t="shared" si="63"/>
        <v>109</v>
      </c>
    </row>
    <row r="17" spans="1:58" x14ac:dyDescent="0.25">
      <c r="A17" t="s">
        <v>91</v>
      </c>
      <c r="B17">
        <f>(1-B13*D14/B11)</f>
        <v>0.75454545454545452</v>
      </c>
      <c r="D17">
        <f>1-B17</f>
        <v>0.24545454545454548</v>
      </c>
      <c r="V17" s="27">
        <v>1.1299999999999999</v>
      </c>
      <c r="W17" s="32">
        <f t="shared" si="47"/>
        <v>134.89628825916535</v>
      </c>
      <c r="X17">
        <f t="shared" si="18"/>
        <v>-3.4139245433795011</v>
      </c>
      <c r="Y17" s="28">
        <f t="shared" si="33"/>
        <v>-0.17897618189586059</v>
      </c>
      <c r="Z17" s="28">
        <f t="shared" si="34"/>
        <v>-11.591392568300176</v>
      </c>
      <c r="AA17" s="28">
        <f t="shared" si="35"/>
        <v>2.8414036389746765E-5</v>
      </c>
      <c r="AB17" s="28">
        <f t="shared" si="36"/>
        <v>-0.14655367256957622</v>
      </c>
      <c r="AC17" s="28">
        <f t="shared" si="48"/>
        <v>2.4160686575355033E-6</v>
      </c>
      <c r="AD17" s="28">
        <f t="shared" si="37"/>
        <v>4.2735136195693663E-2</v>
      </c>
      <c r="AE17" s="28">
        <f t="shared" si="49"/>
        <v>-3.5928698951703146</v>
      </c>
      <c r="AF17" s="28">
        <f t="shared" si="50"/>
        <v>-11.695211104674058</v>
      </c>
      <c r="AG17" s="28">
        <f t="shared" si="5"/>
        <v>92.110410468749379</v>
      </c>
      <c r="AH17" s="28">
        <f t="shared" si="38"/>
        <v>-72.443817486961251</v>
      </c>
      <c r="AI17" s="28">
        <f t="shared" si="39"/>
        <v>-89.986324860596937</v>
      </c>
      <c r="AJ17" s="28">
        <f t="shared" si="51"/>
        <v>1.3945265655836561</v>
      </c>
      <c r="AK17" s="28">
        <f t="shared" si="40"/>
        <v>31.605727103567013</v>
      </c>
      <c r="AL17" s="29">
        <f t="shared" si="41"/>
        <v>-1.5710462400189746E-5</v>
      </c>
      <c r="AM17" s="28">
        <f t="shared" si="42"/>
        <v>-0.10897448610328039</v>
      </c>
      <c r="AN17" s="28">
        <f t="shared" si="52"/>
        <v>21.061103836909385</v>
      </c>
      <c r="AO17" s="28">
        <f t="shared" si="53"/>
        <v>-58.489572243133203</v>
      </c>
      <c r="AP17">
        <f t="shared" si="11"/>
        <v>23.609121289162623</v>
      </c>
      <c r="AQ17">
        <f t="shared" si="12"/>
        <v>-25.26482869549163</v>
      </c>
      <c r="AR17" s="28">
        <f t="shared" si="54"/>
        <v>15.812526535410065</v>
      </c>
      <c r="AS17" s="30">
        <f t="shared" si="55"/>
        <v>-70.184783347807269</v>
      </c>
      <c r="AT17" s="28">
        <f t="shared" si="43"/>
        <v>7.9074852257369185E-14</v>
      </c>
      <c r="AU17" s="28">
        <f t="shared" si="44"/>
        <v>7.732908244155926E-6</v>
      </c>
      <c r="AV17" s="29">
        <f t="shared" si="45"/>
        <v>0</v>
      </c>
      <c r="AW17" s="28">
        <f t="shared" si="46"/>
        <v>-4.2179499513578026E-7</v>
      </c>
      <c r="AX17" s="31">
        <f t="shared" si="56"/>
        <v>7.9074852257369185E-14</v>
      </c>
      <c r="AY17" s="28">
        <f t="shared" si="57"/>
        <v>7.3111132490201461E-6</v>
      </c>
      <c r="AZ17" s="8">
        <f t="shared" si="58"/>
        <v>15.812526535410145</v>
      </c>
      <c r="BA17" s="8">
        <f t="shared" si="59"/>
        <v>-70.184776036694018</v>
      </c>
      <c r="BB17" s="8">
        <f t="shared" si="60"/>
        <v>109.81522396330598</v>
      </c>
      <c r="BD17" s="32">
        <f t="shared" si="61"/>
        <v>16</v>
      </c>
      <c r="BE17" s="32">
        <f t="shared" si="62"/>
        <v>-70</v>
      </c>
      <c r="BF17" s="32">
        <f t="shared" si="63"/>
        <v>110</v>
      </c>
    </row>
    <row r="18" spans="1:58" x14ac:dyDescent="0.25">
      <c r="A18" t="s">
        <v>92</v>
      </c>
      <c r="B18">
        <f>1/PI()/B12/D8</f>
        <v>657.66505409874117</v>
      </c>
      <c r="C18" t="s">
        <v>93</v>
      </c>
      <c r="D18">
        <f>fp</f>
        <v>657.66505409874117</v>
      </c>
      <c r="E18">
        <f>fp</f>
        <v>657.66505409874117</v>
      </c>
      <c r="F18">
        <v>180</v>
      </c>
      <c r="G18">
        <v>-180</v>
      </c>
      <c r="V18" s="27">
        <v>1.1399999999999999</v>
      </c>
      <c r="W18" s="32">
        <f t="shared" si="47"/>
        <v>138.03842646028852</v>
      </c>
      <c r="X18">
        <f t="shared" si="18"/>
        <v>-3.4139245433795011</v>
      </c>
      <c r="Y18" s="28">
        <f t="shared" si="33"/>
        <v>-0.18723177684665876</v>
      </c>
      <c r="Z18" s="28">
        <f t="shared" si="34"/>
        <v>-11.85383513118895</v>
      </c>
      <c r="AA18" s="28">
        <f t="shared" si="35"/>
        <v>2.9753144081287419E-5</v>
      </c>
      <c r="AB18" s="28">
        <f t="shared" si="36"/>
        <v>-0.14996733071975174</v>
      </c>
      <c r="AC18" s="28">
        <f t="shared" si="48"/>
        <v>2.5299344316382209E-6</v>
      </c>
      <c r="AD18" s="28">
        <f t="shared" si="37"/>
        <v>4.3730565011032722E-2</v>
      </c>
      <c r="AE18" s="28">
        <f t="shared" si="49"/>
        <v>-3.6011240371476467</v>
      </c>
      <c r="AF18" s="28">
        <f t="shared" si="50"/>
        <v>-11.960071896897668</v>
      </c>
      <c r="AG18" s="28">
        <f t="shared" si="5"/>
        <v>92.110410468749379</v>
      </c>
      <c r="AH18" s="28">
        <f t="shared" si="38"/>
        <v>-72.643817475826339</v>
      </c>
      <c r="AI18" s="28">
        <f t="shared" si="39"/>
        <v>-89.986636144762144</v>
      </c>
      <c r="AJ18" s="28">
        <f t="shared" si="51"/>
        <v>1.4503804019212372</v>
      </c>
      <c r="AK18" s="28">
        <f t="shared" si="40"/>
        <v>32.197597720024334</v>
      </c>
      <c r="AL18" s="29">
        <f t="shared" si="41"/>
        <v>-1.6450872279213707E-5</v>
      </c>
      <c r="AM18" s="28">
        <f t="shared" si="42"/>
        <v>-0.11151282162976711</v>
      </c>
      <c r="AN18" s="28">
        <f t="shared" si="52"/>
        <v>20.916956943971996</v>
      </c>
      <c r="AO18" s="28">
        <f t="shared" si="53"/>
        <v>-57.900551246367577</v>
      </c>
      <c r="AP18">
        <f t="shared" si="11"/>
        <v>23.609121289162623</v>
      </c>
      <c r="AQ18">
        <f t="shared" si="12"/>
        <v>-25.26482869549163</v>
      </c>
      <c r="AR18" s="28">
        <f t="shared" si="54"/>
        <v>15.66012550049534</v>
      </c>
      <c r="AS18" s="30">
        <f t="shared" si="55"/>
        <v>-69.860623143265244</v>
      </c>
      <c r="AT18" s="28">
        <f t="shared" si="43"/>
        <v>8.2932162123582289E-14</v>
      </c>
      <c r="AU18" s="28">
        <f t="shared" si="44"/>
        <v>7.9130308161948314E-6</v>
      </c>
      <c r="AV18" s="29">
        <f t="shared" si="45"/>
        <v>0</v>
      </c>
      <c r="AW18" s="28">
        <f t="shared" si="46"/>
        <v>-4.3161986270153886E-7</v>
      </c>
      <c r="AX18" s="31">
        <f t="shared" si="56"/>
        <v>8.2932162123582289E-14</v>
      </c>
      <c r="AY18" s="28">
        <f t="shared" si="57"/>
        <v>7.4814109534932928E-6</v>
      </c>
      <c r="AZ18" s="8">
        <f t="shared" si="58"/>
        <v>15.660125500495424</v>
      </c>
      <c r="BA18" s="8">
        <f t="shared" si="59"/>
        <v>-69.860615661854297</v>
      </c>
      <c r="BB18" s="8">
        <f t="shared" si="60"/>
        <v>110.1393843381457</v>
      </c>
      <c r="BD18" s="32">
        <f t="shared" si="61"/>
        <v>16</v>
      </c>
      <c r="BE18" s="32">
        <f t="shared" si="62"/>
        <v>-70</v>
      </c>
      <c r="BF18" s="32">
        <f t="shared" si="63"/>
        <v>110</v>
      </c>
    </row>
    <row r="19" spans="1:58" x14ac:dyDescent="0.25">
      <c r="A19" t="s">
        <v>94</v>
      </c>
      <c r="B19">
        <f>B12*(1-B17)^2/2/PI()/D7</f>
        <v>52738.160688178061</v>
      </c>
      <c r="C19" t="s">
        <v>93</v>
      </c>
      <c r="D19">
        <f>fzRHP</f>
        <v>52738.160688178061</v>
      </c>
      <c r="E19">
        <f>fzRHP</f>
        <v>52738.160688178061</v>
      </c>
      <c r="V19" s="27">
        <v>1.1499999999999999</v>
      </c>
      <c r="W19" s="32">
        <f t="shared" si="47"/>
        <v>141.25375446227542</v>
      </c>
      <c r="X19">
        <f t="shared" si="18"/>
        <v>-3.4139245433795011</v>
      </c>
      <c r="Y19" s="28">
        <f t="shared" si="33"/>
        <v>-0.19585965884812401</v>
      </c>
      <c r="Z19" s="28">
        <f t="shared" si="34"/>
        <v>-12.121869300403556</v>
      </c>
      <c r="AA19" s="28">
        <f t="shared" si="35"/>
        <v>3.1155361533347953E-5</v>
      </c>
      <c r="AB19" s="28">
        <f t="shared" si="36"/>
        <v>-0.15346050208049716</v>
      </c>
      <c r="AC19" s="28">
        <f t="shared" si="48"/>
        <v>2.6491665326008146E-6</v>
      </c>
      <c r="AD19" s="28">
        <f t="shared" si="37"/>
        <v>4.4749180314749934E-2</v>
      </c>
      <c r="AE19" s="28">
        <f t="shared" si="49"/>
        <v>-3.6097503976995591</v>
      </c>
      <c r="AF19" s="28">
        <f t="shared" si="50"/>
        <v>-12.230580622169304</v>
      </c>
      <c r="AG19" s="28">
        <f t="shared" si="5"/>
        <v>92.110410468749379</v>
      </c>
      <c r="AH19" s="28">
        <f t="shared" si="38"/>
        <v>-72.843817465192572</v>
      </c>
      <c r="AI19" s="28">
        <f t="shared" si="39"/>
        <v>-89.986940343235446</v>
      </c>
      <c r="AJ19" s="28">
        <f t="shared" si="51"/>
        <v>1.5081067118540668</v>
      </c>
      <c r="AK19" s="28">
        <f t="shared" si="40"/>
        <v>32.795386731771018</v>
      </c>
      <c r="AL19" s="29">
        <f t="shared" si="41"/>
        <v>-1.7226176468291007E-5</v>
      </c>
      <c r="AM19" s="28">
        <f t="shared" si="42"/>
        <v>-0.11411028213285342</v>
      </c>
      <c r="AN19" s="28">
        <f t="shared" si="52"/>
        <v>20.774682489234404</v>
      </c>
      <c r="AO19" s="28">
        <f t="shared" si="53"/>
        <v>-57.305663893597284</v>
      </c>
      <c r="AP19">
        <f t="shared" si="11"/>
        <v>23.609121289162623</v>
      </c>
      <c r="AQ19">
        <f t="shared" si="12"/>
        <v>-25.26482869549163</v>
      </c>
      <c r="AR19" s="28">
        <f t="shared" si="54"/>
        <v>15.509224685205837</v>
      </c>
      <c r="AS19" s="30">
        <f t="shared" si="55"/>
        <v>-69.536244515766583</v>
      </c>
      <c r="AT19" s="28">
        <f t="shared" si="43"/>
        <v>8.6789471989795417E-14</v>
      </c>
      <c r="AU19" s="28">
        <f t="shared" si="44"/>
        <v>8.0973489819138207E-6</v>
      </c>
      <c r="AV19" s="29">
        <f t="shared" si="45"/>
        <v>0</v>
      </c>
      <c r="AW19" s="28">
        <f t="shared" si="46"/>
        <v>-4.4167358083166589E-7</v>
      </c>
      <c r="AX19" s="31">
        <f t="shared" si="56"/>
        <v>8.6789471989795417E-14</v>
      </c>
      <c r="AY19" s="28">
        <f t="shared" si="57"/>
        <v>7.6556754010821557E-6</v>
      </c>
      <c r="AZ19" s="8">
        <f t="shared" si="58"/>
        <v>15.509224685205924</v>
      </c>
      <c r="BA19" s="8">
        <f t="shared" si="59"/>
        <v>-69.536236860091179</v>
      </c>
      <c r="BB19" s="8">
        <f t="shared" si="60"/>
        <v>110.46376313990882</v>
      </c>
      <c r="BD19" s="32">
        <f t="shared" si="61"/>
        <v>16</v>
      </c>
      <c r="BE19" s="32">
        <f t="shared" si="62"/>
        <v>-70</v>
      </c>
      <c r="BF19" s="32">
        <f t="shared" si="63"/>
        <v>110</v>
      </c>
    </row>
    <row r="20" spans="1:58" x14ac:dyDescent="0.25">
      <c r="A20" t="s">
        <v>95</v>
      </c>
      <c r="B20">
        <f>1/2/PI()/D8/D9</f>
        <v>180857.88987715379</v>
      </c>
      <c r="C20" t="s">
        <v>93</v>
      </c>
      <c r="D20">
        <f>fzESR</f>
        <v>180857.88987715379</v>
      </c>
      <c r="E20">
        <f>fzESR</f>
        <v>180857.88987715379</v>
      </c>
      <c r="V20" s="27">
        <v>1.1599999999999999</v>
      </c>
      <c r="W20" s="32">
        <f t="shared" si="47"/>
        <v>144.54397707459276</v>
      </c>
      <c r="X20">
        <f t="shared" si="18"/>
        <v>-3.4139245433795011</v>
      </c>
      <c r="Y20" s="28">
        <f t="shared" si="33"/>
        <v>-0.20487582669046947</v>
      </c>
      <c r="Z20" s="28">
        <f t="shared" si="34"/>
        <v>-12.395590243207568</v>
      </c>
      <c r="AA20" s="28">
        <f t="shared" si="35"/>
        <v>3.2623662971683556E-5</v>
      </c>
      <c r="AB20" s="28">
        <f t="shared" si="36"/>
        <v>-0.15703503867357271</v>
      </c>
      <c r="AC20" s="28">
        <f t="shared" si="48"/>
        <v>2.7740178646429048E-6</v>
      </c>
      <c r="AD20" s="28">
        <f t="shared" si="37"/>
        <v>4.579152218758531E-2</v>
      </c>
      <c r="AE20" s="28">
        <f t="shared" si="49"/>
        <v>-3.6187649723891342</v>
      </c>
      <c r="AF20" s="28">
        <f t="shared" si="50"/>
        <v>-12.506833759693556</v>
      </c>
      <c r="AG20" s="28">
        <f t="shared" si="5"/>
        <v>92.110410468749379</v>
      </c>
      <c r="AH20" s="28">
        <f t="shared" si="38"/>
        <v>-73.043817455037427</v>
      </c>
      <c r="AI20" s="28">
        <f t="shared" si="39"/>
        <v>-89.987237617306832</v>
      </c>
      <c r="AJ20" s="28">
        <f t="shared" si="51"/>
        <v>1.5677422972881927</v>
      </c>
      <c r="AK20" s="28">
        <f t="shared" si="40"/>
        <v>33.398890497576105</v>
      </c>
      <c r="AL20" s="29">
        <f t="shared" si="41"/>
        <v>-1.803801946806022E-5</v>
      </c>
      <c r="AM20" s="28">
        <f t="shared" si="42"/>
        <v>-0.11676824477774883</v>
      </c>
      <c r="AN20" s="28">
        <f t="shared" si="52"/>
        <v>20.634317272980674</v>
      </c>
      <c r="AO20" s="28">
        <f t="shared" si="53"/>
        <v>-56.70511536450848</v>
      </c>
      <c r="AP20">
        <f t="shared" si="11"/>
        <v>23.609121289162623</v>
      </c>
      <c r="AQ20">
        <f t="shared" si="12"/>
        <v>-25.26482869549163</v>
      </c>
      <c r="AR20" s="28">
        <f t="shared" si="54"/>
        <v>15.359844894262537</v>
      </c>
      <c r="AS20" s="30">
        <f t="shared" si="55"/>
        <v>-69.211949124202036</v>
      </c>
      <c r="AT20" s="28">
        <f t="shared" si="43"/>
        <v>9.0646781856008508E-14</v>
      </c>
      <c r="AU20" s="28">
        <f t="shared" si="44"/>
        <v>8.2859604692441119E-6</v>
      </c>
      <c r="AV20" s="29">
        <f t="shared" si="45"/>
        <v>0</v>
      </c>
      <c r="AW20" s="28">
        <f t="shared" si="46"/>
        <v>-4.519614801405909E-7</v>
      </c>
      <c r="AX20" s="31">
        <f t="shared" si="56"/>
        <v>9.0646781856008508E-14</v>
      </c>
      <c r="AY20" s="28">
        <f t="shared" si="57"/>
        <v>7.8339989891035213E-6</v>
      </c>
      <c r="AZ20" s="8">
        <f t="shared" si="58"/>
        <v>15.359844894262627</v>
      </c>
      <c r="BA20" s="8">
        <f t="shared" si="59"/>
        <v>-69.211941290203043</v>
      </c>
      <c r="BB20" s="8">
        <f t="shared" si="60"/>
        <v>110.78805870979696</v>
      </c>
      <c r="BD20" s="32">
        <f t="shared" si="61"/>
        <v>15</v>
      </c>
      <c r="BE20" s="32">
        <f t="shared" si="62"/>
        <v>-69</v>
      </c>
      <c r="BF20" s="32">
        <f t="shared" si="63"/>
        <v>111</v>
      </c>
    </row>
    <row r="21" spans="1:58" x14ac:dyDescent="0.25">
      <c r="A21" t="s">
        <v>96</v>
      </c>
      <c r="B21">
        <f>20*LOG(B12*D17/2)</f>
        <v>-3.4139245433795011</v>
      </c>
      <c r="C21" t="s">
        <v>97</v>
      </c>
      <c r="D21">
        <f>DC_gain_power</f>
        <v>-3.4139245433795011</v>
      </c>
      <c r="E21">
        <f>DC_gain_power</f>
        <v>-3.4139245433795011</v>
      </c>
      <c r="F21">
        <v>100</v>
      </c>
      <c r="G21">
        <v>1000000</v>
      </c>
      <c r="V21" s="27">
        <v>1.17</v>
      </c>
      <c r="W21" s="32">
        <f t="shared" si="47"/>
        <v>147.91083881682073</v>
      </c>
      <c r="X21">
        <f t="shared" si="18"/>
        <v>-3.4139245433795011</v>
      </c>
      <c r="Y21" s="28">
        <f t="shared" si="33"/>
        <v>-0.21429689426517917</v>
      </c>
      <c r="Z21" s="28">
        <f t="shared" si="34"/>
        <v>-12.675093090222589</v>
      </c>
      <c r="AA21" s="28">
        <f t="shared" si="35"/>
        <v>3.4161162792663451E-5</v>
      </c>
      <c r="AB21" s="28">
        <f t="shared" si="36"/>
        <v>-0.16069283565422821</v>
      </c>
      <c r="AC21" s="28">
        <f t="shared" si="48"/>
        <v>2.9047532548997914E-6</v>
      </c>
      <c r="AD21" s="28">
        <f t="shared" si="37"/>
        <v>4.6858143290235438E-2</v>
      </c>
      <c r="AE21" s="28">
        <f t="shared" si="49"/>
        <v>-3.6281843717286328</v>
      </c>
      <c r="AF21" s="28">
        <f t="shared" si="50"/>
        <v>-12.788927782586581</v>
      </c>
      <c r="AG21" s="28">
        <f t="shared" si="5"/>
        <v>92.110410468749379</v>
      </c>
      <c r="AH21" s="28">
        <f t="shared" si="38"/>
        <v>-73.243817445339317</v>
      </c>
      <c r="AI21" s="28">
        <f t="shared" si="39"/>
        <v>-89.987528124594874</v>
      </c>
      <c r="AJ21" s="28">
        <f t="shared" si="51"/>
        <v>1.6293229726817988</v>
      </c>
      <c r="AK21" s="28">
        <f t="shared" si="40"/>
        <v>34.007893338224719</v>
      </c>
      <c r="AL21" s="29">
        <f t="shared" si="41"/>
        <v>-1.8888123285318003E-5</v>
      </c>
      <c r="AM21" s="28">
        <f t="shared" si="42"/>
        <v>-0.11948811880564313</v>
      </c>
      <c r="AN21" s="28">
        <f t="shared" si="52"/>
        <v>20.495897107968574</v>
      </c>
      <c r="AO21" s="28">
        <f t="shared" si="53"/>
        <v>-56.099122905175797</v>
      </c>
      <c r="AP21">
        <f t="shared" si="11"/>
        <v>23.609121289162623</v>
      </c>
      <c r="AQ21">
        <f t="shared" si="12"/>
        <v>-25.26482869549163</v>
      </c>
      <c r="AR21" s="28">
        <f t="shared" si="54"/>
        <v>15.212005329910937</v>
      </c>
      <c r="AS21" s="30">
        <f t="shared" si="55"/>
        <v>-68.888050687762373</v>
      </c>
      <c r="AT21" s="28">
        <f t="shared" si="43"/>
        <v>9.643274665532817E-14</v>
      </c>
      <c r="AU21" s="28">
        <f t="shared" si="44"/>
        <v>8.4789652824928441E-6</v>
      </c>
      <c r="AV21" s="29">
        <f t="shared" si="45"/>
        <v>0</v>
      </c>
      <c r="AW21" s="28">
        <f t="shared" si="46"/>
        <v>-4.6248901540870381E-7</v>
      </c>
      <c r="AX21" s="31">
        <f t="shared" si="56"/>
        <v>9.643274665532817E-14</v>
      </c>
      <c r="AY21" s="28">
        <f t="shared" si="57"/>
        <v>8.0164762670841398E-6</v>
      </c>
      <c r="AZ21" s="8">
        <f t="shared" si="58"/>
        <v>15.212005329911033</v>
      </c>
      <c r="BA21" s="8">
        <f t="shared" si="59"/>
        <v>-68.888042671286101</v>
      </c>
      <c r="BB21" s="8">
        <f t="shared" si="60"/>
        <v>111.1119573287139</v>
      </c>
      <c r="BD21" s="32">
        <f t="shared" si="61"/>
        <v>15</v>
      </c>
      <c r="BE21" s="32">
        <f t="shared" si="62"/>
        <v>-69</v>
      </c>
      <c r="BF21" s="32">
        <f t="shared" si="63"/>
        <v>111</v>
      </c>
    </row>
    <row r="22" spans="1:58" x14ac:dyDescent="0.25">
      <c r="V22" s="27">
        <v>1.18</v>
      </c>
      <c r="W22" s="32">
        <f t="shared" si="47"/>
        <v>151.35612484362088</v>
      </c>
      <c r="X22">
        <f t="shared" si="18"/>
        <v>-3.4139245433795011</v>
      </c>
      <c r="Y22" s="28">
        <f t="shared" si="33"/>
        <v>-0.22414010758264735</v>
      </c>
      <c r="Z22" s="28">
        <f t="shared" si="34"/>
        <v>-12.960472802078129</v>
      </c>
      <c r="AA22" s="28">
        <f t="shared" si="35"/>
        <v>3.5771122162739634E-5</v>
      </c>
      <c r="AB22" s="28">
        <f t="shared" si="36"/>
        <v>-0.16443583231550879</v>
      </c>
      <c r="AC22" s="28">
        <f t="shared" si="48"/>
        <v>3.0416500108009278E-6</v>
      </c>
      <c r="AD22" s="28">
        <f t="shared" si="37"/>
        <v>4.7949609156368513E-2</v>
      </c>
      <c r="AE22" s="28">
        <f t="shared" si="49"/>
        <v>-3.638025838189975</v>
      </c>
      <c r="AF22" s="28">
        <f t="shared" si="50"/>
        <v>-13.076959025237269</v>
      </c>
      <c r="AG22" s="28">
        <f t="shared" si="5"/>
        <v>92.110410468749379</v>
      </c>
      <c r="AH22" s="28">
        <f t="shared" si="38"/>
        <v>-73.443817436077723</v>
      </c>
      <c r="AI22" s="28">
        <f t="shared" si="39"/>
        <v>-89.987812019130317</v>
      </c>
      <c r="AJ22" s="28">
        <f t="shared" si="51"/>
        <v>1.692883450360646</v>
      </c>
      <c r="AK22" s="28">
        <f t="shared" si="40"/>
        <v>34.622167719144244</v>
      </c>
      <c r="AL22" s="29">
        <f t="shared" si="41"/>
        <v>-1.9778291084081686E-5</v>
      </c>
      <c r="AM22" s="28">
        <f t="shared" si="42"/>
        <v>-0.1222713462806862</v>
      </c>
      <c r="AN22" s="28">
        <f t="shared" si="52"/>
        <v>20.35945670474122</v>
      </c>
      <c r="AO22" s="28">
        <f t="shared" si="53"/>
        <v>-55.487915646266757</v>
      </c>
      <c r="AP22">
        <f t="shared" si="11"/>
        <v>23.609121289162623</v>
      </c>
      <c r="AQ22">
        <f t="shared" si="12"/>
        <v>-25.26482869549163</v>
      </c>
      <c r="AR22" s="28">
        <f t="shared" si="54"/>
        <v>15.065723460222237</v>
      </c>
      <c r="AS22" s="30">
        <f t="shared" si="55"/>
        <v>-68.564874671504029</v>
      </c>
      <c r="AT22" s="28">
        <f t="shared" si="43"/>
        <v>1.0029005652154129E-13</v>
      </c>
      <c r="AU22" s="28">
        <f t="shared" si="44"/>
        <v>8.6764657553667333E-6</v>
      </c>
      <c r="AV22" s="29">
        <f t="shared" si="45"/>
        <v>0</v>
      </c>
      <c r="AW22" s="28">
        <f t="shared" si="46"/>
        <v>-4.7326176847455259E-7</v>
      </c>
      <c r="AX22" s="31">
        <f t="shared" si="56"/>
        <v>1.0029005652154129E-13</v>
      </c>
      <c r="AY22" s="28">
        <f t="shared" si="57"/>
        <v>8.203203986892181E-6</v>
      </c>
      <c r="AZ22" s="8">
        <f t="shared" si="58"/>
        <v>15.065723460222337</v>
      </c>
      <c r="BA22" s="8">
        <f t="shared" si="59"/>
        <v>-68.564866468300039</v>
      </c>
      <c r="BB22" s="8">
        <f t="shared" si="60"/>
        <v>111.43513353169996</v>
      </c>
      <c r="BD22" s="32">
        <f t="shared" si="61"/>
        <v>15</v>
      </c>
      <c r="BE22" s="32">
        <f t="shared" si="62"/>
        <v>-69</v>
      </c>
      <c r="BF22" s="32">
        <f t="shared" si="63"/>
        <v>111</v>
      </c>
    </row>
    <row r="23" spans="1:58" x14ac:dyDescent="0.25">
      <c r="A23" s="74" t="s">
        <v>98</v>
      </c>
      <c r="B23" s="74"/>
      <c r="V23" s="27">
        <v>1.19</v>
      </c>
      <c r="W23" s="32">
        <f t="shared" si="47"/>
        <v>154.88166189124817</v>
      </c>
      <c r="X23">
        <f t="shared" si="18"/>
        <v>-3.4139245433795011</v>
      </c>
      <c r="Y23" s="28">
        <f t="shared" si="33"/>
        <v>-0.23442336163008587</v>
      </c>
      <c r="Z23" s="28">
        <f t="shared" si="34"/>
        <v>-13.251824026571677</v>
      </c>
      <c r="AA23" s="28">
        <f t="shared" si="35"/>
        <v>3.7456955943820733E-5</v>
      </c>
      <c r="AB23" s="28">
        <f t="shared" si="36"/>
        <v>-0.16826601311592318</v>
      </c>
      <c r="AC23" s="28">
        <f t="shared" si="48"/>
        <v>3.1849985063779354E-6</v>
      </c>
      <c r="AD23" s="28">
        <f t="shared" si="37"/>
        <v>4.9066498492463501E-2</v>
      </c>
      <c r="AE23" s="28">
        <f t="shared" si="49"/>
        <v>-3.6483072630551368</v>
      </c>
      <c r="AF23" s="28">
        <f t="shared" si="50"/>
        <v>-13.371023541195138</v>
      </c>
      <c r="AG23" s="28">
        <f t="shared" si="5"/>
        <v>92.110410468749379</v>
      </c>
      <c r="AH23" s="28">
        <f t="shared" si="38"/>
        <v>-73.643817427232946</v>
      </c>
      <c r="AI23" s="28">
        <f t="shared" si="39"/>
        <v>-89.988089451437759</v>
      </c>
      <c r="AJ23" s="28">
        <f t="shared" si="51"/>
        <v>1.7584572259869</v>
      </c>
      <c r="AK23" s="28">
        <f t="shared" si="40"/>
        <v>35.241474488511834</v>
      </c>
      <c r="AL23" s="29">
        <f t="shared" si="41"/>
        <v>-2.0710411003491874E-5</v>
      </c>
      <c r="AM23" s="28">
        <f t="shared" si="42"/>
        <v>-0.12511940285435535</v>
      </c>
      <c r="AN23" s="28">
        <f t="shared" si="52"/>
        <v>20.225029557092327</v>
      </c>
      <c r="AO23" s="28">
        <f t="shared" si="53"/>
        <v>-54.871734365780277</v>
      </c>
      <c r="AP23">
        <f t="shared" si="11"/>
        <v>23.609121289162623</v>
      </c>
      <c r="AQ23">
        <f t="shared" si="12"/>
        <v>-25.26482869549163</v>
      </c>
      <c r="AR23" s="28">
        <f t="shared" si="54"/>
        <v>14.921014887708182</v>
      </c>
      <c r="AS23" s="30">
        <f t="shared" si="55"/>
        <v>-68.242757906975413</v>
      </c>
      <c r="AT23" s="28">
        <f t="shared" si="43"/>
        <v>1.0414736638775438E-13</v>
      </c>
      <c r="AU23" s="28">
        <f t="shared" si="44"/>
        <v>8.878566605230713E-6</v>
      </c>
      <c r="AV23" s="29">
        <f t="shared" si="45"/>
        <v>0</v>
      </c>
      <c r="AW23" s="28">
        <f t="shared" si="46"/>
        <v>-4.8428545119440636E-7</v>
      </c>
      <c r="AX23" s="31">
        <f t="shared" si="56"/>
        <v>1.0414736638775438E-13</v>
      </c>
      <c r="AY23" s="28">
        <f t="shared" si="57"/>
        <v>8.3942811540363058E-6</v>
      </c>
      <c r="AZ23" s="8">
        <f t="shared" si="58"/>
        <v>14.921014887708287</v>
      </c>
      <c r="BA23" s="8">
        <f t="shared" si="59"/>
        <v>-68.24274951269426</v>
      </c>
      <c r="BB23" s="8">
        <f t="shared" si="60"/>
        <v>111.75725048730574</v>
      </c>
      <c r="BD23" s="32">
        <f t="shared" si="61"/>
        <v>15</v>
      </c>
      <c r="BE23" s="32">
        <f t="shared" si="62"/>
        <v>-68</v>
      </c>
      <c r="BF23" s="32">
        <f t="shared" si="63"/>
        <v>112</v>
      </c>
    </row>
    <row r="24" spans="1:58" x14ac:dyDescent="0.25">
      <c r="A24" t="s">
        <v>99</v>
      </c>
      <c r="B24" s="10">
        <v>224</v>
      </c>
      <c r="C24" t="s">
        <v>100</v>
      </c>
      <c r="D24">
        <f>B24*1000000</f>
        <v>224000000</v>
      </c>
      <c r="V24" s="27">
        <v>1.2</v>
      </c>
      <c r="W24" s="32">
        <f t="shared" si="47"/>
        <v>158.48931924611136</v>
      </c>
      <c r="X24">
        <f t="shared" si="18"/>
        <v>-3.4139245433795011</v>
      </c>
      <c r="Y24" s="28">
        <f t="shared" si="33"/>
        <v>-0.2451652169945229</v>
      </c>
      <c r="Z24" s="28">
        <f t="shared" si="34"/>
        <v>-13.549240945974876</v>
      </c>
      <c r="AA24" s="28">
        <f t="shared" si="35"/>
        <v>3.9222239921403746E-5</v>
      </c>
      <c r="AB24" s="28">
        <f t="shared" si="36"/>
        <v>-0.17218540873102051</v>
      </c>
      <c r="AC24" s="28">
        <f t="shared" si="48"/>
        <v>3.3351028052167722E-6</v>
      </c>
      <c r="AD24" s="28">
        <f t="shared" si="37"/>
        <v>5.0209403484632965E-2</v>
      </c>
      <c r="AE24" s="28">
        <f t="shared" si="49"/>
        <v>-3.6590472030312977</v>
      </c>
      <c r="AF24" s="28">
        <f t="shared" si="50"/>
        <v>-13.671216951221265</v>
      </c>
      <c r="AG24" s="28">
        <f t="shared" si="5"/>
        <v>92.110410468749379</v>
      </c>
      <c r="AH24" s="28">
        <f t="shared" si="38"/>
        <v>-73.843817418786244</v>
      </c>
      <c r="AI24" s="28">
        <f t="shared" si="39"/>
        <v>-89.988360568615434</v>
      </c>
      <c r="AJ24" s="28">
        <f t="shared" si="51"/>
        <v>1.8260764648920502</v>
      </c>
      <c r="AK24" s="28">
        <f t="shared" si="40"/>
        <v>35.86556317176619</v>
      </c>
      <c r="AL24" s="29">
        <f t="shared" si="41"/>
        <v>-2.1686460166664531E-5</v>
      </c>
      <c r="AM24" s="28">
        <f t="shared" si="42"/>
        <v>-0.12803379854761446</v>
      </c>
      <c r="AN24" s="28">
        <f t="shared" si="52"/>
        <v>20.09264782839502</v>
      </c>
      <c r="AO24" s="28">
        <f t="shared" si="53"/>
        <v>-54.250831195396856</v>
      </c>
      <c r="AP24">
        <f t="shared" si="11"/>
        <v>23.609121289162623</v>
      </c>
      <c r="AQ24">
        <f t="shared" si="12"/>
        <v>-25.26482869549163</v>
      </c>
      <c r="AR24" s="28">
        <f t="shared" si="54"/>
        <v>14.777893219034716</v>
      </c>
      <c r="AS24" s="30">
        <f t="shared" si="55"/>
        <v>-67.922048146618124</v>
      </c>
      <c r="AT24" s="28">
        <f t="shared" si="43"/>
        <v>1.0800467625396748E-13</v>
      </c>
      <c r="AU24" s="28">
        <f t="shared" si="44"/>
        <v>9.0853749886305099E-6</v>
      </c>
      <c r="AV24" s="29">
        <f t="shared" si="45"/>
        <v>0</v>
      </c>
      <c r="AW24" s="28">
        <f t="shared" si="46"/>
        <v>-4.9556590847075906E-7</v>
      </c>
      <c r="AX24" s="31">
        <f t="shared" si="56"/>
        <v>1.0800467625396748E-13</v>
      </c>
      <c r="AY24" s="28">
        <f t="shared" si="57"/>
        <v>8.5898090801597506E-6</v>
      </c>
      <c r="AZ24" s="8">
        <f t="shared" si="58"/>
        <v>14.777893219034825</v>
      </c>
      <c r="BA24" s="8">
        <f t="shared" si="59"/>
        <v>-67.92203955680904</v>
      </c>
      <c r="BB24" s="8">
        <f t="shared" si="60"/>
        <v>112.07796044319096</v>
      </c>
      <c r="BD24" s="32">
        <f t="shared" si="61"/>
        <v>15</v>
      </c>
      <c r="BE24" s="32">
        <f t="shared" si="62"/>
        <v>-68</v>
      </c>
      <c r="BF24" s="32">
        <f t="shared" si="63"/>
        <v>112</v>
      </c>
    </row>
    <row r="25" spans="1:58" x14ac:dyDescent="0.25">
      <c r="A25" t="s">
        <v>101</v>
      </c>
      <c r="B25" s="45">
        <f>Sheet1!B47</f>
        <v>33</v>
      </c>
      <c r="C25" t="s">
        <v>16</v>
      </c>
      <c r="D25">
        <f>B25*1000</f>
        <v>33000</v>
      </c>
      <c r="V25" s="27">
        <v>1.21</v>
      </c>
      <c r="W25" s="32">
        <f t="shared" si="47"/>
        <v>162.18100973589299</v>
      </c>
      <c r="X25">
        <f t="shared" si="18"/>
        <v>-3.4139245433795011</v>
      </c>
      <c r="Y25" s="28">
        <f t="shared" si="33"/>
        <v>-0.25638491616879977</v>
      </c>
      <c r="Z25" s="28">
        <f t="shared" si="34"/>
        <v>-13.852817114131236</v>
      </c>
      <c r="AA25" s="28">
        <f t="shared" si="35"/>
        <v>4.1070718399105047E-5</v>
      </c>
      <c r="AB25" s="28">
        <f t="shared" si="36"/>
        <v>-0.17619609712942649</v>
      </c>
      <c r="AC25" s="28">
        <f t="shared" si="48"/>
        <v>3.49228129305285E-6</v>
      </c>
      <c r="AD25" s="28">
        <f t="shared" si="37"/>
        <v>5.1378930112591703E-2</v>
      </c>
      <c r="AE25" s="28">
        <f t="shared" si="49"/>
        <v>-3.6702648965486087</v>
      </c>
      <c r="AF25" s="28">
        <f t="shared" si="50"/>
        <v>-13.977634281148072</v>
      </c>
      <c r="AG25" s="28">
        <f t="shared" si="5"/>
        <v>92.110410468749379</v>
      </c>
      <c r="AH25" s="28">
        <f t="shared" si="38"/>
        <v>-74.043817410719711</v>
      </c>
      <c r="AI25" s="28">
        <f t="shared" si="39"/>
        <v>-89.988625514413187</v>
      </c>
      <c r="AJ25" s="28">
        <f t="shared" si="51"/>
        <v>1.89577189001227</v>
      </c>
      <c r="AK25" s="28">
        <f t="shared" si="40"/>
        <v>36.494172323001116</v>
      </c>
      <c r="AL25" s="29">
        <f t="shared" si="41"/>
        <v>-2.2708508874707685E-5</v>
      </c>
      <c r="AM25" s="28">
        <f t="shared" si="42"/>
        <v>-0.13101607855127798</v>
      </c>
      <c r="AN25" s="28">
        <f t="shared" si="52"/>
        <v>19.962342239533061</v>
      </c>
      <c r="AO25" s="28">
        <f t="shared" si="53"/>
        <v>-53.625469269963347</v>
      </c>
      <c r="AP25">
        <f t="shared" si="11"/>
        <v>23.609121289162623</v>
      </c>
      <c r="AQ25">
        <f t="shared" si="12"/>
        <v>-25.26482869549163</v>
      </c>
      <c r="AR25" s="28">
        <f t="shared" si="54"/>
        <v>14.636369936655441</v>
      </c>
      <c r="AS25" s="30">
        <f t="shared" si="55"/>
        <v>-67.603103551111417</v>
      </c>
      <c r="AT25" s="28">
        <f t="shared" si="43"/>
        <v>1.1571929598639369E-13</v>
      </c>
      <c r="AU25" s="28">
        <f t="shared" si="44"/>
        <v>9.297000558108431E-6</v>
      </c>
      <c r="AV25" s="29">
        <f t="shared" si="45"/>
        <v>0</v>
      </c>
      <c r="AW25" s="28">
        <f t="shared" si="46"/>
        <v>-5.0710912135137323E-7</v>
      </c>
      <c r="AX25" s="31">
        <f t="shared" si="56"/>
        <v>1.1571929598639369E-13</v>
      </c>
      <c r="AY25" s="28">
        <f t="shared" si="57"/>
        <v>8.7898914367570579E-6</v>
      </c>
      <c r="AZ25" s="8">
        <f t="shared" si="58"/>
        <v>14.636369936655557</v>
      </c>
      <c r="BA25" s="8">
        <f t="shared" si="59"/>
        <v>-67.603094761219978</v>
      </c>
      <c r="BB25" s="8">
        <f t="shared" si="60"/>
        <v>112.39690523878002</v>
      </c>
      <c r="BD25" s="32">
        <f t="shared" si="61"/>
        <v>15</v>
      </c>
      <c r="BE25" s="32">
        <f t="shared" si="62"/>
        <v>-68</v>
      </c>
      <c r="BF25" s="32">
        <f t="shared" si="63"/>
        <v>112</v>
      </c>
    </row>
    <row r="26" spans="1:58" x14ac:dyDescent="0.25">
      <c r="A26" t="s">
        <v>102</v>
      </c>
      <c r="B26" s="10">
        <f>Sheet1!B48/1000</f>
        <v>2.1999999999999999E-2</v>
      </c>
      <c r="C26" t="s">
        <v>31</v>
      </c>
      <c r="D26">
        <f>B26/1000000</f>
        <v>2.1999999999999998E-8</v>
      </c>
      <c r="V26" s="27">
        <v>1.22</v>
      </c>
      <c r="W26" s="32">
        <f t="shared" si="47"/>
        <v>165.95869074375614</v>
      </c>
      <c r="X26">
        <f t="shared" si="18"/>
        <v>-3.4139245433795011</v>
      </c>
      <c r="Y26" s="28">
        <f t="shared" si="33"/>
        <v>-0.26810239945116582</v>
      </c>
      <c r="Z26" s="28">
        <f t="shared" si="34"/>
        <v>-14.16264528300427</v>
      </c>
      <c r="AA26" s="28">
        <f t="shared" si="35"/>
        <v>4.3006312140299876E-5</v>
      </c>
      <c r="AB26" s="28">
        <f t="shared" si="36"/>
        <v>-0.18030020467390989</v>
      </c>
      <c r="AC26" s="28">
        <f t="shared" si="48"/>
        <v>3.6568673720827453E-6</v>
      </c>
      <c r="AD26" s="28">
        <f t="shared" si="37"/>
        <v>5.2575698470937862E-2</v>
      </c>
      <c r="AE26" s="28">
        <f t="shared" si="49"/>
        <v>-3.6819802796511545</v>
      </c>
      <c r="AF26" s="28">
        <f t="shared" si="50"/>
        <v>-14.290369789207244</v>
      </c>
      <c r="AG26" s="28">
        <f t="shared" si="5"/>
        <v>92.110410468749379</v>
      </c>
      <c r="AH26" s="28">
        <f t="shared" si="38"/>
        <v>-74.243817403016251</v>
      </c>
      <c r="AI26" s="28">
        <f t="shared" si="39"/>
        <v>-89.988884429308783</v>
      </c>
      <c r="AJ26" s="28">
        <f t="shared" si="51"/>
        <v>1.9675726721853137</v>
      </c>
      <c r="AK26" s="28">
        <f t="shared" si="40"/>
        <v>37.127029933245154</v>
      </c>
      <c r="AL26" s="29">
        <f t="shared" si="41"/>
        <v>-2.377872499651172E-5</v>
      </c>
      <c r="AM26" s="28">
        <f t="shared" si="42"/>
        <v>-0.13406782404500364</v>
      </c>
      <c r="AN26" s="28">
        <f t="shared" si="52"/>
        <v>19.834141959193442</v>
      </c>
      <c r="AO26" s="28">
        <f t="shared" si="53"/>
        <v>-52.995922320108633</v>
      </c>
      <c r="AP26">
        <f t="shared" si="11"/>
        <v>23.609121289162623</v>
      </c>
      <c r="AQ26">
        <f t="shared" si="12"/>
        <v>-25.26482869549163</v>
      </c>
      <c r="AR26" s="28">
        <f t="shared" si="54"/>
        <v>14.496454273213281</v>
      </c>
      <c r="AS26" s="30">
        <f t="shared" si="55"/>
        <v>-67.28629210931588</v>
      </c>
      <c r="AT26" s="28">
        <f t="shared" si="43"/>
        <v>1.1957660585260678E-13</v>
      </c>
      <c r="AU26" s="28">
        <f t="shared" si="44"/>
        <v>9.5135555203426192E-6</v>
      </c>
      <c r="AV26" s="29">
        <f t="shared" si="45"/>
        <v>0</v>
      </c>
      <c r="AW26" s="28">
        <f t="shared" si="46"/>
        <v>-5.1892121020051111E-7</v>
      </c>
      <c r="AX26" s="31">
        <f t="shared" si="56"/>
        <v>1.1957660585260678E-13</v>
      </c>
      <c r="AY26" s="28">
        <f t="shared" si="57"/>
        <v>8.994634310142108E-6</v>
      </c>
      <c r="AZ26" s="8">
        <f t="shared" si="58"/>
        <v>14.4964542732134</v>
      </c>
      <c r="BA26" s="8">
        <f t="shared" si="59"/>
        <v>-67.286283114681567</v>
      </c>
      <c r="BB26" s="8">
        <f t="shared" si="60"/>
        <v>112.71371688531843</v>
      </c>
      <c r="BD26" s="32">
        <f t="shared" si="61"/>
        <v>14</v>
      </c>
      <c r="BE26" s="32">
        <f t="shared" si="62"/>
        <v>-67</v>
      </c>
      <c r="BF26" s="32">
        <f t="shared" si="63"/>
        <v>113</v>
      </c>
    </row>
    <row r="27" spans="1:58" x14ac:dyDescent="0.25">
      <c r="A27" t="s">
        <v>103</v>
      </c>
      <c r="B27" s="10">
        <f>Sheet1!B49</f>
        <v>68</v>
      </c>
      <c r="C27" t="s">
        <v>35</v>
      </c>
      <c r="D27">
        <f>B27/1000000000000</f>
        <v>6.7999999999999998E-11</v>
      </c>
      <c r="V27" s="27">
        <v>1.23</v>
      </c>
      <c r="W27" s="32">
        <f t="shared" si="47"/>
        <v>169.82436524617447</v>
      </c>
      <c r="X27">
        <f t="shared" si="18"/>
        <v>-3.4139245433795011</v>
      </c>
      <c r="Y27" s="28">
        <f t="shared" si="33"/>
        <v>-0.28033832034150813</v>
      </c>
      <c r="Z27" s="28">
        <f t="shared" si="34"/>
        <v>-14.478817218352276</v>
      </c>
      <c r="AA27" s="28">
        <f t="shared" si="35"/>
        <v>4.5033126680009446E-5</v>
      </c>
      <c r="AB27" s="28">
        <f t="shared" si="36"/>
        <v>-0.1844999072480564</v>
      </c>
      <c r="AC27" s="28">
        <f t="shared" si="48"/>
        <v>3.8292101456322546E-6</v>
      </c>
      <c r="AD27" s="28">
        <f t="shared" si="37"/>
        <v>5.3800343097916571E-2</v>
      </c>
      <c r="AE27" s="28">
        <f t="shared" si="49"/>
        <v>-3.6942140013841835</v>
      </c>
      <c r="AF27" s="28">
        <f t="shared" si="50"/>
        <v>-14.609516782502416</v>
      </c>
      <c r="AG27" s="28">
        <f t="shared" si="5"/>
        <v>92.110410468749379</v>
      </c>
      <c r="AH27" s="28">
        <f t="shared" si="38"/>
        <v>-74.443817395659494</v>
      </c>
      <c r="AI27" s="28">
        <f t="shared" si="39"/>
        <v>-89.989137450582234</v>
      </c>
      <c r="AJ27" s="28">
        <f t="shared" si="51"/>
        <v>2.0415063235807991</v>
      </c>
      <c r="AK27" s="28">
        <f t="shared" si="40"/>
        <v>37.763853895131362</v>
      </c>
      <c r="AL27" s="29">
        <f t="shared" si="41"/>
        <v>-2.4899378567815252E-5</v>
      </c>
      <c r="AM27" s="28">
        <f t="shared" si="42"/>
        <v>-0.13719065303534575</v>
      </c>
      <c r="AN27" s="28">
        <f t="shared" si="52"/>
        <v>19.708074497292117</v>
      </c>
      <c r="AO27" s="28">
        <f t="shared" si="53"/>
        <v>-52.362474208486219</v>
      </c>
      <c r="AP27">
        <f t="shared" si="11"/>
        <v>23.609121289162623</v>
      </c>
      <c r="AQ27">
        <f t="shared" si="12"/>
        <v>-25.26482869549163</v>
      </c>
      <c r="AR27" s="28">
        <f t="shared" si="54"/>
        <v>14.358153089578927</v>
      </c>
      <c r="AS27" s="30">
        <f t="shared" si="55"/>
        <v>-66.97199099098863</v>
      </c>
      <c r="AT27" s="28">
        <f t="shared" si="43"/>
        <v>1.2536257065192643E-13</v>
      </c>
      <c r="AU27" s="28">
        <f t="shared" si="44"/>
        <v>9.7351546956404773E-6</v>
      </c>
      <c r="AV27" s="29">
        <f t="shared" si="45"/>
        <v>0</v>
      </c>
      <c r="AW27" s="28">
        <f t="shared" si="46"/>
        <v>-5.3100843794403101E-7</v>
      </c>
      <c r="AX27" s="31">
        <f t="shared" si="56"/>
        <v>1.2536257065192643E-13</v>
      </c>
      <c r="AY27" s="28">
        <f t="shared" si="57"/>
        <v>9.2041462576964467E-6</v>
      </c>
      <c r="AZ27" s="8">
        <f t="shared" si="58"/>
        <v>14.358153089579053</v>
      </c>
      <c r="BA27" s="8">
        <f t="shared" si="59"/>
        <v>-66.971981786842377</v>
      </c>
      <c r="BB27" s="8">
        <f t="shared" si="60"/>
        <v>113.02801821315762</v>
      </c>
      <c r="BD27" s="32">
        <f t="shared" si="61"/>
        <v>14</v>
      </c>
      <c r="BE27" s="32">
        <f t="shared" si="62"/>
        <v>-67</v>
      </c>
      <c r="BF27" s="32">
        <f t="shared" si="63"/>
        <v>113</v>
      </c>
    </row>
    <row r="28" spans="1:58" x14ac:dyDescent="0.25">
      <c r="A28" t="s">
        <v>104</v>
      </c>
      <c r="B28">
        <f>1/2/PI()/D25/D26</f>
        <v>219.22168469958038</v>
      </c>
      <c r="C28" t="s">
        <v>93</v>
      </c>
      <c r="D28">
        <f>fz_comp</f>
        <v>219.22168469958038</v>
      </c>
      <c r="E28">
        <f>fz_comp</f>
        <v>219.22168469958038</v>
      </c>
      <c r="F28">
        <v>180</v>
      </c>
      <c r="G28">
        <v>-180</v>
      </c>
      <c r="V28" s="27">
        <v>1.24</v>
      </c>
      <c r="W28" s="32">
        <f t="shared" si="47"/>
        <v>173.78008287493756</v>
      </c>
      <c r="X28">
        <f t="shared" si="18"/>
        <v>-3.4139245433795011</v>
      </c>
      <c r="Y28" s="28">
        <f t="shared" si="33"/>
        <v>-0.29311406032946874</v>
      </c>
      <c r="Z28" s="28">
        <f t="shared" si="34"/>
        <v>-14.801423504227788</v>
      </c>
      <c r="AA28" s="28">
        <f t="shared" si="35"/>
        <v>4.7155461032102975E-5</v>
      </c>
      <c r="AB28" s="28">
        <f t="shared" si="36"/>
        <v>-0.18879743140914734</v>
      </c>
      <c r="AC28" s="28">
        <f t="shared" si="48"/>
        <v>4.0096751761128998E-6</v>
      </c>
      <c r="AD28" s="28">
        <f t="shared" si="37"/>
        <v>5.5053513311840774E-2</v>
      </c>
      <c r="AE28" s="28">
        <f t="shared" si="49"/>
        <v>-3.7069874385727615</v>
      </c>
      <c r="AF28" s="28">
        <f t="shared" si="50"/>
        <v>-14.935167422325096</v>
      </c>
      <c r="AG28" s="28">
        <f t="shared" si="5"/>
        <v>92.110410468749379</v>
      </c>
      <c r="AH28" s="28">
        <f t="shared" si="38"/>
        <v>-74.643817388633835</v>
      </c>
      <c r="AI28" s="28">
        <f t="shared" si="39"/>
        <v>-89.989384712388755</v>
      </c>
      <c r="AJ28" s="28">
        <f t="shared" si="51"/>
        <v>2.1175985950402749</v>
      </c>
      <c r="AK28" s="28">
        <f t="shared" si="40"/>
        <v>38.404352522944805</v>
      </c>
      <c r="AL28" s="29">
        <f t="shared" si="41"/>
        <v>-2.6072846605334265E-5</v>
      </c>
      <c r="AM28" s="28">
        <f t="shared" si="42"/>
        <v>-0.14038622121331337</v>
      </c>
      <c r="AN28" s="28">
        <f t="shared" si="52"/>
        <v>19.584165602309213</v>
      </c>
      <c r="AO28" s="28">
        <f t="shared" si="53"/>
        <v>-51.725418410657262</v>
      </c>
      <c r="AP28">
        <f t="shared" si="11"/>
        <v>23.609121289162623</v>
      </c>
      <c r="AQ28">
        <f t="shared" si="12"/>
        <v>-25.26482869549163</v>
      </c>
      <c r="AR28" s="28">
        <f t="shared" si="54"/>
        <v>14.221470757407445</v>
      </c>
      <c r="AS28" s="30">
        <f t="shared" si="55"/>
        <v>-66.660585832982363</v>
      </c>
      <c r="AT28" s="28">
        <f t="shared" si="43"/>
        <v>1.3114853545124605E-13</v>
      </c>
      <c r="AU28" s="28">
        <f t="shared" si="44"/>
        <v>9.9619155788179753E-6</v>
      </c>
      <c r="AV28" s="29">
        <f t="shared" si="45"/>
        <v>0</v>
      </c>
      <c r="AW28" s="28">
        <f t="shared" si="46"/>
        <v>-5.4337721339007666E-7</v>
      </c>
      <c r="AX28" s="31">
        <f t="shared" si="56"/>
        <v>1.3114853545124605E-13</v>
      </c>
      <c r="AY28" s="28">
        <f t="shared" si="57"/>
        <v>9.418538365427898E-6</v>
      </c>
      <c r="AZ28" s="8">
        <f t="shared" si="58"/>
        <v>14.221470757407577</v>
      </c>
      <c r="BA28" s="8">
        <f t="shared" si="59"/>
        <v>-66.660576414443995</v>
      </c>
      <c r="BB28" s="8">
        <f t="shared" si="60"/>
        <v>113.33942358555601</v>
      </c>
      <c r="BD28" s="32">
        <f t="shared" si="61"/>
        <v>14</v>
      </c>
      <c r="BE28" s="32">
        <f t="shared" si="62"/>
        <v>-67</v>
      </c>
      <c r="BF28" s="32">
        <f t="shared" si="63"/>
        <v>113</v>
      </c>
    </row>
    <row r="29" spans="1:58" x14ac:dyDescent="0.25">
      <c r="A29" t="s">
        <v>105</v>
      </c>
      <c r="B29">
        <f>1/2/PI()/(D26+D27)/D24</f>
        <v>3.2196535200430677E-2</v>
      </c>
      <c r="C29" t="s">
        <v>93</v>
      </c>
      <c r="D29">
        <f>fp_comp1</f>
        <v>3.2196535200430677E-2</v>
      </c>
      <c r="E29">
        <f>fp_comp1</f>
        <v>3.2196535200430677E-2</v>
      </c>
      <c r="V29" s="27">
        <v>1.25</v>
      </c>
      <c r="W29" s="32">
        <f t="shared" si="47"/>
        <v>177.82794100389236</v>
      </c>
      <c r="X29">
        <f t="shared" si="18"/>
        <v>-3.4139245433795011</v>
      </c>
      <c r="Y29" s="28">
        <f t="shared" si="33"/>
        <v>-0.30645174296161526</v>
      </c>
      <c r="Z29" s="28">
        <f t="shared" si="34"/>
        <v>-15.130553336025947</v>
      </c>
      <c r="AA29" s="28">
        <f t="shared" si="35"/>
        <v>4.937781680916654E-5</v>
      </c>
      <c r="AB29" s="28">
        <f t="shared" si="36"/>
        <v>-0.19319505556784708</v>
      </c>
      <c r="AC29" s="28">
        <f t="shared" si="48"/>
        <v>4.1986452545498912E-6</v>
      </c>
      <c r="AD29" s="28">
        <f t="shared" si="37"/>
        <v>5.6335873555346867E-2</v>
      </c>
      <c r="AE29" s="28">
        <f t="shared" si="49"/>
        <v>-3.7203227098790528</v>
      </c>
      <c r="AF29" s="28">
        <f t="shared" si="50"/>
        <v>-15.267412518038448</v>
      </c>
      <c r="AG29" s="28">
        <f t="shared" si="5"/>
        <v>92.110410468749379</v>
      </c>
      <c r="AH29" s="28">
        <f t="shared" si="38"/>
        <v>-74.843817381924396</v>
      </c>
      <c r="AI29" s="28">
        <f t="shared" si="39"/>
        <v>-89.989626345829805</v>
      </c>
      <c r="AJ29" s="28">
        <f t="shared" si="51"/>
        <v>2.1958733780988342</v>
      </c>
      <c r="AK29" s="28">
        <f t="shared" si="40"/>
        <v>39.048225126504725</v>
      </c>
      <c r="AL29" s="29">
        <f t="shared" si="41"/>
        <v>-2.7301618145599359E-5</v>
      </c>
      <c r="AM29" s="28">
        <f t="shared" si="42"/>
        <v>-0.14365622283188487</v>
      </c>
      <c r="AN29" s="28">
        <f t="shared" si="52"/>
        <v>19.462439163305671</v>
      </c>
      <c r="AO29" s="28">
        <f t="shared" si="53"/>
        <v>-51.085057442156966</v>
      </c>
      <c r="AP29">
        <f t="shared" si="11"/>
        <v>23.609121289162623</v>
      </c>
      <c r="AQ29">
        <f t="shared" si="12"/>
        <v>-25.26482869549163</v>
      </c>
      <c r="AR29" s="28">
        <f t="shared" si="54"/>
        <v>14.086409047097611</v>
      </c>
      <c r="AS29" s="30">
        <f t="shared" si="55"/>
        <v>-66.352469960195407</v>
      </c>
      <c r="AT29" s="28">
        <f t="shared" si="43"/>
        <v>1.3886315518367223E-13</v>
      </c>
      <c r="AU29" s="28">
        <f t="shared" si="44"/>
        <v>1.0193958401496905E-5</v>
      </c>
      <c r="AV29" s="29">
        <f t="shared" si="45"/>
        <v>0</v>
      </c>
      <c r="AW29" s="28">
        <f t="shared" si="46"/>
        <v>-5.5603409462710959E-7</v>
      </c>
      <c r="AX29" s="31">
        <f t="shared" si="56"/>
        <v>1.3886315518367223E-13</v>
      </c>
      <c r="AY29" s="28">
        <f t="shared" si="57"/>
        <v>9.6379243068697948E-6</v>
      </c>
      <c r="AZ29" s="8">
        <f t="shared" si="58"/>
        <v>14.086409047097749</v>
      </c>
      <c r="BA29" s="8">
        <f t="shared" si="59"/>
        <v>-66.352460322271099</v>
      </c>
      <c r="BB29" s="8">
        <f t="shared" si="60"/>
        <v>113.6475396777289</v>
      </c>
      <c r="BD29" s="32">
        <f t="shared" si="61"/>
        <v>14</v>
      </c>
      <c r="BE29" s="32">
        <f t="shared" si="62"/>
        <v>-66</v>
      </c>
      <c r="BF29" s="32">
        <f t="shared" si="63"/>
        <v>114</v>
      </c>
    </row>
    <row r="30" spans="1:58" x14ac:dyDescent="0.25">
      <c r="A30" t="s">
        <v>106</v>
      </c>
      <c r="B30">
        <f>1/2/PI()/D25/D27</f>
        <v>70924.662696923057</v>
      </c>
      <c r="C30" t="s">
        <v>93</v>
      </c>
      <c r="D30">
        <f>fp_comp2</f>
        <v>70924.662696923057</v>
      </c>
      <c r="E30">
        <f>fp_comp2</f>
        <v>70924.662696923057</v>
      </c>
      <c r="V30" s="27">
        <v>1.26</v>
      </c>
      <c r="W30" s="32">
        <f t="shared" si="47"/>
        <v>181.97008586099841</v>
      </c>
      <c r="X30">
        <f t="shared" si="18"/>
        <v>-3.4139245433795011</v>
      </c>
      <c r="Y30" s="28">
        <f t="shared" si="33"/>
        <v>-0.3203742470665939</v>
      </c>
      <c r="Z30" s="28">
        <f t="shared" si="34"/>
        <v>-15.466294301838241</v>
      </c>
      <c r="AA30" s="28">
        <f t="shared" si="35"/>
        <v>5.1704907770462171E-5</v>
      </c>
      <c r="AB30" s="28">
        <f t="shared" si="36"/>
        <v>-0.19769511119532257</v>
      </c>
      <c r="AC30" s="28">
        <f t="shared" si="48"/>
        <v>4.3965212086826832E-6</v>
      </c>
      <c r="AD30" s="28">
        <f t="shared" si="37"/>
        <v>5.7648103747668052E-2</v>
      </c>
      <c r="AE30" s="28">
        <f t="shared" si="49"/>
        <v>-3.7342426890171159</v>
      </c>
      <c r="AF30" s="28">
        <f t="shared" si="50"/>
        <v>-15.606341309285895</v>
      </c>
      <c r="AG30" s="28">
        <f t="shared" si="5"/>
        <v>92.110410468749379</v>
      </c>
      <c r="AH30" s="28">
        <f t="shared" si="38"/>
        <v>-75.043817375516923</v>
      </c>
      <c r="AI30" s="28">
        <f t="shared" si="39"/>
        <v>-89.989862479022577</v>
      </c>
      <c r="AJ30" s="28">
        <f t="shared" si="51"/>
        <v>2.2763526124462112</v>
      </c>
      <c r="AK30" s="28">
        <f t="shared" si="40"/>
        <v>39.695162636805541</v>
      </c>
      <c r="AL30" s="29">
        <f t="shared" si="41"/>
        <v>-2.8588299532611409E-5</v>
      </c>
      <c r="AM30" s="28">
        <f t="shared" si="42"/>
        <v>-0.14700239160394332</v>
      </c>
      <c r="AN30" s="28">
        <f t="shared" si="52"/>
        <v>19.342917117379134</v>
      </c>
      <c r="AO30" s="28">
        <f t="shared" si="53"/>
        <v>-50.441702233820976</v>
      </c>
      <c r="AP30">
        <f t="shared" si="11"/>
        <v>23.609121289162623</v>
      </c>
      <c r="AQ30">
        <f t="shared" si="12"/>
        <v>-25.26482869549163</v>
      </c>
      <c r="AR30" s="28">
        <f t="shared" si="54"/>
        <v>13.952967022033008</v>
      </c>
      <c r="AS30" s="30">
        <f t="shared" si="55"/>
        <v>-66.048043543106871</v>
      </c>
      <c r="AT30" s="28">
        <f t="shared" si="43"/>
        <v>1.4272046504988532E-13</v>
      </c>
      <c r="AU30" s="28">
        <f t="shared" si="44"/>
        <v>1.0431406195853294E-5</v>
      </c>
      <c r="AV30" s="29">
        <f t="shared" si="45"/>
        <v>0</v>
      </c>
      <c r="AW30" s="28">
        <f t="shared" si="46"/>
        <v>-5.6898579250109495E-7</v>
      </c>
      <c r="AX30" s="31">
        <f t="shared" si="56"/>
        <v>1.4272046504988532E-13</v>
      </c>
      <c r="AY30" s="28">
        <f t="shared" si="57"/>
        <v>9.8624204033521991E-6</v>
      </c>
      <c r="AZ30" s="8">
        <f t="shared" si="58"/>
        <v>13.95296702203315</v>
      </c>
      <c r="BA30" s="8">
        <f t="shared" si="59"/>
        <v>-66.048033680686473</v>
      </c>
      <c r="BB30" s="8">
        <f t="shared" si="60"/>
        <v>113.95196631931353</v>
      </c>
      <c r="BD30" s="32">
        <f t="shared" si="61"/>
        <v>14</v>
      </c>
      <c r="BE30" s="32">
        <f t="shared" si="62"/>
        <v>-66</v>
      </c>
      <c r="BF30" s="32">
        <f t="shared" si="63"/>
        <v>114</v>
      </c>
    </row>
    <row r="31" spans="1:58" x14ac:dyDescent="0.25">
      <c r="A31" t="s">
        <v>107</v>
      </c>
      <c r="B31">
        <f>20*LOG(D24*D4)</f>
        <v>92.110410468749379</v>
      </c>
      <c r="C31" t="s">
        <v>97</v>
      </c>
      <c r="D31">
        <f>DC_gain_comp</f>
        <v>92.110410468749379</v>
      </c>
      <c r="E31">
        <f>DC_gain_comp</f>
        <v>92.110410468749379</v>
      </c>
      <c r="F31">
        <v>100</v>
      </c>
      <c r="G31">
        <v>1000000</v>
      </c>
      <c r="V31" s="27">
        <v>1.27</v>
      </c>
      <c r="W31" s="32">
        <f t="shared" si="47"/>
        <v>186.2087136662868</v>
      </c>
      <c r="X31">
        <f t="shared" si="18"/>
        <v>-3.4139245433795011</v>
      </c>
      <c r="Y31" s="28">
        <f t="shared" si="33"/>
        <v>-0.33490521900888293</v>
      </c>
      <c r="Z31" s="28">
        <f t="shared" si="34"/>
        <v>-15.808732151905151</v>
      </c>
      <c r="AA31" s="28">
        <f t="shared" si="35"/>
        <v>5.4141669811470485E-5</v>
      </c>
      <c r="AB31" s="28">
        <f t="shared" si="36"/>
        <v>-0.20229998405843103</v>
      </c>
      <c r="AC31" s="28">
        <f t="shared" si="48"/>
        <v>4.6037227592813222E-6</v>
      </c>
      <c r="AD31" s="28">
        <f t="shared" si="37"/>
        <v>5.8990899645112081E-2</v>
      </c>
      <c r="AE31" s="28">
        <f t="shared" si="49"/>
        <v>-3.7487710169958133</v>
      </c>
      <c r="AF31" s="28">
        <f t="shared" si="50"/>
        <v>-15.95204123631847</v>
      </c>
      <c r="AG31" s="28">
        <f t="shared" si="5"/>
        <v>92.110410468749379</v>
      </c>
      <c r="AH31" s="28">
        <f t="shared" si="38"/>
        <v>-75.243817369397831</v>
      </c>
      <c r="AI31" s="28">
        <f t="shared" si="39"/>
        <v>-89.990093237167997</v>
      </c>
      <c r="AJ31" s="28">
        <f t="shared" si="51"/>
        <v>2.359056199561965</v>
      </c>
      <c r="AK31" s="28">
        <f t="shared" si="40"/>
        <v>40.344848280810666</v>
      </c>
      <c r="AL31" s="29">
        <f t="shared" si="41"/>
        <v>-2.9935619938888362E-5</v>
      </c>
      <c r="AM31" s="28">
        <f t="shared" si="42"/>
        <v>-0.15042650162110735</v>
      </c>
      <c r="AN31" s="28">
        <f t="shared" si="52"/>
        <v>19.225619363293575</v>
      </c>
      <c r="AO31" s="28">
        <f t="shared" si="53"/>
        <v>-49.795671457978436</v>
      </c>
      <c r="AP31">
        <f t="shared" si="11"/>
        <v>23.609121289162623</v>
      </c>
      <c r="AQ31">
        <f t="shared" si="12"/>
        <v>-25.26482869549163</v>
      </c>
      <c r="AR31" s="28">
        <f t="shared" si="54"/>
        <v>13.821140939968757</v>
      </c>
      <c r="AS31" s="30">
        <f t="shared" si="55"/>
        <v>-65.747712694296908</v>
      </c>
      <c r="AT31" s="28">
        <f t="shared" si="43"/>
        <v>1.5043508478231148E-13</v>
      </c>
      <c r="AU31" s="28">
        <f t="shared" si="44"/>
        <v>1.0674384859850711E-5</v>
      </c>
      <c r="AV31" s="29">
        <f t="shared" si="45"/>
        <v>0</v>
      </c>
      <c r="AW31" s="28">
        <f t="shared" si="46"/>
        <v>-5.8223917417368159E-7</v>
      </c>
      <c r="AX31" s="31">
        <f t="shared" si="56"/>
        <v>1.5043508478231148E-13</v>
      </c>
      <c r="AY31" s="28">
        <f t="shared" si="57"/>
        <v>1.0092145685677029E-5</v>
      </c>
      <c r="AZ31" s="8">
        <f t="shared" si="58"/>
        <v>13.821140939968908</v>
      </c>
      <c r="BA31" s="8">
        <f t="shared" si="59"/>
        <v>-65.747702602151222</v>
      </c>
      <c r="BB31" s="8">
        <f t="shared" si="60"/>
        <v>114.25229739784878</v>
      </c>
      <c r="BD31" s="32">
        <f t="shared" si="61"/>
        <v>14</v>
      </c>
      <c r="BE31" s="32">
        <f t="shared" si="62"/>
        <v>-66</v>
      </c>
      <c r="BF31" s="32">
        <f t="shared" si="63"/>
        <v>114</v>
      </c>
    </row>
    <row r="32" spans="1:58" x14ac:dyDescent="0.25">
      <c r="A32" t="s">
        <v>108</v>
      </c>
      <c r="B32">
        <f>20*LOG(D25*D4)</f>
        <v>15.475728899623871</v>
      </c>
      <c r="C32" t="s">
        <v>97</v>
      </c>
      <c r="D32">
        <f>B32</f>
        <v>15.475728899623871</v>
      </c>
      <c r="E32">
        <f>B32</f>
        <v>15.475728899623871</v>
      </c>
      <c r="V32" s="27">
        <v>1.28</v>
      </c>
      <c r="W32" s="32">
        <f t="shared" si="47"/>
        <v>190.54607179632478</v>
      </c>
      <c r="X32">
        <f t="shared" si="18"/>
        <v>-3.4139245433795011</v>
      </c>
      <c r="Y32" s="28">
        <f t="shared" si="33"/>
        <v>-0.35006908383326341</v>
      </c>
      <c r="Z32" s="28">
        <f t="shared" si="34"/>
        <v>-16.15795055600492</v>
      </c>
      <c r="AA32" s="28">
        <f t="shared" si="35"/>
        <v>5.6693271443225801E-5</v>
      </c>
      <c r="AB32" s="28">
        <f t="shared" si="36"/>
        <v>-0.20701211548362389</v>
      </c>
      <c r="AC32" s="28">
        <f t="shared" si="48"/>
        <v>4.820689407320666E-6</v>
      </c>
      <c r="AD32" s="28">
        <f t="shared" si="37"/>
        <v>6.03649732099341E-2</v>
      </c>
      <c r="AE32" s="28">
        <f t="shared" si="49"/>
        <v>-3.7639321132519141</v>
      </c>
      <c r="AF32" s="28">
        <f t="shared" si="50"/>
        <v>-16.304597698278609</v>
      </c>
      <c r="AG32" s="28">
        <f t="shared" si="5"/>
        <v>92.110410468749379</v>
      </c>
      <c r="AH32" s="28">
        <f t="shared" si="38"/>
        <v>-75.44381736355416</v>
      </c>
      <c r="AI32" s="28">
        <f t="shared" si="39"/>
        <v>-89.990318742617035</v>
      </c>
      <c r="AJ32" s="28">
        <f t="shared" si="51"/>
        <v>2.4440019232262231</v>
      </c>
      <c r="AK32" s="28">
        <f t="shared" si="40"/>
        <v>40.996958302274791</v>
      </c>
      <c r="AL32" s="29">
        <f t="shared" si="41"/>
        <v>-3.1346437148835313E-5</v>
      </c>
      <c r="AM32" s="28">
        <f t="shared" si="42"/>
        <v>-0.1539303682939418</v>
      </c>
      <c r="AN32" s="28">
        <f t="shared" si="52"/>
        <v>19.110563681984296</v>
      </c>
      <c r="AO32" s="28">
        <f t="shared" si="53"/>
        <v>-49.147290808636185</v>
      </c>
      <c r="AP32">
        <f t="shared" si="11"/>
        <v>23.609121289162623</v>
      </c>
      <c r="AQ32">
        <f t="shared" si="12"/>
        <v>-25.26482869549163</v>
      </c>
      <c r="AR32" s="28">
        <f t="shared" si="54"/>
        <v>13.690924162403377</v>
      </c>
      <c r="AS32" s="30">
        <f t="shared" si="55"/>
        <v>-65.451888506914798</v>
      </c>
      <c r="AT32" s="28">
        <f t="shared" si="43"/>
        <v>1.5814970451473764E-13</v>
      </c>
      <c r="AU32" s="28">
        <f t="shared" si="44"/>
        <v>1.0923023223993006E-5</v>
      </c>
      <c r="AV32" s="29">
        <f t="shared" si="45"/>
        <v>0</v>
      </c>
      <c r="AW32" s="28">
        <f t="shared" si="46"/>
        <v>-5.9580126676326193E-7</v>
      </c>
      <c r="AX32" s="31">
        <f t="shared" si="56"/>
        <v>1.5814970451473764E-13</v>
      </c>
      <c r="AY32" s="28">
        <f t="shared" si="57"/>
        <v>1.0327221957229744E-5</v>
      </c>
      <c r="AZ32" s="8">
        <f t="shared" si="58"/>
        <v>13.690924162403535</v>
      </c>
      <c r="BA32" s="8">
        <f t="shared" si="59"/>
        <v>-65.451878179692841</v>
      </c>
      <c r="BB32" s="8">
        <f t="shared" si="60"/>
        <v>114.54812182030716</v>
      </c>
      <c r="BD32" s="32">
        <f t="shared" si="61"/>
        <v>14</v>
      </c>
      <c r="BE32" s="32">
        <f t="shared" si="62"/>
        <v>-65</v>
      </c>
      <c r="BF32" s="32">
        <f t="shared" si="63"/>
        <v>115</v>
      </c>
    </row>
    <row r="33" spans="1:58" x14ac:dyDescent="0.25">
      <c r="V33" s="27">
        <v>1.29</v>
      </c>
      <c r="W33" s="32">
        <f t="shared" si="47"/>
        <v>194.98445997580464</v>
      </c>
      <c r="X33">
        <f t="shared" si="18"/>
        <v>-3.4139245433795011</v>
      </c>
      <c r="Y33" s="28">
        <f t="shared" si="33"/>
        <v>-0.36589105515371556</v>
      </c>
      <c r="Z33" s="28">
        <f t="shared" si="34"/>
        <v>-16.514030848665652</v>
      </c>
      <c r="AA33" s="28">
        <f t="shared" si="35"/>
        <v>5.9365124749863582E-5</v>
      </c>
      <c r="AB33" s="28">
        <f t="shared" si="36"/>
        <v>-0.21183400365023419</v>
      </c>
      <c r="AC33" s="28">
        <f t="shared" si="48"/>
        <v>5.0478813693702881E-6</v>
      </c>
      <c r="AD33" s="28">
        <f t="shared" si="37"/>
        <v>6.1771052987800265E-2</v>
      </c>
      <c r="AE33" s="28">
        <f t="shared" si="49"/>
        <v>-3.7797511855270978</v>
      </c>
      <c r="AF33" s="28">
        <f t="shared" si="50"/>
        <v>-16.664093799328086</v>
      </c>
      <c r="AG33" s="28">
        <f t="shared" si="5"/>
        <v>92.110410468749379</v>
      </c>
      <c r="AH33" s="28">
        <f t="shared" si="38"/>
        <v>-75.643817357973489</v>
      </c>
      <c r="AI33" s="28">
        <f t="shared" si="39"/>
        <v>-89.990539114935657</v>
      </c>
      <c r="AJ33" s="28">
        <f t="shared" si="51"/>
        <v>2.5312053775650867</v>
      </c>
      <c r="AK33" s="28">
        <f t="shared" si="40"/>
        <v>41.651162724973133</v>
      </c>
      <c r="AL33" s="29">
        <f t="shared" si="41"/>
        <v>-3.2823743636263347E-5</v>
      </c>
      <c r="AM33" s="28">
        <f t="shared" si="42"/>
        <v>-0.15751584931404511</v>
      </c>
      <c r="AN33" s="28">
        <f t="shared" si="52"/>
        <v>18.997765664597338</v>
      </c>
      <c r="AO33" s="28">
        <f t="shared" si="53"/>
        <v>-48.496892239276569</v>
      </c>
      <c r="AP33">
        <f t="shared" si="11"/>
        <v>23.609121289162623</v>
      </c>
      <c r="AQ33">
        <f t="shared" si="12"/>
        <v>-25.26482869549163</v>
      </c>
      <c r="AR33" s="28">
        <f t="shared" si="54"/>
        <v>13.562307072741234</v>
      </c>
      <c r="AS33" s="30">
        <f t="shared" si="55"/>
        <v>-65.160986038604648</v>
      </c>
      <c r="AT33" s="28">
        <f t="shared" si="43"/>
        <v>1.6586432424716379E-13</v>
      </c>
      <c r="AU33" s="28">
        <f t="shared" si="44"/>
        <v>1.117745311963197E-5</v>
      </c>
      <c r="AV33" s="29">
        <f t="shared" si="45"/>
        <v>0</v>
      </c>
      <c r="AW33" s="28">
        <f t="shared" si="46"/>
        <v>-6.0967926107084225E-7</v>
      </c>
      <c r="AX33" s="31">
        <f t="shared" si="56"/>
        <v>1.6586432424716379E-13</v>
      </c>
      <c r="AY33" s="28">
        <f t="shared" si="57"/>
        <v>1.0567773858561127E-5</v>
      </c>
      <c r="AZ33" s="8">
        <f t="shared" si="58"/>
        <v>13.562307072741399</v>
      </c>
      <c r="BA33" s="8">
        <f t="shared" si="59"/>
        <v>-65.160975470830792</v>
      </c>
      <c r="BB33" s="8">
        <f t="shared" si="60"/>
        <v>114.83902452916921</v>
      </c>
      <c r="BD33" s="32">
        <f t="shared" si="61"/>
        <v>14</v>
      </c>
      <c r="BE33" s="32">
        <f t="shared" si="62"/>
        <v>-65</v>
      </c>
      <c r="BF33" s="32">
        <f t="shared" si="63"/>
        <v>115</v>
      </c>
    </row>
    <row r="34" spans="1:58" x14ac:dyDescent="0.25">
      <c r="A34" s="74" t="s">
        <v>109</v>
      </c>
      <c r="B34" s="74"/>
      <c r="V34" s="27">
        <v>1.3</v>
      </c>
      <c r="W34" s="32">
        <f t="shared" si="47"/>
        <v>199.52623149688804</v>
      </c>
      <c r="X34">
        <f t="shared" si="18"/>
        <v>-3.4139245433795011</v>
      </c>
      <c r="Y34" s="28">
        <f t="shared" si="33"/>
        <v>-0.38239714363210991</v>
      </c>
      <c r="Z34" s="28">
        <f t="shared" si="34"/>
        <v>-16.877051762145097</v>
      </c>
      <c r="AA34" s="28">
        <f t="shared" si="35"/>
        <v>6.2162896861015608E-5</v>
      </c>
      <c r="AB34" s="28">
        <f t="shared" si="36"/>
        <v>-0.21676820491382631</v>
      </c>
      <c r="AC34" s="28">
        <f t="shared" si="48"/>
        <v>5.2857805438421198E-6</v>
      </c>
      <c r="AD34" s="28">
        <f t="shared" si="37"/>
        <v>6.3209884494042065E-2</v>
      </c>
      <c r="AE34" s="28">
        <f t="shared" si="49"/>
        <v>-3.7962542383342059</v>
      </c>
      <c r="AF34" s="28">
        <f t="shared" si="50"/>
        <v>-17.030610082564881</v>
      </c>
      <c r="AG34" s="28">
        <f t="shared" si="5"/>
        <v>92.110410468749379</v>
      </c>
      <c r="AH34" s="28">
        <f t="shared" si="38"/>
        <v>-75.843817352643981</v>
      </c>
      <c r="AI34" s="28">
        <f t="shared" si="39"/>
        <v>-89.99075447096817</v>
      </c>
      <c r="AJ34" s="28">
        <f t="shared" si="51"/>
        <v>2.6206799032381509</v>
      </c>
      <c r="AK34" s="28">
        <f t="shared" si="40"/>
        <v>42.307126154247072</v>
      </c>
      <c r="AL34" s="29">
        <f t="shared" si="41"/>
        <v>-3.4370672893629269E-5</v>
      </c>
      <c r="AM34" s="28">
        <f t="shared" si="42"/>
        <v>-0.1611848456385212</v>
      </c>
      <c r="AN34" s="28">
        <f t="shared" si="52"/>
        <v>18.887238648670657</v>
      </c>
      <c r="AO34" s="28">
        <f t="shared" si="53"/>
        <v>-47.844813162359621</v>
      </c>
      <c r="AP34">
        <f t="shared" si="11"/>
        <v>23.609121289162623</v>
      </c>
      <c r="AQ34">
        <f t="shared" si="12"/>
        <v>-25.26482869549163</v>
      </c>
      <c r="AR34" s="28">
        <f t="shared" si="54"/>
        <v>13.435277004007446</v>
      </c>
      <c r="AS34" s="30">
        <f t="shared" si="55"/>
        <v>-64.875423244924505</v>
      </c>
      <c r="AT34" s="28">
        <f t="shared" si="43"/>
        <v>1.7357894397958995E-13</v>
      </c>
      <c r="AU34" s="28">
        <f t="shared" si="44"/>
        <v>1.1437809448866039E-5</v>
      </c>
      <c r="AV34" s="29">
        <f t="shared" si="45"/>
        <v>0</v>
      </c>
      <c r="AW34" s="28">
        <f t="shared" si="46"/>
        <v>-6.2388051539270122E-7</v>
      </c>
      <c r="AX34" s="31">
        <f t="shared" si="56"/>
        <v>1.7357894397958995E-13</v>
      </c>
      <c r="AY34" s="28">
        <f t="shared" si="57"/>
        <v>1.0813928933473339E-5</v>
      </c>
      <c r="AZ34" s="8">
        <f t="shared" si="58"/>
        <v>13.43527700400762</v>
      </c>
      <c r="BA34" s="8">
        <f t="shared" si="59"/>
        <v>-64.875412430995567</v>
      </c>
      <c r="BB34" s="8">
        <f t="shared" si="60"/>
        <v>115.12458756900443</v>
      </c>
      <c r="BD34" s="32">
        <f t="shared" si="61"/>
        <v>13</v>
      </c>
      <c r="BE34" s="32">
        <f t="shared" si="62"/>
        <v>-65</v>
      </c>
      <c r="BF34" s="32">
        <f t="shared" si="63"/>
        <v>115</v>
      </c>
    </row>
    <row r="35" spans="1:58" x14ac:dyDescent="0.25">
      <c r="A35" t="s">
        <v>110</v>
      </c>
      <c r="B35" s="10">
        <f>Sheet1!B21</f>
        <v>48.7</v>
      </c>
      <c r="C35" t="s">
        <v>16</v>
      </c>
      <c r="D35">
        <f>B35*1000</f>
        <v>48700</v>
      </c>
      <c r="V35" s="27">
        <v>1.31</v>
      </c>
      <c r="W35" s="32">
        <f t="shared" si="47"/>
        <v>204.17379446695298</v>
      </c>
      <c r="X35">
        <f t="shared" si="18"/>
        <v>-3.4139245433795011</v>
      </c>
      <c r="Y35" s="28">
        <f t="shared" si="33"/>
        <v>-0.39961416388384707</v>
      </c>
      <c r="Z35" s="28">
        <f t="shared" si="34"/>
        <v>-17.247089147186632</v>
      </c>
      <c r="AA35" s="28">
        <f t="shared" si="35"/>
        <v>6.50925219776158E-5</v>
      </c>
      <c r="AB35" s="28">
        <f t="shared" si="36"/>
        <v>-0.22181733516030508</v>
      </c>
      <c r="AC35" s="28">
        <f t="shared" si="48"/>
        <v>5.5348915466688424E-6</v>
      </c>
      <c r="AD35" s="28">
        <f t="shared" si="37"/>
        <v>6.4682230608906224E-2</v>
      </c>
      <c r="AE35" s="28">
        <f t="shared" si="49"/>
        <v>-3.8134680798498239</v>
      </c>
      <c r="AF35" s="28">
        <f t="shared" si="50"/>
        <v>-17.404224251738032</v>
      </c>
      <c r="AG35" s="28">
        <f t="shared" si="5"/>
        <v>92.110410468749379</v>
      </c>
      <c r="AH35" s="28">
        <f t="shared" si="38"/>
        <v>-76.043817347554338</v>
      </c>
      <c r="AI35" s="28">
        <f t="shared" si="39"/>
        <v>-89.990964924899146</v>
      </c>
      <c r="AJ35" s="28">
        <f t="shared" si="51"/>
        <v>2.7124365323154169</v>
      </c>
      <c r="AK35" s="28">
        <f t="shared" si="40"/>
        <v>42.964508612343948</v>
      </c>
      <c r="AL35" s="29">
        <f t="shared" si="41"/>
        <v>-3.5990506091110059E-5</v>
      </c>
      <c r="AM35" s="28">
        <f t="shared" si="42"/>
        <v>-0.16493930249735594</v>
      </c>
      <c r="AN35" s="28">
        <f t="shared" si="52"/>
        <v>18.778993663004364</v>
      </c>
      <c r="AO35" s="28">
        <f t="shared" si="53"/>
        <v>-47.191395615052556</v>
      </c>
      <c r="AP35">
        <f t="shared" si="11"/>
        <v>23.609121289162623</v>
      </c>
      <c r="AQ35">
        <f t="shared" si="12"/>
        <v>-25.26482869549163</v>
      </c>
      <c r="AR35" s="28">
        <f t="shared" si="54"/>
        <v>13.30981817682553</v>
      </c>
      <c r="AS35" s="30">
        <f t="shared" si="55"/>
        <v>-64.595619866790585</v>
      </c>
      <c r="AT35" s="28">
        <f t="shared" si="43"/>
        <v>1.8129356371201606E-13</v>
      </c>
      <c r="AU35" s="28">
        <f t="shared" si="44"/>
        <v>1.1704230256067204E-5</v>
      </c>
      <c r="AV35" s="29">
        <f t="shared" si="45"/>
        <v>0</v>
      </c>
      <c r="AW35" s="28">
        <f t="shared" si="46"/>
        <v>-6.3841255942185621E-7</v>
      </c>
      <c r="AX35" s="31">
        <f t="shared" si="56"/>
        <v>1.8129356371201606E-13</v>
      </c>
      <c r="AY35" s="28">
        <f t="shared" si="57"/>
        <v>1.1065817696645347E-5</v>
      </c>
      <c r="AZ35" s="8">
        <f t="shared" si="58"/>
        <v>13.309818176825711</v>
      </c>
      <c r="BA35" s="8">
        <f t="shared" si="59"/>
        <v>-64.595608800972883</v>
      </c>
      <c r="BB35" s="8">
        <f t="shared" si="60"/>
        <v>115.40439119902712</v>
      </c>
      <c r="BD35" s="32">
        <f t="shared" si="61"/>
        <v>13</v>
      </c>
      <c r="BE35" s="32">
        <f t="shared" si="62"/>
        <v>-65</v>
      </c>
      <c r="BF35" s="32">
        <f t="shared" si="63"/>
        <v>115</v>
      </c>
    </row>
    <row r="36" spans="1:58" x14ac:dyDescent="0.25">
      <c r="A36" t="s">
        <v>111</v>
      </c>
      <c r="B36">
        <f>(B11-B3)/B3*B35</f>
        <v>844.13333333333355</v>
      </c>
      <c r="C36" t="s">
        <v>16</v>
      </c>
      <c r="V36" s="27">
        <v>1.32</v>
      </c>
      <c r="W36" s="32">
        <f t="shared" si="47"/>
        <v>208.92961308540401</v>
      </c>
      <c r="X36">
        <f t="shared" si="18"/>
        <v>-3.4139245433795011</v>
      </c>
      <c r="Y36" s="28">
        <f t="shared" si="33"/>
        <v>-0.41756973963974131</v>
      </c>
      <c r="Z36" s="28">
        <f t="shared" si="34"/>
        <v>-17.624215681632148</v>
      </c>
      <c r="AA36" s="28">
        <f t="shared" si="35"/>
        <v>6.8160213954963295E-5</v>
      </c>
      <c r="AB36" s="28">
        <f t="shared" si="36"/>
        <v>-0.22698407119149469</v>
      </c>
      <c r="AC36" s="28">
        <f t="shared" si="48"/>
        <v>5.7957427759112153E-6</v>
      </c>
      <c r="AD36" s="28">
        <f t="shared" si="37"/>
        <v>6.6188871982009054E-2</v>
      </c>
      <c r="AE36" s="28">
        <f t="shared" si="49"/>
        <v>-3.8314203270625113</v>
      </c>
      <c r="AF36" s="28">
        <f t="shared" si="50"/>
        <v>-17.785010880841632</v>
      </c>
      <c r="AG36" s="28">
        <f t="shared" si="5"/>
        <v>92.110410468749379</v>
      </c>
      <c r="AH36" s="28">
        <f t="shared" si="38"/>
        <v>-76.243817342693774</v>
      </c>
      <c r="AI36" s="28">
        <f t="shared" si="39"/>
        <v>-89.99117058831402</v>
      </c>
      <c r="AJ36" s="28">
        <f t="shared" si="51"/>
        <v>2.8064839423225889</v>
      </c>
      <c r="AK36" s="28">
        <f t="shared" si="40"/>
        <v>43.62296640264104</v>
      </c>
      <c r="AL36" s="29">
        <f t="shared" si="41"/>
        <v>-3.7686679027906377E-5</v>
      </c>
      <c r="AM36" s="28">
        <f t="shared" si="42"/>
        <v>-0.16878121042422875</v>
      </c>
      <c r="AN36" s="28">
        <f t="shared" si="52"/>
        <v>18.673039381699166</v>
      </c>
      <c r="AO36" s="28">
        <f t="shared" si="53"/>
        <v>-46.536985396097208</v>
      </c>
      <c r="AP36">
        <f t="shared" si="11"/>
        <v>23.609121289162623</v>
      </c>
      <c r="AQ36">
        <f t="shared" si="12"/>
        <v>-25.26482869549163</v>
      </c>
      <c r="AR36" s="28">
        <f t="shared" si="54"/>
        <v>13.185911648307645</v>
      </c>
      <c r="AS36" s="30">
        <f t="shared" si="55"/>
        <v>-64.321996276938847</v>
      </c>
      <c r="AT36" s="28">
        <f t="shared" si="43"/>
        <v>1.8900818344444224E-13</v>
      </c>
      <c r="AU36" s="28">
        <f t="shared" si="44"/>
        <v>1.1976856801073939E-5</v>
      </c>
      <c r="AV36" s="29">
        <f t="shared" si="45"/>
        <v>0</v>
      </c>
      <c r="AW36" s="28">
        <f t="shared" si="46"/>
        <v>-6.53283098240406E-7</v>
      </c>
      <c r="AX36" s="31">
        <f t="shared" si="56"/>
        <v>1.8900818344444224E-13</v>
      </c>
      <c r="AY36" s="28">
        <f t="shared" si="57"/>
        <v>1.1323573702833534E-5</v>
      </c>
      <c r="AZ36" s="8">
        <f t="shared" si="58"/>
        <v>13.185911648307833</v>
      </c>
      <c r="BA36" s="8">
        <f t="shared" si="59"/>
        <v>-64.321984953365146</v>
      </c>
      <c r="BB36" s="8">
        <f t="shared" si="60"/>
        <v>115.67801504663485</v>
      </c>
      <c r="BD36" s="32">
        <f t="shared" si="61"/>
        <v>13</v>
      </c>
      <c r="BE36" s="32">
        <f t="shared" si="62"/>
        <v>-64</v>
      </c>
      <c r="BF36" s="32">
        <f t="shared" si="63"/>
        <v>116</v>
      </c>
    </row>
    <row r="37" spans="1:58" x14ac:dyDescent="0.25">
      <c r="V37" s="27">
        <v>1.33</v>
      </c>
      <c r="W37" s="32">
        <f t="shared" si="47"/>
        <v>213.79620895022333</v>
      </c>
      <c r="X37">
        <f t="shared" si="18"/>
        <v>-3.4139245433795011</v>
      </c>
      <c r="Y37" s="28">
        <f t="shared" si="33"/>
        <v>-0.43629230698588262</v>
      </c>
      <c r="Z37" s="28">
        <f t="shared" si="34"/>
        <v>-18.008500567052536</v>
      </c>
      <c r="AA37" s="28">
        <f t="shared" si="35"/>
        <v>7.1372479477746549E-5</v>
      </c>
      <c r="AB37" s="28">
        <f t="shared" si="36"/>
        <v>-0.23227115214291627</v>
      </c>
      <c r="AC37" s="28">
        <f t="shared" si="48"/>
        <v>6.0688875265094508E-6</v>
      </c>
      <c r="AD37" s="28">
        <f t="shared" si="37"/>
        <v>6.7730607446210137E-2</v>
      </c>
      <c r="AE37" s="28">
        <f t="shared" si="49"/>
        <v>-3.85013940899838</v>
      </c>
      <c r="AF37" s="28">
        <f t="shared" si="50"/>
        <v>-18.173041111749242</v>
      </c>
      <c r="AG37" s="28">
        <f t="shared" si="5"/>
        <v>92.110410468749379</v>
      </c>
      <c r="AH37" s="28">
        <f t="shared" si="38"/>
        <v>-76.443817338051986</v>
      </c>
      <c r="AI37" s="28">
        <f t="shared" si="39"/>
        <v>-89.991371570258224</v>
      </c>
      <c r="AJ37" s="28">
        <f t="shared" si="51"/>
        <v>2.9028284198586811</v>
      </c>
      <c r="AK37" s="28">
        <f t="shared" si="40"/>
        <v>44.282152997508575</v>
      </c>
      <c r="AL37" s="29">
        <f t="shared" si="41"/>
        <v>-3.9462789421102343E-5</v>
      </c>
      <c r="AM37" s="28">
        <f t="shared" si="42"/>
        <v>-0.17271260631130381</v>
      </c>
      <c r="AN37" s="28">
        <f t="shared" si="52"/>
        <v>18.569382087766655</v>
      </c>
      <c r="AO37" s="28">
        <f t="shared" si="53"/>
        <v>-45.881931179060949</v>
      </c>
      <c r="AP37">
        <f t="shared" si="11"/>
        <v>23.609121289162623</v>
      </c>
      <c r="AQ37">
        <f t="shared" si="12"/>
        <v>-25.26482869549163</v>
      </c>
      <c r="AR37" s="28">
        <f t="shared" si="54"/>
        <v>13.063535272439267</v>
      </c>
      <c r="AS37" s="30">
        <f t="shared" si="55"/>
        <v>-64.054972290810184</v>
      </c>
      <c r="AT37" s="28">
        <f t="shared" si="43"/>
        <v>1.9865145810997485E-13</v>
      </c>
      <c r="AU37" s="28">
        <f t="shared" si="44"/>
        <v>1.2255833634089046E-5</v>
      </c>
      <c r="AV37" s="29">
        <f t="shared" si="45"/>
        <v>0</v>
      </c>
      <c r="AW37" s="28">
        <f t="shared" si="46"/>
        <v>-6.6850001640486713E-7</v>
      </c>
      <c r="AX37" s="31">
        <f t="shared" si="56"/>
        <v>1.9865145810997485E-13</v>
      </c>
      <c r="AY37" s="28">
        <f t="shared" si="57"/>
        <v>1.1587333617684179E-5</v>
      </c>
      <c r="AZ37" s="8">
        <f t="shared" si="58"/>
        <v>13.063535272439466</v>
      </c>
      <c r="BA37" s="8">
        <f t="shared" si="59"/>
        <v>-64.054960703476567</v>
      </c>
      <c r="BB37" s="8">
        <f t="shared" si="60"/>
        <v>115.94503929652343</v>
      </c>
      <c r="BD37" s="32">
        <f t="shared" si="61"/>
        <v>13</v>
      </c>
      <c r="BE37" s="32">
        <f t="shared" si="62"/>
        <v>-64</v>
      </c>
      <c r="BF37" s="32">
        <f t="shared" si="63"/>
        <v>116</v>
      </c>
    </row>
    <row r="38" spans="1:58" x14ac:dyDescent="0.25">
      <c r="V38" s="27">
        <v>1.34</v>
      </c>
      <c r="W38" s="32">
        <f t="shared" si="47"/>
        <v>218.77616239495538</v>
      </c>
      <c r="X38">
        <f t="shared" si="18"/>
        <v>-3.4139245433795011</v>
      </c>
      <c r="Y38" s="28">
        <f t="shared" si="33"/>
        <v>-0.45581111549635239</v>
      </c>
      <c r="Z38" s="28">
        <f t="shared" si="34"/>
        <v>-18.400009213644978</v>
      </c>
      <c r="AA38" s="28">
        <f t="shared" si="35"/>
        <v>7.4736131863659705E-5</v>
      </c>
      <c r="AB38" s="28">
        <f t="shared" si="36"/>
        <v>-0.23768138093450836</v>
      </c>
      <c r="AC38" s="28">
        <f t="shared" si="48"/>
        <v>6.3549051744650747E-6</v>
      </c>
      <c r="AD38" s="28">
        <f t="shared" si="37"/>
        <v>6.9308254441124234E-2</v>
      </c>
      <c r="AE38" s="28">
        <f t="shared" si="49"/>
        <v>-3.8696545678388152</v>
      </c>
      <c r="AF38" s="28">
        <f t="shared" si="50"/>
        <v>-18.56838234013836</v>
      </c>
      <c r="AG38" s="28">
        <f t="shared" si="5"/>
        <v>92.110410468749379</v>
      </c>
      <c r="AH38" s="28">
        <f t="shared" si="38"/>
        <v>-76.643817333619083</v>
      </c>
      <c r="AI38" s="28">
        <f t="shared" si="39"/>
        <v>-89.991567977295077</v>
      </c>
      <c r="AJ38" s="28">
        <f t="shared" si="51"/>
        <v>3.0014738341084302</v>
      </c>
      <c r="AK38" s="28">
        <f t="shared" si="40"/>
        <v>44.941719944288359</v>
      </c>
      <c r="AL38" s="29">
        <f t="shared" si="41"/>
        <v>-4.1322604541728813E-5</v>
      </c>
      <c r="AM38" s="28">
        <f t="shared" si="42"/>
        <v>-0.17673557448855742</v>
      </c>
      <c r="AN38" s="28">
        <f t="shared" si="52"/>
        <v>18.468025646634185</v>
      </c>
      <c r="AO38" s="28">
        <f t="shared" si="53"/>
        <v>-45.226583607495279</v>
      </c>
      <c r="AP38">
        <f t="shared" si="11"/>
        <v>23.609121289162623</v>
      </c>
      <c r="AQ38">
        <f t="shared" si="12"/>
        <v>-25.26482869549163</v>
      </c>
      <c r="AR38" s="28">
        <f t="shared" si="54"/>
        <v>12.942663672466367</v>
      </c>
      <c r="AS38" s="30">
        <f t="shared" si="55"/>
        <v>-63.794965947633642</v>
      </c>
      <c r="AT38" s="28">
        <f t="shared" si="43"/>
        <v>2.0829473277550752E-13</v>
      </c>
      <c r="AU38" s="28">
        <f t="shared" si="44"/>
        <v>1.254130867232208E-5</v>
      </c>
      <c r="AV38" s="29">
        <f t="shared" si="45"/>
        <v>0</v>
      </c>
      <c r="AW38" s="28">
        <f t="shared" si="46"/>
        <v>-6.8407138212666964E-7</v>
      </c>
      <c r="AX38" s="31">
        <f t="shared" si="56"/>
        <v>2.0829473277550752E-13</v>
      </c>
      <c r="AY38" s="28">
        <f t="shared" si="57"/>
        <v>1.1857237290195411E-5</v>
      </c>
      <c r="AZ38" s="8">
        <f t="shared" si="58"/>
        <v>12.942663672466574</v>
      </c>
      <c r="BA38" s="8">
        <f t="shared" si="59"/>
        <v>-63.794954090396352</v>
      </c>
      <c r="BB38" s="8">
        <f t="shared" si="60"/>
        <v>116.20504590960365</v>
      </c>
      <c r="BD38" s="32">
        <f t="shared" si="61"/>
        <v>13</v>
      </c>
      <c r="BE38" s="32">
        <f t="shared" si="62"/>
        <v>-64</v>
      </c>
      <c r="BF38" s="32">
        <f t="shared" si="63"/>
        <v>116</v>
      </c>
    </row>
    <row r="39" spans="1:58" x14ac:dyDescent="0.25">
      <c r="V39" s="27">
        <v>1.35</v>
      </c>
      <c r="W39" s="32">
        <f t="shared" si="47"/>
        <v>223.87211385683403</v>
      </c>
      <c r="X39">
        <f t="shared" si="18"/>
        <v>-3.4139245433795011</v>
      </c>
      <c r="Y39" s="28">
        <f t="shared" si="33"/>
        <v>-0.47615622706723876</v>
      </c>
      <c r="Z39" s="28">
        <f t="shared" si="34"/>
        <v>-18.798802913742936</v>
      </c>
      <c r="AA39" s="28">
        <f t="shared" si="35"/>
        <v>7.825830551102614E-5</v>
      </c>
      <c r="AB39" s="28">
        <f t="shared" si="36"/>
        <v>-0.24321762575505246</v>
      </c>
      <c r="AC39" s="28">
        <f t="shared" si="48"/>
        <v>6.6544023995947104E-6</v>
      </c>
      <c r="AD39" s="28">
        <f t="shared" si="37"/>
        <v>7.0922649446496039E-2</v>
      </c>
      <c r="AE39" s="28">
        <f t="shared" si="49"/>
        <v>-3.8899958577388292</v>
      </c>
      <c r="AF39" s="28">
        <f t="shared" si="50"/>
        <v>-18.971097890051492</v>
      </c>
      <c r="AG39" s="28">
        <f t="shared" si="5"/>
        <v>92.110410468749379</v>
      </c>
      <c r="AH39" s="28">
        <f t="shared" si="38"/>
        <v>-76.843817329385715</v>
      </c>
      <c r="AI39" s="28">
        <f t="shared" si="39"/>
        <v>-89.991759913562134</v>
      </c>
      <c r="AJ39" s="28">
        <f t="shared" si="51"/>
        <v>3.102421620485952</v>
      </c>
      <c r="AK39" s="28">
        <f t="shared" si="40"/>
        <v>45.601317783650053</v>
      </c>
      <c r="AL39" s="29">
        <f t="shared" si="41"/>
        <v>-4.3270069193212857E-5</v>
      </c>
      <c r="AM39" s="28">
        <f t="shared" si="42"/>
        <v>-0.18085224782820997</v>
      </c>
      <c r="AN39" s="28">
        <f t="shared" si="52"/>
        <v>18.368971489780424</v>
      </c>
      <c r="AO39" s="28">
        <f t="shared" si="53"/>
        <v>-44.571294377740294</v>
      </c>
      <c r="AP39">
        <f t="shared" si="11"/>
        <v>23.609121289162623</v>
      </c>
      <c r="AQ39">
        <f t="shared" si="12"/>
        <v>-25.26482869549163</v>
      </c>
      <c r="AR39" s="28">
        <f t="shared" si="54"/>
        <v>12.823268225712589</v>
      </c>
      <c r="AS39" s="30">
        <f t="shared" si="55"/>
        <v>-63.542392267791783</v>
      </c>
      <c r="AT39" s="28">
        <f t="shared" si="43"/>
        <v>2.1793800744104016E-13</v>
      </c>
      <c r="AU39" s="28">
        <f t="shared" si="44"/>
        <v>1.2833433278417019E-5</v>
      </c>
      <c r="AV39" s="29">
        <f t="shared" si="45"/>
        <v>0</v>
      </c>
      <c r="AW39" s="28">
        <f t="shared" si="46"/>
        <v>-7.0000545155003085E-7</v>
      </c>
      <c r="AX39" s="31">
        <f t="shared" si="56"/>
        <v>2.1793800744104016E-13</v>
      </c>
      <c r="AY39" s="28">
        <f t="shared" si="57"/>
        <v>1.2133427826866989E-5</v>
      </c>
      <c r="AZ39" s="8">
        <f t="shared" si="58"/>
        <v>12.823268225712807</v>
      </c>
      <c r="BA39" s="8">
        <f t="shared" si="59"/>
        <v>-63.54238013436396</v>
      </c>
      <c r="BB39" s="8">
        <f t="shared" si="60"/>
        <v>116.45761986563605</v>
      </c>
      <c r="BD39" s="32">
        <f t="shared" si="61"/>
        <v>13</v>
      </c>
      <c r="BE39" s="32">
        <f t="shared" si="62"/>
        <v>-64</v>
      </c>
      <c r="BF39" s="32">
        <f t="shared" si="63"/>
        <v>116</v>
      </c>
    </row>
    <row r="40" spans="1:58" x14ac:dyDescent="0.25">
      <c r="V40" s="27">
        <v>1.36</v>
      </c>
      <c r="W40" s="32">
        <f t="shared" si="47"/>
        <v>229.08676527677738</v>
      </c>
      <c r="X40">
        <f t="shared" si="18"/>
        <v>-3.4139245433795011</v>
      </c>
      <c r="Y40" s="28">
        <f t="shared" si="33"/>
        <v>-0.49735851225509997</v>
      </c>
      <c r="Z40" s="28">
        <f t="shared" si="34"/>
        <v>-19.204938504390309</v>
      </c>
      <c r="AA40" s="28">
        <f t="shared" si="35"/>
        <v>8.1946471027057952E-5</v>
      </c>
      <c r="AB40" s="28">
        <f t="shared" si="36"/>
        <v>-0.2488828215810816</v>
      </c>
      <c r="AC40" s="28">
        <f t="shared" si="48"/>
        <v>6.9680144699995327E-6</v>
      </c>
      <c r="AD40" s="28">
        <f t="shared" si="37"/>
        <v>7.2574648425667021E-2</v>
      </c>
      <c r="AE40" s="28">
        <f t="shared" si="49"/>
        <v>-3.911194141149104</v>
      </c>
      <c r="AF40" s="28">
        <f t="shared" si="50"/>
        <v>-19.381246677545722</v>
      </c>
      <c r="AG40" s="28">
        <f t="shared" si="5"/>
        <v>92.110410468749379</v>
      </c>
      <c r="AH40" s="28">
        <f t="shared" si="38"/>
        <v>-77.043817325342872</v>
      </c>
      <c r="AI40" s="28">
        <f t="shared" si="39"/>
        <v>-89.991947480826511</v>
      </c>
      <c r="AJ40" s="28">
        <f t="shared" si="51"/>
        <v>3.2056707745562703</v>
      </c>
      <c r="AK40" s="28">
        <f t="shared" si="40"/>
        <v>46.260596974439203</v>
      </c>
      <c r="AL40" s="29">
        <f t="shared" si="41"/>
        <v>-4.5309314090078073E-5</v>
      </c>
      <c r="AM40" s="28">
        <f t="shared" si="42"/>
        <v>-0.18506480887484555</v>
      </c>
      <c r="AN40" s="28">
        <f t="shared" si="52"/>
        <v>18.272218608648689</v>
      </c>
      <c r="AO40" s="28">
        <f t="shared" si="53"/>
        <v>-43.916415315262157</v>
      </c>
      <c r="AP40">
        <f t="shared" si="11"/>
        <v>23.609121289162623</v>
      </c>
      <c r="AQ40">
        <f t="shared" si="12"/>
        <v>-25.26482869549163</v>
      </c>
      <c r="AR40" s="28">
        <f t="shared" si="54"/>
        <v>12.705317061170575</v>
      </c>
      <c r="AS40" s="30">
        <f t="shared" si="55"/>
        <v>-63.297661992807875</v>
      </c>
      <c r="AT40" s="28">
        <f t="shared" si="43"/>
        <v>2.275812821065728E-13</v>
      </c>
      <c r="AU40" s="28">
        <f t="shared" si="44"/>
        <v>1.3132362340706751E-5</v>
      </c>
      <c r="AV40" s="29">
        <f t="shared" si="45"/>
        <v>0</v>
      </c>
      <c r="AW40" s="28">
        <f t="shared" si="46"/>
        <v>-7.1631067312947152E-7</v>
      </c>
      <c r="AX40" s="31">
        <f t="shared" si="56"/>
        <v>2.275812821065728E-13</v>
      </c>
      <c r="AY40" s="28">
        <f t="shared" si="57"/>
        <v>1.241605166757728E-5</v>
      </c>
      <c r="AZ40" s="8">
        <f t="shared" si="58"/>
        <v>12.705317061170803</v>
      </c>
      <c r="BA40" s="8">
        <f t="shared" si="59"/>
        <v>-63.297649576756207</v>
      </c>
      <c r="BB40" s="8">
        <f t="shared" si="60"/>
        <v>116.70235042324379</v>
      </c>
      <c r="BD40" s="32">
        <f t="shared" si="61"/>
        <v>13</v>
      </c>
      <c r="BE40" s="32">
        <f t="shared" si="62"/>
        <v>-63</v>
      </c>
      <c r="BF40" s="32">
        <f t="shared" si="63"/>
        <v>117</v>
      </c>
    </row>
    <row r="41" spans="1:58" x14ac:dyDescent="0.25">
      <c r="V41" s="27">
        <v>1.37</v>
      </c>
      <c r="W41" s="32">
        <f t="shared" si="47"/>
        <v>234.42288153199235</v>
      </c>
      <c r="X41">
        <f t="shared" si="18"/>
        <v>-3.4139245433795011</v>
      </c>
      <c r="Y41" s="28">
        <f t="shared" si="33"/>
        <v>-0.51944964391842341</v>
      </c>
      <c r="Z41" s="28">
        <f t="shared" si="34"/>
        <v>-19.618468019545318</v>
      </c>
      <c r="AA41" s="28">
        <f t="shared" si="35"/>
        <v>8.5808451071449522E-5</v>
      </c>
      <c r="AB41" s="28">
        <f t="shared" si="36"/>
        <v>-0.25467997173106832</v>
      </c>
      <c r="AC41" s="28">
        <f t="shared" si="48"/>
        <v>7.2964065998221641E-6</v>
      </c>
      <c r="AD41" s="28">
        <f t="shared" si="37"/>
        <v>7.4265127279369555E-2</v>
      </c>
      <c r="AE41" s="28">
        <f t="shared" si="49"/>
        <v>-3.9332810824402533</v>
      </c>
      <c r="AF41" s="28">
        <f t="shared" si="50"/>
        <v>-19.798882863997019</v>
      </c>
      <c r="AG41" s="28">
        <f t="shared" si="5"/>
        <v>92.110410468749379</v>
      </c>
      <c r="AH41" s="28">
        <f t="shared" si="38"/>
        <v>-77.243817321481998</v>
      </c>
      <c r="AI41" s="28">
        <f t="shared" si="39"/>
        <v>-89.992130778538879</v>
      </c>
      <c r="AJ41" s="28">
        <f t="shared" si="51"/>
        <v>3.31121785628934</v>
      </c>
      <c r="AK41" s="28">
        <f t="shared" si="40"/>
        <v>46.919208819053516</v>
      </c>
      <c r="AL41" s="29">
        <f t="shared" si="41"/>
        <v>-4.7444664612792631E-5</v>
      </c>
      <c r="AM41" s="28">
        <f t="shared" si="42"/>
        <v>-0.1893754910018135</v>
      </c>
      <c r="AN41" s="28">
        <f t="shared" si="52"/>
        <v>18.177763558892106</v>
      </c>
      <c r="AO41" s="28">
        <f t="shared" si="53"/>
        <v>-43.262297450487175</v>
      </c>
      <c r="AP41">
        <f t="shared" si="11"/>
        <v>23.609121289162623</v>
      </c>
      <c r="AQ41">
        <f t="shared" si="12"/>
        <v>-25.26482869549163</v>
      </c>
      <c r="AR41" s="28">
        <f t="shared" si="54"/>
        <v>12.58877507012285</v>
      </c>
      <c r="AS41" s="30">
        <f t="shared" si="55"/>
        <v>-63.06118031448419</v>
      </c>
      <c r="AT41" s="28">
        <f t="shared" si="43"/>
        <v>2.3915321170521189E-13</v>
      </c>
      <c r="AU41" s="28">
        <f t="shared" si="44"/>
        <v>1.3438254355336893E-5</v>
      </c>
      <c r="AV41" s="29">
        <f t="shared" si="45"/>
        <v>0</v>
      </c>
      <c r="AW41" s="28">
        <f t="shared" si="46"/>
        <v>-7.3299569210929822E-7</v>
      </c>
      <c r="AX41" s="31">
        <f t="shared" si="56"/>
        <v>2.3915321170521189E-13</v>
      </c>
      <c r="AY41" s="28">
        <f t="shared" si="57"/>
        <v>1.2705258663227594E-5</v>
      </c>
      <c r="AZ41" s="8">
        <f t="shared" si="58"/>
        <v>12.58877507012309</v>
      </c>
      <c r="BA41" s="8">
        <f t="shared" si="59"/>
        <v>-63.061167609225528</v>
      </c>
      <c r="BB41" s="8">
        <f t="shared" si="60"/>
        <v>116.93883239077448</v>
      </c>
      <c r="BD41" s="32">
        <f t="shared" si="61"/>
        <v>13</v>
      </c>
      <c r="BE41" s="32">
        <f t="shared" si="62"/>
        <v>-63</v>
      </c>
      <c r="BF41" s="32">
        <f t="shared" si="63"/>
        <v>117</v>
      </c>
    </row>
    <row r="42" spans="1:58" x14ac:dyDescent="0.25">
      <c r="V42" s="27">
        <v>1.38</v>
      </c>
      <c r="W42" s="32">
        <f t="shared" si="47"/>
        <v>239.88329190194906</v>
      </c>
      <c r="X42">
        <f t="shared" si="18"/>
        <v>-3.4139245433795011</v>
      </c>
      <c r="Y42" s="28">
        <f t="shared" si="33"/>
        <v>-0.54246208795749806</v>
      </c>
      <c r="Z42" s="28">
        <f t="shared" si="34"/>
        <v>-20.039438332602231</v>
      </c>
      <c r="AA42" s="28">
        <f t="shared" si="35"/>
        <v>8.9852436948073731E-5</v>
      </c>
      <c r="AB42" s="28">
        <f t="shared" si="36"/>
        <v>-0.26061214945570804</v>
      </c>
      <c r="AC42" s="28">
        <f t="shared" si="48"/>
        <v>7.6402753455751381E-6</v>
      </c>
      <c r="AD42" s="28">
        <f t="shared" si="37"/>
        <v>7.5994982310088513E-2</v>
      </c>
      <c r="AE42" s="28">
        <f t="shared" si="49"/>
        <v>-3.9562891386247054</v>
      </c>
      <c r="AF42" s="28">
        <f t="shared" si="50"/>
        <v>-20.224055499747848</v>
      </c>
      <c r="AG42" s="28">
        <f t="shared" si="5"/>
        <v>92.110410468749379</v>
      </c>
      <c r="AH42" s="28">
        <f t="shared" si="38"/>
        <v>-77.443817317794867</v>
      </c>
      <c r="AI42" s="28">
        <f t="shared" si="39"/>
        <v>-89.992309903886067</v>
      </c>
      <c r="AJ42" s="28">
        <f t="shared" si="51"/>
        <v>3.4190570046083302</v>
      </c>
      <c r="AK42" s="28">
        <f t="shared" si="40"/>
        <v>47.576806383377438</v>
      </c>
      <c r="AL42" s="29">
        <f t="shared" si="41"/>
        <v>-4.9680649980237078E-5</v>
      </c>
      <c r="AM42" s="28">
        <f t="shared" si="42"/>
        <v>-0.19378657959452256</v>
      </c>
      <c r="AN42" s="28">
        <f t="shared" si="52"/>
        <v>18.085600474912862</v>
      </c>
      <c r="AO42" s="28">
        <f t="shared" si="53"/>
        <v>-42.609290100103152</v>
      </c>
      <c r="AP42">
        <f t="shared" si="11"/>
        <v>23.609121289162623</v>
      </c>
      <c r="AQ42">
        <f t="shared" si="12"/>
        <v>-25.26482869549163</v>
      </c>
      <c r="AR42" s="28">
        <f t="shared" si="54"/>
        <v>12.473603929959154</v>
      </c>
      <c r="AS42" s="30">
        <f t="shared" si="55"/>
        <v>-62.833345599851</v>
      </c>
      <c r="AT42" s="28">
        <f t="shared" si="43"/>
        <v>2.5072514130385104E-13</v>
      </c>
      <c r="AU42" s="28">
        <f t="shared" si="44"/>
        <v>1.3751271510302545E-5</v>
      </c>
      <c r="AV42" s="29">
        <f t="shared" si="45"/>
        <v>0</v>
      </c>
      <c r="AW42" s="28">
        <f t="shared" si="46"/>
        <v>-7.5006935510742584E-7</v>
      </c>
      <c r="AX42" s="31">
        <f t="shared" si="56"/>
        <v>2.5072514130385104E-13</v>
      </c>
      <c r="AY42" s="28">
        <f t="shared" si="57"/>
        <v>1.3001202155195119E-5</v>
      </c>
      <c r="AZ42" s="8">
        <f t="shared" si="58"/>
        <v>12.473603929959404</v>
      </c>
      <c r="BA42" s="8">
        <f t="shared" si="59"/>
        <v>-62.833332598648845</v>
      </c>
      <c r="BB42" s="8">
        <f t="shared" si="60"/>
        <v>117.16666740135116</v>
      </c>
      <c r="BD42" s="32">
        <f t="shared" si="61"/>
        <v>12</v>
      </c>
      <c r="BE42" s="32">
        <f t="shared" si="62"/>
        <v>-63</v>
      </c>
      <c r="BF42" s="32">
        <f t="shared" si="63"/>
        <v>117</v>
      </c>
    </row>
    <row r="43" spans="1:58" x14ac:dyDescent="0.25">
      <c r="V43" s="27">
        <v>1.39</v>
      </c>
      <c r="W43" s="32">
        <f t="shared" si="47"/>
        <v>245.47089156850305</v>
      </c>
      <c r="X43">
        <f t="shared" si="18"/>
        <v>-3.4139245433795011</v>
      </c>
      <c r="Y43" s="28">
        <f t="shared" si="33"/>
        <v>-0.56642909094614657</v>
      </c>
      <c r="Z43" s="28">
        <f t="shared" si="34"/>
        <v>-20.467890790050173</v>
      </c>
      <c r="AA43" s="28">
        <f t="shared" si="35"/>
        <v>9.4087005969832453E-5</v>
      </c>
      <c r="AB43" s="28">
        <f t="shared" si="36"/>
        <v>-0.26668249956513024</v>
      </c>
      <c r="AC43" s="28">
        <f t="shared" si="48"/>
        <v>8.0003500989003737E-6</v>
      </c>
      <c r="AD43" s="28">
        <f t="shared" si="37"/>
        <v>7.7765130697236756E-2</v>
      </c>
      <c r="AE43" s="28">
        <f t="shared" si="49"/>
        <v>-3.9802515469695789</v>
      </c>
      <c r="AF43" s="28">
        <f t="shared" si="50"/>
        <v>-20.656808158918068</v>
      </c>
      <c r="AG43" s="28">
        <f t="shared" si="5"/>
        <v>92.110410468749379</v>
      </c>
      <c r="AH43" s="28">
        <f t="shared" si="38"/>
        <v>-77.643817314273704</v>
      </c>
      <c r="AI43" s="28">
        <f t="shared" si="39"/>
        <v>-89.992484951842712</v>
      </c>
      <c r="AJ43" s="28">
        <f t="shared" si="51"/>
        <v>3.5291799621016748</v>
      </c>
      <c r="AK43" s="28">
        <f t="shared" si="40"/>
        <v>48.233045405370582</v>
      </c>
      <c r="AL43" s="29">
        <f t="shared" si="41"/>
        <v>-5.2022012856191857E-5</v>
      </c>
      <c r="AM43" s="28">
        <f t="shared" si="42"/>
        <v>-0.19830041326125064</v>
      </c>
      <c r="AN43" s="28">
        <f t="shared" si="52"/>
        <v>17.995721094564495</v>
      </c>
      <c r="AO43" s="28">
        <f t="shared" si="53"/>
        <v>-41.957739959733381</v>
      </c>
      <c r="AP43">
        <f t="shared" si="11"/>
        <v>23.609121289162623</v>
      </c>
      <c r="AQ43">
        <f t="shared" si="12"/>
        <v>-25.26482869549163</v>
      </c>
      <c r="AR43" s="28">
        <f t="shared" si="54"/>
        <v>12.359762141265904</v>
      </c>
      <c r="AS43" s="30">
        <f t="shared" si="55"/>
        <v>-62.614548118651449</v>
      </c>
      <c r="AT43" s="28">
        <f t="shared" si="43"/>
        <v>2.6229707090249013E-13</v>
      </c>
      <c r="AU43" s="28">
        <f t="shared" si="44"/>
        <v>1.4071579771442565E-5</v>
      </c>
      <c r="AV43" s="29">
        <f t="shared" si="45"/>
        <v>0</v>
      </c>
      <c r="AW43" s="28">
        <f t="shared" si="46"/>
        <v>-7.6754071480597329E-7</v>
      </c>
      <c r="AX43" s="31">
        <f t="shared" si="56"/>
        <v>2.6229707090249013E-13</v>
      </c>
      <c r="AY43" s="28">
        <f t="shared" si="57"/>
        <v>1.3304039056636592E-5</v>
      </c>
      <c r="AZ43" s="8">
        <f t="shared" si="58"/>
        <v>12.359762141266167</v>
      </c>
      <c r="BA43" s="8">
        <f t="shared" si="59"/>
        <v>-62.614534814612391</v>
      </c>
      <c r="BB43" s="8">
        <f t="shared" si="60"/>
        <v>117.3854651853876</v>
      </c>
      <c r="BD43" s="32">
        <f t="shared" si="61"/>
        <v>12</v>
      </c>
      <c r="BE43" s="32">
        <f t="shared" si="62"/>
        <v>-63</v>
      </c>
      <c r="BF43" s="32">
        <f t="shared" si="63"/>
        <v>117</v>
      </c>
    </row>
    <row r="44" spans="1:58" x14ac:dyDescent="0.25">
      <c r="V44" s="27">
        <v>1.4</v>
      </c>
      <c r="W44" s="32">
        <f t="shared" si="47"/>
        <v>251.188643150958</v>
      </c>
      <c r="X44">
        <f t="shared" si="18"/>
        <v>-3.4139245433795011</v>
      </c>
      <c r="Y44" s="28">
        <f t="shared" si="33"/>
        <v>-0.59138466444851312</v>
      </c>
      <c r="Z44" s="28">
        <f t="shared" si="34"/>
        <v>-20.903860837226755</v>
      </c>
      <c r="AA44" s="28">
        <f t="shared" si="35"/>
        <v>9.8521139658355045E-5</v>
      </c>
      <c r="AB44" s="28">
        <f t="shared" si="36"/>
        <v>-0.27289424009388791</v>
      </c>
      <c r="AC44" s="28">
        <f t="shared" si="48"/>
        <v>8.377394617899897E-6</v>
      </c>
      <c r="AD44" s="28">
        <f t="shared" si="37"/>
        <v>7.9576510983395257E-2</v>
      </c>
      <c r="AE44" s="28">
        <f t="shared" si="49"/>
        <v>-4.0052023092937379</v>
      </c>
      <c r="AF44" s="28">
        <f t="shared" si="50"/>
        <v>-21.097178566337249</v>
      </c>
      <c r="AG44" s="28">
        <f t="shared" si="5"/>
        <v>92.110410468749379</v>
      </c>
      <c r="AH44" s="28">
        <f t="shared" si="38"/>
        <v>-77.843817310911007</v>
      </c>
      <c r="AI44" s="28">
        <f t="shared" si="39"/>
        <v>-89.992656015221527</v>
      </c>
      <c r="AJ44" s="28">
        <f t="shared" si="51"/>
        <v>3.6415761096780956</v>
      </c>
      <c r="AK44" s="28">
        <f t="shared" si="40"/>
        <v>48.887585186540363</v>
      </c>
      <c r="AL44" s="29">
        <f t="shared" si="41"/>
        <v>-5.4473719412030841E-5</v>
      </c>
      <c r="AM44" s="28">
        <f t="shared" si="42"/>
        <v>-0.20291938507210625</v>
      </c>
      <c r="AN44" s="28">
        <f t="shared" si="52"/>
        <v>17.908114793797054</v>
      </c>
      <c r="AO44" s="28">
        <f t="shared" si="53"/>
        <v>-41.307990213753271</v>
      </c>
      <c r="AP44">
        <f t="shared" si="11"/>
        <v>23.609121289162623</v>
      </c>
      <c r="AQ44">
        <f t="shared" si="12"/>
        <v>-25.26482869549163</v>
      </c>
      <c r="AR44" s="28">
        <f t="shared" si="54"/>
        <v>12.247205078174311</v>
      </c>
      <c r="AS44" s="30">
        <f t="shared" si="55"/>
        <v>-62.40516878009052</v>
      </c>
      <c r="AT44" s="28">
        <f t="shared" si="43"/>
        <v>2.7386900050112923E-13</v>
      </c>
      <c r="AU44" s="28">
        <f t="shared" si="44"/>
        <v>1.4399348970436775E-5</v>
      </c>
      <c r="AV44" s="29">
        <f t="shared" si="45"/>
        <v>0</v>
      </c>
      <c r="AW44" s="28">
        <f t="shared" si="46"/>
        <v>-7.8541903475111318E-7</v>
      </c>
      <c r="AX44" s="31">
        <f t="shared" si="56"/>
        <v>2.7386900050112923E-13</v>
      </c>
      <c r="AY44" s="28">
        <f t="shared" si="57"/>
        <v>1.3613929935685661E-5</v>
      </c>
      <c r="AZ44" s="8">
        <f t="shared" si="58"/>
        <v>12.247205078174584</v>
      </c>
      <c r="BA44" s="8">
        <f t="shared" si="59"/>
        <v>-62.405155166160583</v>
      </c>
      <c r="BB44" s="8">
        <f t="shared" si="60"/>
        <v>117.59484483383942</v>
      </c>
      <c r="BD44" s="32">
        <f t="shared" si="61"/>
        <v>12</v>
      </c>
      <c r="BE44" s="32">
        <f t="shared" si="62"/>
        <v>-62</v>
      </c>
      <c r="BF44" s="32">
        <f t="shared" si="63"/>
        <v>118</v>
      </c>
    </row>
    <row r="45" spans="1:58" x14ac:dyDescent="0.25">
      <c r="V45" s="27">
        <v>1.41</v>
      </c>
      <c r="W45" s="32">
        <f t="shared" si="47"/>
        <v>257.03957827688646</v>
      </c>
      <c r="X45">
        <f t="shared" si="18"/>
        <v>-3.4139245433795011</v>
      </c>
      <c r="Y45" s="28">
        <f t="shared" si="33"/>
        <v>-0.6173635658155544</v>
      </c>
      <c r="Z45" s="28">
        <f t="shared" si="34"/>
        <v>-21.347377637270913</v>
      </c>
      <c r="AA45" s="28">
        <f t="shared" si="35"/>
        <v>1.0316424277466325E-4</v>
      </c>
      <c r="AB45" s="28">
        <f t="shared" si="36"/>
        <v>-0.27925066400459969</v>
      </c>
      <c r="AC45" s="28">
        <f t="shared" si="48"/>
        <v>8.7722086645405025E-6</v>
      </c>
      <c r="AD45" s="28">
        <f t="shared" si="37"/>
        <v>8.1430083571876366E-2</v>
      </c>
      <c r="AE45" s="28">
        <f t="shared" si="49"/>
        <v>-4.0311761727436171</v>
      </c>
      <c r="AF45" s="28">
        <f t="shared" si="50"/>
        <v>-21.545198217703636</v>
      </c>
      <c r="AG45" s="28">
        <f t="shared" si="5"/>
        <v>92.110410468749379</v>
      </c>
      <c r="AH45" s="28">
        <f t="shared" si="38"/>
        <v>-78.043817307699669</v>
      </c>
      <c r="AI45" s="28">
        <f t="shared" si="39"/>
        <v>-89.992823184722582</v>
      </c>
      <c r="AJ45" s="28">
        <f t="shared" si="51"/>
        <v>3.7562325108569734</v>
      </c>
      <c r="AK45" s="28">
        <f t="shared" si="40"/>
        <v>49.540089460733462</v>
      </c>
      <c r="AL45" s="29">
        <f t="shared" si="41"/>
        <v>-5.7040969857200717E-5</v>
      </c>
      <c r="AM45" s="28">
        <f t="shared" si="42"/>
        <v>-0.20764594382679605</v>
      </c>
      <c r="AN45" s="28">
        <f t="shared" si="52"/>
        <v>17.822768630936828</v>
      </c>
      <c r="AO45" s="28">
        <f t="shared" si="53"/>
        <v>-40.660379667815917</v>
      </c>
      <c r="AP45">
        <f t="shared" si="11"/>
        <v>23.609121289162623</v>
      </c>
      <c r="AQ45">
        <f t="shared" si="12"/>
        <v>-25.26482869549163</v>
      </c>
      <c r="AR45" s="28">
        <f t="shared" si="54"/>
        <v>12.135885051864207</v>
      </c>
      <c r="AS45" s="30">
        <f t="shared" si="55"/>
        <v>-62.205577885519553</v>
      </c>
      <c r="AT45" s="28">
        <f t="shared" si="43"/>
        <v>2.8736958503287483E-13</v>
      </c>
      <c r="AU45" s="28">
        <f t="shared" si="44"/>
        <v>1.4734752894853035E-5</v>
      </c>
      <c r="AV45" s="29">
        <f t="shared" si="45"/>
        <v>0</v>
      </c>
      <c r="AW45" s="28">
        <f t="shared" si="46"/>
        <v>-8.0371379426472849E-7</v>
      </c>
      <c r="AX45" s="31">
        <f t="shared" si="56"/>
        <v>2.8736958503287483E-13</v>
      </c>
      <c r="AY45" s="28">
        <f t="shared" si="57"/>
        <v>1.3931039100588306E-5</v>
      </c>
      <c r="AZ45" s="8">
        <f t="shared" si="58"/>
        <v>12.135885051864495</v>
      </c>
      <c r="BA45" s="8">
        <f t="shared" si="59"/>
        <v>-62.205563954480454</v>
      </c>
      <c r="BB45" s="8">
        <f t="shared" si="60"/>
        <v>117.79443604551955</v>
      </c>
      <c r="BD45" s="32">
        <f t="shared" si="61"/>
        <v>12</v>
      </c>
      <c r="BE45" s="32">
        <f t="shared" si="62"/>
        <v>-62</v>
      </c>
      <c r="BF45" s="32">
        <f t="shared" si="63"/>
        <v>118</v>
      </c>
    </row>
    <row r="46" spans="1:58" x14ac:dyDescent="0.25">
      <c r="V46" s="27">
        <v>1.42</v>
      </c>
      <c r="W46" s="32">
        <f t="shared" si="47"/>
        <v>263.02679918953822</v>
      </c>
      <c r="X46">
        <f t="shared" si="18"/>
        <v>-3.4139245433795011</v>
      </c>
      <c r="Y46" s="28">
        <f t="shared" si="33"/>
        <v>-0.64440127525942992</v>
      </c>
      <c r="Z46" s="28">
        <f t="shared" si="34"/>
        <v>-21.79846368453185</v>
      </c>
      <c r="AA46" s="28">
        <f t="shared" si="35"/>
        <v>1.0802616327913586E-4</v>
      </c>
      <c r="AB46" s="28">
        <f t="shared" si="36"/>
        <v>-0.28575514093113169</v>
      </c>
      <c r="AC46" s="28">
        <f t="shared" si="48"/>
        <v>9.1856296844866029E-6</v>
      </c>
      <c r="AD46" s="28">
        <f t="shared" si="37"/>
        <v>8.3326831235873117E-2</v>
      </c>
      <c r="AE46" s="28">
        <f t="shared" si="49"/>
        <v>-4.0582086068459668</v>
      </c>
      <c r="AF46" s="28">
        <f t="shared" si="50"/>
        <v>-22.000891994227111</v>
      </c>
      <c r="AG46" s="28">
        <f t="shared" si="5"/>
        <v>92.110410468749379</v>
      </c>
      <c r="AH46" s="28">
        <f t="shared" si="38"/>
        <v>-78.24381730463287</v>
      </c>
      <c r="AI46" s="28">
        <f t="shared" si="39"/>
        <v>-89.992986548981321</v>
      </c>
      <c r="AJ46" s="28">
        <f t="shared" si="51"/>
        <v>3.8731339653041585</v>
      </c>
      <c r="AK46" s="28">
        <f t="shared" si="40"/>
        <v>50.190227234946811</v>
      </c>
      <c r="AL46" s="29">
        <f t="shared" si="41"/>
        <v>-5.9729209459673907E-5</v>
      </c>
      <c r="AM46" s="28">
        <f t="shared" si="42"/>
        <v>-0.2124825953518634</v>
      </c>
      <c r="AN46" s="28">
        <f t="shared" si="52"/>
        <v>17.739667400211207</v>
      </c>
      <c r="AO46" s="28">
        <f t="shared" si="53"/>
        <v>-40.015241909386376</v>
      </c>
      <c r="AP46">
        <f t="shared" si="11"/>
        <v>23.609121289162623</v>
      </c>
      <c r="AQ46">
        <f t="shared" si="12"/>
        <v>-25.26482869549163</v>
      </c>
      <c r="AR46" s="28">
        <f t="shared" si="54"/>
        <v>12.025751387036237</v>
      </c>
      <c r="AS46" s="30">
        <f t="shared" si="55"/>
        <v>-62.016133903613486</v>
      </c>
      <c r="AT46" s="28">
        <f t="shared" si="43"/>
        <v>3.0087016956462034E-13</v>
      </c>
      <c r="AU46" s="28">
        <f t="shared" si="44"/>
        <v>1.5077969380291648E-5</v>
      </c>
      <c r="AV46" s="29">
        <f t="shared" si="45"/>
        <v>0</v>
      </c>
      <c r="AW46" s="28">
        <f t="shared" si="46"/>
        <v>-8.2243469347047219E-7</v>
      </c>
      <c r="AX46" s="31">
        <f t="shared" si="56"/>
        <v>3.0087016956462034E-13</v>
      </c>
      <c r="AY46" s="28">
        <f t="shared" si="57"/>
        <v>1.4255534686821176E-5</v>
      </c>
      <c r="AZ46" s="8">
        <f t="shared" si="58"/>
        <v>12.025751387036538</v>
      </c>
      <c r="BA46" s="8">
        <f t="shared" si="59"/>
        <v>-62.016119648078799</v>
      </c>
      <c r="BB46" s="8">
        <f t="shared" si="60"/>
        <v>117.9838803519212</v>
      </c>
      <c r="BD46" s="32">
        <f t="shared" si="61"/>
        <v>12</v>
      </c>
      <c r="BE46" s="32">
        <f t="shared" si="62"/>
        <v>-62</v>
      </c>
      <c r="BF46" s="32">
        <f t="shared" si="63"/>
        <v>118</v>
      </c>
    </row>
    <row r="47" spans="1:58" x14ac:dyDescent="0.25">
      <c r="V47" s="27">
        <v>1.43</v>
      </c>
      <c r="W47" s="32">
        <f t="shared" si="47"/>
        <v>269.15348039269156</v>
      </c>
      <c r="X47">
        <f t="shared" si="18"/>
        <v>-3.4139245433795011</v>
      </c>
      <c r="Y47" s="28">
        <f t="shared" si="33"/>
        <v>-0.67253396900962614</v>
      </c>
      <c r="Z47" s="28">
        <f t="shared" si="34"/>
        <v>-22.257134413849993</v>
      </c>
      <c r="AA47" s="28">
        <f t="shared" si="35"/>
        <v>1.1311721320531402E-4</v>
      </c>
      <c r="AB47" s="28">
        <f t="shared" si="36"/>
        <v>-0.29241111896223382</v>
      </c>
      <c r="AC47" s="28">
        <f t="shared" si="48"/>
        <v>9.6185345968638966E-6</v>
      </c>
      <c r="AD47" s="28">
        <f t="shared" si="37"/>
        <v>8.5267759639464591E-2</v>
      </c>
      <c r="AE47" s="28">
        <f t="shared" si="49"/>
        <v>-4.0863357766413246</v>
      </c>
      <c r="AF47" s="28">
        <f t="shared" si="50"/>
        <v>-22.464277773172764</v>
      </c>
      <c r="AG47" s="28">
        <f t="shared" si="5"/>
        <v>92.110410468749379</v>
      </c>
      <c r="AH47" s="28">
        <f t="shared" si="38"/>
        <v>-78.443817301704087</v>
      </c>
      <c r="AI47" s="28">
        <f t="shared" si="39"/>
        <v>-89.993146194615662</v>
      </c>
      <c r="AJ47" s="28">
        <f t="shared" si="51"/>
        <v>3.992263071146982</v>
      </c>
      <c r="AK47" s="28">
        <f t="shared" si="40"/>
        <v>50.837673597185443</v>
      </c>
      <c r="AL47" s="29">
        <f t="shared" si="41"/>
        <v>-6.2544140108458109E-5</v>
      </c>
      <c r="AM47" s="28">
        <f t="shared" si="42"/>
        <v>-0.21743190382808231</v>
      </c>
      <c r="AN47" s="28">
        <f t="shared" si="52"/>
        <v>17.658793694052168</v>
      </c>
      <c r="AO47" s="28">
        <f t="shared" si="53"/>
        <v>-39.372904501258304</v>
      </c>
      <c r="AP47">
        <f t="shared" si="11"/>
        <v>23.609121289162623</v>
      </c>
      <c r="AQ47">
        <f t="shared" si="12"/>
        <v>-25.26482869549163</v>
      </c>
      <c r="AR47" s="28">
        <f t="shared" si="54"/>
        <v>11.916750511081837</v>
      </c>
      <c r="AS47" s="30">
        <f t="shared" si="55"/>
        <v>-61.837182274431072</v>
      </c>
      <c r="AT47" s="28">
        <f t="shared" si="43"/>
        <v>3.162994090294724E-13</v>
      </c>
      <c r="AU47" s="28">
        <f t="shared" si="44"/>
        <v>1.5429180404676208E-5</v>
      </c>
      <c r="AV47" s="29">
        <f t="shared" si="45"/>
        <v>0</v>
      </c>
      <c r="AW47" s="28">
        <f t="shared" si="46"/>
        <v>-8.4159165843690429E-7</v>
      </c>
      <c r="AX47" s="31">
        <f t="shared" si="56"/>
        <v>3.162994090294724E-13</v>
      </c>
      <c r="AY47" s="28">
        <f t="shared" si="57"/>
        <v>1.4587588746239304E-5</v>
      </c>
      <c r="AZ47" s="8">
        <f t="shared" si="58"/>
        <v>11.916750511082153</v>
      </c>
      <c r="BA47" s="8">
        <f t="shared" si="59"/>
        <v>-61.837167686842328</v>
      </c>
      <c r="BB47" s="8">
        <f t="shared" si="60"/>
        <v>118.16283231315768</v>
      </c>
      <c r="BD47" s="32">
        <f t="shared" si="61"/>
        <v>12</v>
      </c>
      <c r="BE47" s="32">
        <f t="shared" si="62"/>
        <v>-62</v>
      </c>
      <c r="BF47" s="32">
        <f t="shared" si="63"/>
        <v>118</v>
      </c>
    </row>
    <row r="48" spans="1:58" x14ac:dyDescent="0.25">
      <c r="V48" s="27">
        <v>1.44</v>
      </c>
      <c r="W48" s="32">
        <f t="shared" si="47"/>
        <v>275.42287033381666</v>
      </c>
      <c r="X48">
        <f t="shared" si="18"/>
        <v>-3.4139245433795011</v>
      </c>
      <c r="Y48" s="28">
        <f t="shared" si="33"/>
        <v>-0.70179848836281633</v>
      </c>
      <c r="Z48" s="28">
        <f t="shared" si="34"/>
        <v>-22.723397807288578</v>
      </c>
      <c r="AA48" s="28">
        <f t="shared" si="35"/>
        <v>1.1844819052466075E-4</v>
      </c>
      <c r="AB48" s="28">
        <f t="shared" si="36"/>
        <v>-0.29922212646655916</v>
      </c>
      <c r="AC48" s="28">
        <f t="shared" si="48"/>
        <v>1.0071841639951369E-5</v>
      </c>
      <c r="AD48" s="28">
        <f t="shared" si="37"/>
        <v>8.7253897870752772E-2</v>
      </c>
      <c r="AE48" s="28">
        <f t="shared" si="49"/>
        <v>-4.1155945117101531</v>
      </c>
      <c r="AF48" s="28">
        <f t="shared" si="50"/>
        <v>-22.935366035884385</v>
      </c>
      <c r="AG48" s="28">
        <f t="shared" si="5"/>
        <v>92.110410468749379</v>
      </c>
      <c r="AH48" s="28">
        <f t="shared" si="38"/>
        <v>-78.643817298907123</v>
      </c>
      <c r="AI48" s="28">
        <f t="shared" si="39"/>
        <v>-89.993302206271792</v>
      </c>
      <c r="AJ48" s="28">
        <f t="shared" si="51"/>
        <v>4.1136002955326862</v>
      </c>
      <c r="AK48" s="28">
        <f t="shared" si="40"/>
        <v>51.482110486772655</v>
      </c>
      <c r="AL48" s="29">
        <f t="shared" si="41"/>
        <v>-6.5491732395028509E-5</v>
      </c>
      <c r="AM48" s="28">
        <f t="shared" si="42"/>
        <v>-0.22249649314870298</v>
      </c>
      <c r="AN48" s="28">
        <f t="shared" si="52"/>
        <v>17.580127973642544</v>
      </c>
      <c r="AO48" s="28">
        <f t="shared" si="53"/>
        <v>-38.733688212647841</v>
      </c>
      <c r="AP48">
        <f t="shared" si="11"/>
        <v>23.609121289162623</v>
      </c>
      <c r="AQ48">
        <f t="shared" si="12"/>
        <v>-25.26482869549163</v>
      </c>
      <c r="AR48" s="28">
        <f t="shared" si="54"/>
        <v>11.808826055603383</v>
      </c>
      <c r="AS48" s="30">
        <f t="shared" si="55"/>
        <v>-61.669054248532227</v>
      </c>
      <c r="AT48" s="28">
        <f t="shared" si="43"/>
        <v>3.297999935612179E-13</v>
      </c>
      <c r="AU48" s="28">
        <f t="shared" si="44"/>
        <v>1.5788572184740678E-5</v>
      </c>
      <c r="AV48" s="29">
        <f t="shared" si="45"/>
        <v>0</v>
      </c>
      <c r="AW48" s="28">
        <f t="shared" si="46"/>
        <v>-8.6119484644042235E-7</v>
      </c>
      <c r="AX48" s="31">
        <f t="shared" si="56"/>
        <v>3.297999935612179E-13</v>
      </c>
      <c r="AY48" s="28">
        <f t="shared" si="57"/>
        <v>1.4927377338300256E-5</v>
      </c>
      <c r="AZ48" s="8">
        <f t="shared" si="58"/>
        <v>11.808826055603713</v>
      </c>
      <c r="BA48" s="8">
        <f t="shared" si="59"/>
        <v>-61.669039321154891</v>
      </c>
      <c r="BB48" s="8">
        <f t="shared" si="60"/>
        <v>118.33096067884512</v>
      </c>
      <c r="BD48" s="32">
        <f t="shared" si="61"/>
        <v>12</v>
      </c>
      <c r="BE48" s="32">
        <f t="shared" si="62"/>
        <v>-62</v>
      </c>
      <c r="BF48" s="32">
        <f t="shared" si="63"/>
        <v>118</v>
      </c>
    </row>
    <row r="49" spans="1:58" x14ac:dyDescent="0.25">
      <c r="V49" s="27">
        <v>1.45</v>
      </c>
      <c r="W49" s="32">
        <f t="shared" si="47"/>
        <v>281.83829312644548</v>
      </c>
      <c r="X49">
        <f t="shared" si="18"/>
        <v>-3.4139245433795011</v>
      </c>
      <c r="Y49" s="28">
        <f t="shared" si="33"/>
        <v>-0.73223230444925891</v>
      </c>
      <c r="Z49" s="28">
        <f t="shared" si="34"/>
        <v>-23.197254000061299</v>
      </c>
      <c r="AA49" s="28">
        <f t="shared" si="35"/>
        <v>1.2403040205045428E-4</v>
      </c>
      <c r="AB49" s="28">
        <f t="shared" si="36"/>
        <v>-0.30619177396001973</v>
      </c>
      <c r="AC49" s="28">
        <f t="shared" si="48"/>
        <v>1.0546512336446868E-5</v>
      </c>
      <c r="AD49" s="28">
        <f t="shared" si="37"/>
        <v>8.9286298987413651E-2</v>
      </c>
      <c r="AE49" s="28">
        <f t="shared" si="49"/>
        <v>-4.146022270914373</v>
      </c>
      <c r="AF49" s="28">
        <f t="shared" si="50"/>
        <v>-23.414159475033905</v>
      </c>
      <c r="AG49" s="28">
        <f t="shared" si="5"/>
        <v>92.110410468749379</v>
      </c>
      <c r="AH49" s="28">
        <f t="shared" si="38"/>
        <v>-78.84381729623604</v>
      </c>
      <c r="AI49" s="28">
        <f t="shared" si="39"/>
        <v>-89.99345466666918</v>
      </c>
      <c r="AJ49" s="28">
        <f t="shared" si="51"/>
        <v>4.2371240528328737</v>
      </c>
      <c r="AK49" s="28">
        <f t="shared" si="40"/>
        <v>52.123227422943032</v>
      </c>
      <c r="AL49" s="29">
        <f t="shared" si="41"/>
        <v>-6.8578238284089705E-5</v>
      </c>
      <c r="AM49" s="28">
        <f t="shared" si="42"/>
        <v>-0.22767904830926353</v>
      </c>
      <c r="AN49" s="28">
        <f t="shared" si="52"/>
        <v>17.50364864710793</v>
      </c>
      <c r="AO49" s="28">
        <f t="shared" si="53"/>
        <v>-38.097906292035411</v>
      </c>
      <c r="AP49">
        <f t="shared" si="11"/>
        <v>23.609121289162623</v>
      </c>
      <c r="AQ49">
        <f t="shared" si="12"/>
        <v>-25.26482869549163</v>
      </c>
      <c r="AR49" s="28">
        <f t="shared" si="54"/>
        <v>11.70191896986455</v>
      </c>
      <c r="AS49" s="30">
        <f t="shared" si="55"/>
        <v>-61.512065767069316</v>
      </c>
      <c r="AT49" s="28">
        <f t="shared" si="43"/>
        <v>3.4522923302606991E-13</v>
      </c>
      <c r="AU49" s="28">
        <f t="shared" si="44"/>
        <v>1.6156335274763962E-5</v>
      </c>
      <c r="AV49" s="29">
        <f t="shared" si="45"/>
        <v>0</v>
      </c>
      <c r="AW49" s="28">
        <f t="shared" si="46"/>
        <v>-8.8125465135078447E-7</v>
      </c>
      <c r="AX49" s="31">
        <f t="shared" si="56"/>
        <v>3.4522923302606991E-13</v>
      </c>
      <c r="AY49" s="28">
        <f t="shared" si="57"/>
        <v>1.5275080623413177E-5</v>
      </c>
      <c r="AZ49" s="8">
        <f t="shared" si="58"/>
        <v>11.701918969864895</v>
      </c>
      <c r="BA49" s="8">
        <f t="shared" si="59"/>
        <v>-61.512050491988695</v>
      </c>
      <c r="BB49" s="8">
        <f t="shared" si="60"/>
        <v>118.4879495080113</v>
      </c>
      <c r="BD49" s="32">
        <f t="shared" si="61"/>
        <v>12</v>
      </c>
      <c r="BE49" s="32">
        <f t="shared" si="62"/>
        <v>-62</v>
      </c>
      <c r="BF49" s="32">
        <f t="shared" si="63"/>
        <v>118</v>
      </c>
    </row>
    <row r="50" spans="1:58" x14ac:dyDescent="0.25">
      <c r="A50" s="74" t="s">
        <v>112</v>
      </c>
      <c r="B50" s="74"/>
      <c r="V50" s="27">
        <v>1.46</v>
      </c>
      <c r="W50" s="32">
        <f t="shared" si="47"/>
        <v>288.40315031266067</v>
      </c>
      <c r="X50">
        <f t="shared" si="18"/>
        <v>-3.4139245433795011</v>
      </c>
      <c r="Y50" s="28">
        <f t="shared" si="33"/>
        <v>-0.76387347855206789</v>
      </c>
      <c r="Z50" s="28">
        <f t="shared" si="34"/>
        <v>-23.678694887569229</v>
      </c>
      <c r="AA50" s="28">
        <f t="shared" si="35"/>
        <v>1.298756874116345E-4</v>
      </c>
      <c r="AB50" s="28">
        <f t="shared" si="36"/>
        <v>-0.3133237560164524</v>
      </c>
      <c r="AC50" s="28">
        <f t="shared" si="48"/>
        <v>1.1043553518517783E-5</v>
      </c>
      <c r="AD50" s="28">
        <f t="shared" si="37"/>
        <v>9.1366040574950985E-2</v>
      </c>
      <c r="AE50" s="28">
        <f t="shared" si="49"/>
        <v>-4.1776571026906382</v>
      </c>
      <c r="AF50" s="28">
        <f t="shared" si="50"/>
        <v>-23.90065260301073</v>
      </c>
      <c r="AG50" s="28">
        <f t="shared" si="5"/>
        <v>92.110410468749379</v>
      </c>
      <c r="AH50" s="28">
        <f t="shared" si="38"/>
        <v>-79.04381729368518</v>
      </c>
      <c r="AI50" s="28">
        <f t="shared" si="39"/>
        <v>-89.993603656644297</v>
      </c>
      <c r="AJ50" s="28">
        <f t="shared" si="51"/>
        <v>4.3628107898433521</v>
      </c>
      <c r="AK50" s="28">
        <f t="shared" si="40"/>
        <v>52.760722188011201</v>
      </c>
      <c r="AL50" s="29">
        <f t="shared" si="41"/>
        <v>-7.1810204362107469E-5</v>
      </c>
      <c r="AM50" s="28">
        <f t="shared" si="42"/>
        <v>-0.23298231682969806</v>
      </c>
      <c r="AN50" s="28">
        <f t="shared" si="52"/>
        <v>17.429332154703189</v>
      </c>
      <c r="AO50" s="28">
        <f t="shared" si="53"/>
        <v>-37.465863785462794</v>
      </c>
      <c r="AP50">
        <f t="shared" si="11"/>
        <v>23.609121289162623</v>
      </c>
      <c r="AQ50">
        <f t="shared" si="12"/>
        <v>-25.26482869549163</v>
      </c>
      <c r="AR50" s="28">
        <f t="shared" si="54"/>
        <v>11.595967645683544</v>
      </c>
      <c r="AS50" s="30">
        <f t="shared" si="55"/>
        <v>-61.366516388473528</v>
      </c>
      <c r="AT50" s="28">
        <f t="shared" si="43"/>
        <v>3.6258712742402843E-13</v>
      </c>
      <c r="AU50" s="28">
        <f t="shared" si="44"/>
        <v>1.6532664667604291E-5</v>
      </c>
      <c r="AV50" s="29">
        <f t="shared" si="45"/>
        <v>0</v>
      </c>
      <c r="AW50" s="28">
        <f t="shared" si="46"/>
        <v>-9.0178170914207688E-7</v>
      </c>
      <c r="AX50" s="31">
        <f t="shared" si="56"/>
        <v>3.6258712742402843E-13</v>
      </c>
      <c r="AY50" s="28">
        <f t="shared" si="57"/>
        <v>1.5630882958462216E-5</v>
      </c>
      <c r="AZ50" s="8">
        <f t="shared" si="58"/>
        <v>11.595967645683906</v>
      </c>
      <c r="BA50" s="8">
        <f t="shared" si="59"/>
        <v>-61.366500757590572</v>
      </c>
      <c r="BB50" s="8">
        <f t="shared" si="60"/>
        <v>118.63349924240943</v>
      </c>
      <c r="BD50" s="32">
        <f t="shared" si="61"/>
        <v>12</v>
      </c>
      <c r="BE50" s="32">
        <f t="shared" si="62"/>
        <v>-61</v>
      </c>
      <c r="BF50" s="32">
        <f t="shared" si="63"/>
        <v>119</v>
      </c>
    </row>
    <row r="51" spans="1:58" x14ac:dyDescent="0.25">
      <c r="A51" t="s">
        <v>113</v>
      </c>
      <c r="B51" s="35">
        <f>Sheet1!B51*10^-12</f>
        <v>1.8863805337601744E-16</v>
      </c>
      <c r="C51" t="s">
        <v>114</v>
      </c>
      <c r="V51" s="27">
        <v>1.47</v>
      </c>
      <c r="W51" s="32">
        <f t="shared" si="47"/>
        <v>295.12092266663865</v>
      </c>
      <c r="X51">
        <f t="shared" si="18"/>
        <v>-3.4139245433795011</v>
      </c>
      <c r="Y51" s="28">
        <f t="shared" si="33"/>
        <v>-0.79676061783233887</v>
      </c>
      <c r="Z51" s="28">
        <f t="shared" si="34"/>
        <v>-24.167703735628013</v>
      </c>
      <c r="AA51" s="28">
        <f t="shared" si="35"/>
        <v>1.3599644415249009E-4</v>
      </c>
      <c r="AB51" s="28">
        <f t="shared" si="36"/>
        <v>-0.32062185322259174</v>
      </c>
      <c r="AC51" s="28">
        <f t="shared" si="48"/>
        <v>1.1564019468567417E-5</v>
      </c>
      <c r="AD51" s="28">
        <f t="shared" si="37"/>
        <v>9.3494225317948959E-2</v>
      </c>
      <c r="AE51" s="28">
        <f t="shared" si="49"/>
        <v>-4.2105376007482196</v>
      </c>
      <c r="AF51" s="28">
        <f t="shared" si="50"/>
        <v>-24.394831363532653</v>
      </c>
      <c r="AG51" s="28">
        <f t="shared" si="5"/>
        <v>92.110410468749379</v>
      </c>
      <c r="AH51" s="28">
        <f t="shared" si="38"/>
        <v>-79.243817291249144</v>
      </c>
      <c r="AI51" s="28">
        <f t="shared" si="39"/>
        <v>-89.99374925519362</v>
      </c>
      <c r="AJ51" s="28">
        <f t="shared" si="51"/>
        <v>4.4906350772846588</v>
      </c>
      <c r="AK51" s="28">
        <f t="shared" si="40"/>
        <v>53.394301461902884</v>
      </c>
      <c r="AL51" s="29">
        <f t="shared" si="41"/>
        <v>-7.5194485730162389E-5</v>
      </c>
      <c r="AM51" s="28">
        <f t="shared" si="42"/>
        <v>-0.23840911020948874</v>
      </c>
      <c r="AN51" s="28">
        <f t="shared" si="52"/>
        <v>17.357153060299161</v>
      </c>
      <c r="AO51" s="28">
        <f t="shared" si="53"/>
        <v>-36.837856903500224</v>
      </c>
      <c r="AP51">
        <f t="shared" si="11"/>
        <v>23.609121289162623</v>
      </c>
      <c r="AQ51">
        <f t="shared" si="12"/>
        <v>-25.26482869549163</v>
      </c>
      <c r="AR51" s="28">
        <f t="shared" si="54"/>
        <v>11.490908053221936</v>
      </c>
      <c r="AS51" s="30">
        <f t="shared" si="55"/>
        <v>-61.232688267032877</v>
      </c>
      <c r="AT51" s="28">
        <f t="shared" si="43"/>
        <v>3.7801636688888034E-13</v>
      </c>
      <c r="AU51" s="28">
        <f t="shared" si="44"/>
        <v>1.6917759898087069E-5</v>
      </c>
      <c r="AV51" s="29">
        <f t="shared" si="45"/>
        <v>0</v>
      </c>
      <c r="AW51" s="28">
        <f t="shared" si="46"/>
        <v>-9.2278690353204861E-7</v>
      </c>
      <c r="AX51" s="31">
        <f t="shared" si="56"/>
        <v>3.7801636688888034E-13</v>
      </c>
      <c r="AY51" s="28">
        <f t="shared" si="57"/>
        <v>1.5994972994555019E-5</v>
      </c>
      <c r="AZ51" s="8">
        <f t="shared" si="58"/>
        <v>11.490908053222315</v>
      </c>
      <c r="BA51" s="8">
        <f t="shared" si="59"/>
        <v>-61.23267227205988</v>
      </c>
      <c r="BB51" s="8">
        <f t="shared" si="60"/>
        <v>118.76732772794011</v>
      </c>
      <c r="BD51" s="32">
        <f t="shared" si="61"/>
        <v>11</v>
      </c>
      <c r="BE51" s="32">
        <f t="shared" si="62"/>
        <v>-61</v>
      </c>
      <c r="BF51" s="32">
        <f t="shared" si="63"/>
        <v>119</v>
      </c>
    </row>
    <row r="52" spans="1:58" x14ac:dyDescent="0.25">
      <c r="A52" t="s">
        <v>110</v>
      </c>
      <c r="B52" s="10">
        <f>B35*1000</f>
        <v>48700</v>
      </c>
      <c r="C52" t="s">
        <v>87</v>
      </c>
      <c r="V52" s="27">
        <v>1.48</v>
      </c>
      <c r="W52" s="32">
        <f t="shared" si="47"/>
        <v>301.99517204020162</v>
      </c>
      <c r="X52">
        <f t="shared" si="18"/>
        <v>-3.4139245433795011</v>
      </c>
      <c r="Y52" s="28">
        <f t="shared" si="33"/>
        <v>-0.83093282633287313</v>
      </c>
      <c r="Z52" s="28">
        <f t="shared" si="34"/>
        <v>-24.664254796131637</v>
      </c>
      <c r="AA52" s="28">
        <f t="shared" si="35"/>
        <v>1.4240565402564117E-4</v>
      </c>
      <c r="AB52" s="28">
        <f t="shared" si="36"/>
        <v>-0.32808993417836407</v>
      </c>
      <c r="AC52" s="28">
        <f t="shared" si="48"/>
        <v>1.2109014154501527E-5</v>
      </c>
      <c r="AD52" s="28">
        <f t="shared" si="37"/>
        <v>9.5671981584625185E-2</v>
      </c>
      <c r="AE52" s="28">
        <f t="shared" si="49"/>
        <v>-4.2447028550441939</v>
      </c>
      <c r="AF52" s="28">
        <f t="shared" si="50"/>
        <v>-24.896672748725376</v>
      </c>
      <c r="AG52" s="28">
        <f t="shared" si="5"/>
        <v>92.110410468749379</v>
      </c>
      <c r="AH52" s="28">
        <f t="shared" si="38"/>
        <v>-79.443817288922716</v>
      </c>
      <c r="AI52" s="28">
        <f t="shared" si="39"/>
        <v>-89.993891539515431</v>
      </c>
      <c r="AJ52" s="28">
        <f t="shared" si="51"/>
        <v>4.620569706873872</v>
      </c>
      <c r="AK52" s="28">
        <f t="shared" si="40"/>
        <v>54.023681405349222</v>
      </c>
      <c r="AL52" s="29">
        <f t="shared" si="41"/>
        <v>-7.8738260539211073E-5</v>
      </c>
      <c r="AM52" s="28">
        <f t="shared" si="42"/>
        <v>-0.24396230541662317</v>
      </c>
      <c r="AN52" s="28">
        <f t="shared" si="52"/>
        <v>17.287084148439995</v>
      </c>
      <c r="AO52" s="28">
        <f t="shared" si="53"/>
        <v>-36.214172439582832</v>
      </c>
      <c r="AP52">
        <f t="shared" si="11"/>
        <v>23.609121289162623</v>
      </c>
      <c r="AQ52">
        <f t="shared" si="12"/>
        <v>-25.26482869549163</v>
      </c>
      <c r="AR52" s="28">
        <f t="shared" si="54"/>
        <v>11.386673887066792</v>
      </c>
      <c r="AS52" s="30">
        <f t="shared" si="55"/>
        <v>-61.110845188308204</v>
      </c>
      <c r="AT52" s="28">
        <f t="shared" si="43"/>
        <v>3.9730291621994516E-13</v>
      </c>
      <c r="AU52" s="28">
        <f t="shared" si="44"/>
        <v>1.7311825148800837E-5</v>
      </c>
      <c r="AV52" s="29">
        <f t="shared" si="45"/>
        <v>0</v>
      </c>
      <c r="AW52" s="28">
        <f t="shared" si="46"/>
        <v>-9.4428137175280136E-7</v>
      </c>
      <c r="AX52" s="31">
        <f t="shared" si="56"/>
        <v>3.9730291621994516E-13</v>
      </c>
      <c r="AY52" s="28">
        <f t="shared" si="57"/>
        <v>1.6367543777048036E-5</v>
      </c>
      <c r="AZ52" s="8">
        <f t="shared" si="58"/>
        <v>11.38667388706719</v>
      </c>
      <c r="BA52" s="8">
        <f t="shared" si="59"/>
        <v>-61.110828820764425</v>
      </c>
      <c r="BB52" s="8">
        <f t="shared" si="60"/>
        <v>118.88917117923557</v>
      </c>
      <c r="BD52" s="32">
        <f t="shared" si="61"/>
        <v>11</v>
      </c>
      <c r="BE52" s="32">
        <f t="shared" si="62"/>
        <v>-61</v>
      </c>
      <c r="BF52" s="32">
        <f t="shared" si="63"/>
        <v>119</v>
      </c>
    </row>
    <row r="53" spans="1:58" x14ac:dyDescent="0.25">
      <c r="A53" t="s">
        <v>111</v>
      </c>
      <c r="B53">
        <f>(B11/B3-1)*B52</f>
        <v>844133.33333333349</v>
      </c>
      <c r="C53" s="33" t="s">
        <v>87</v>
      </c>
      <c r="V53" s="27">
        <v>1.49</v>
      </c>
      <c r="W53" s="32">
        <f t="shared" si="47"/>
        <v>309.0295432513592</v>
      </c>
      <c r="X53">
        <f t="shared" si="18"/>
        <v>-3.4139245433795011</v>
      </c>
      <c r="Y53" s="28">
        <f t="shared" si="33"/>
        <v>-0.86642965115623971</v>
      </c>
      <c r="Z53" s="28">
        <f t="shared" si="34"/>
        <v>-25.168312930559843</v>
      </c>
      <c r="AA53" s="28">
        <f t="shared" si="35"/>
        <v>1.4911691051683882E-4</v>
      </c>
      <c r="AB53" s="28">
        <f t="shared" si="36"/>
        <v>-0.3357319575435479</v>
      </c>
      <c r="AC53" s="28">
        <f t="shared" si="48"/>
        <v>1.2679693576852575E-5</v>
      </c>
      <c r="AD53" s="28">
        <f t="shared" si="37"/>
        <v>9.7900464024994527E-2</v>
      </c>
      <c r="AE53" s="28">
        <f t="shared" si="49"/>
        <v>-4.2801923979316472</v>
      </c>
      <c r="AF53" s="28">
        <f t="shared" si="50"/>
        <v>-25.406144424078395</v>
      </c>
      <c r="AG53" s="28">
        <f t="shared" si="5"/>
        <v>92.110410468749379</v>
      </c>
      <c r="AH53" s="28">
        <f t="shared" si="38"/>
        <v>-79.643817286701022</v>
      </c>
      <c r="AI53" s="28">
        <f t="shared" si="39"/>
        <v>-89.994030585050723</v>
      </c>
      <c r="AJ53" s="28">
        <f t="shared" si="51"/>
        <v>4.7525857932131883</v>
      </c>
      <c r="AK53" s="28">
        <f t="shared" si="40"/>
        <v>54.648588189574333</v>
      </c>
      <c r="AL53" s="29">
        <f t="shared" si="41"/>
        <v>-8.2449045212130138E-5</v>
      </c>
      <c r="AM53" s="28">
        <f t="shared" si="42"/>
        <v>-0.24964484641114185</v>
      </c>
      <c r="AN53" s="28">
        <f t="shared" si="52"/>
        <v>17.219096526216333</v>
      </c>
      <c r="AO53" s="28">
        <f t="shared" si="53"/>
        <v>-35.595087241887533</v>
      </c>
      <c r="AP53">
        <f t="shared" si="11"/>
        <v>23.609121289162623</v>
      </c>
      <c r="AQ53">
        <f t="shared" si="12"/>
        <v>-25.26482869549163</v>
      </c>
      <c r="AR53" s="28">
        <f t="shared" si="54"/>
        <v>11.283196721955676</v>
      </c>
      <c r="AS53" s="30">
        <f t="shared" si="55"/>
        <v>-61.001231665965932</v>
      </c>
      <c r="AT53" s="28">
        <f t="shared" si="43"/>
        <v>4.1658946555101009E-13</v>
      </c>
      <c r="AU53" s="28">
        <f t="shared" si="44"/>
        <v>1.7715069358357605E-5</v>
      </c>
      <c r="AV53" s="29">
        <f t="shared" si="45"/>
        <v>0</v>
      </c>
      <c r="AW53" s="28">
        <f t="shared" si="46"/>
        <v>-9.6627651045589991E-7</v>
      </c>
      <c r="AX53" s="31">
        <f t="shared" si="56"/>
        <v>4.1658946555101009E-13</v>
      </c>
      <c r="AY53" s="28">
        <f t="shared" si="57"/>
        <v>1.6748792847901704E-5</v>
      </c>
      <c r="AZ53" s="8">
        <f t="shared" si="58"/>
        <v>11.283196721956093</v>
      </c>
      <c r="BA53" s="8">
        <f t="shared" si="59"/>
        <v>-61.001214917173087</v>
      </c>
      <c r="BB53" s="8">
        <f t="shared" si="60"/>
        <v>118.99878508282691</v>
      </c>
      <c r="BD53" s="32">
        <f t="shared" si="61"/>
        <v>11</v>
      </c>
      <c r="BE53" s="32">
        <f t="shared" si="62"/>
        <v>-61</v>
      </c>
      <c r="BF53" s="32">
        <f t="shared" si="63"/>
        <v>119</v>
      </c>
    </row>
    <row r="54" spans="1:58" x14ac:dyDescent="0.25">
      <c r="A54" t="s">
        <v>115</v>
      </c>
      <c r="B54">
        <f>1/2/PI()/B53/B51</f>
        <v>999493042.61710298</v>
      </c>
      <c r="C54" t="s">
        <v>93</v>
      </c>
      <c r="V54" s="27">
        <v>1.5</v>
      </c>
      <c r="W54" s="32">
        <f t="shared" si="47"/>
        <v>316.22776601683802</v>
      </c>
      <c r="X54">
        <f t="shared" si="18"/>
        <v>-3.4139245433795011</v>
      </c>
      <c r="Y54" s="28">
        <f t="shared" si="33"/>
        <v>-0.90329102373940739</v>
      </c>
      <c r="Z54" s="28">
        <f t="shared" si="34"/>
        <v>-25.679833243889441</v>
      </c>
      <c r="AA54" s="28">
        <f t="shared" si="35"/>
        <v>1.5614444766516952E-4</v>
      </c>
      <c r="AB54" s="28">
        <f t="shared" si="36"/>
        <v>-0.34355197413185873</v>
      </c>
      <c r="AC54" s="28">
        <f t="shared" si="48"/>
        <v>1.3277268212332008E-5</v>
      </c>
      <c r="AD54" s="28">
        <f t="shared" si="37"/>
        <v>0.10018085418295922</v>
      </c>
      <c r="AE54" s="28">
        <f t="shared" si="49"/>
        <v>-4.3170461454030313</v>
      </c>
      <c r="AF54" s="28">
        <f t="shared" si="50"/>
        <v>-25.923204363838341</v>
      </c>
      <c r="AG54" s="28">
        <f t="shared" si="5"/>
        <v>92.110410468749379</v>
      </c>
      <c r="AH54" s="28">
        <f t="shared" si="38"/>
        <v>-79.843817284579302</v>
      </c>
      <c r="AI54" s="28">
        <f t="shared" si="39"/>
        <v>-89.994166465523278</v>
      </c>
      <c r="AJ54" s="28">
        <f t="shared" si="51"/>
        <v>4.8866528797251965</v>
      </c>
      <c r="AK54" s="28">
        <f t="shared" si="40"/>
        <v>55.268758470839082</v>
      </c>
      <c r="AL54" s="29">
        <f t="shared" si="41"/>
        <v>-8.6334710377632766E-5</v>
      </c>
      <c r="AM54" s="28">
        <f t="shared" si="42"/>
        <v>-0.25545974570407032</v>
      </c>
      <c r="AN54" s="28">
        <f t="shared" si="52"/>
        <v>17.153159729184896</v>
      </c>
      <c r="AO54" s="28">
        <f t="shared" si="53"/>
        <v>-34.98086774038827</v>
      </c>
      <c r="AP54">
        <f t="shared" si="11"/>
        <v>23.609121289162623</v>
      </c>
      <c r="AQ54">
        <f t="shared" si="12"/>
        <v>-25.26482869549163</v>
      </c>
      <c r="AR54" s="28">
        <f t="shared" si="54"/>
        <v>11.180406177452859</v>
      </c>
      <c r="AS54" s="30">
        <f t="shared" si="55"/>
        <v>-60.904072104226614</v>
      </c>
      <c r="AT54" s="28">
        <f t="shared" si="43"/>
        <v>4.3587601488207481E-13</v>
      </c>
      <c r="AU54" s="28">
        <f t="shared" si="44"/>
        <v>1.8127706332174818E-5</v>
      </c>
      <c r="AV54" s="29">
        <f t="shared" si="45"/>
        <v>0</v>
      </c>
      <c r="AW54" s="28">
        <f t="shared" si="46"/>
        <v>-9.887839817550227E-7</v>
      </c>
      <c r="AX54" s="31">
        <f t="shared" si="56"/>
        <v>4.3587601488207481E-13</v>
      </c>
      <c r="AY54" s="28">
        <f t="shared" si="57"/>
        <v>1.7138922350419797E-5</v>
      </c>
      <c r="AZ54" s="8">
        <f t="shared" si="58"/>
        <v>11.180406177453294</v>
      </c>
      <c r="BA54" s="8">
        <f t="shared" si="59"/>
        <v>-60.904054965304262</v>
      </c>
      <c r="BB54" s="8">
        <f t="shared" si="60"/>
        <v>119.09594503469575</v>
      </c>
      <c r="BD54" s="32">
        <f t="shared" si="61"/>
        <v>11</v>
      </c>
      <c r="BE54" s="32">
        <f t="shared" si="62"/>
        <v>-61</v>
      </c>
      <c r="BF54" s="32">
        <f t="shared" si="63"/>
        <v>119</v>
      </c>
    </row>
    <row r="55" spans="1:58" x14ac:dyDescent="0.25">
      <c r="A55" t="s">
        <v>116</v>
      </c>
      <c r="B55">
        <f>1/2/PI()/(B53*B52/(B53+B52))/(B51)</f>
        <v>18324039114.646893</v>
      </c>
      <c r="C55" t="s">
        <v>93</v>
      </c>
      <c r="V55" s="27">
        <v>1.51</v>
      </c>
      <c r="W55" s="32">
        <f t="shared" si="47"/>
        <v>323.59365692962831</v>
      </c>
      <c r="X55">
        <f t="shared" si="18"/>
        <v>-3.4139245433795011</v>
      </c>
      <c r="Y55" s="28">
        <f t="shared" si="33"/>
        <v>-0.94155719617697531</v>
      </c>
      <c r="Z55" s="28">
        <f t="shared" si="34"/>
        <v>-26.198760731613476</v>
      </c>
      <c r="AA55" s="28">
        <f t="shared" si="35"/>
        <v>1.6350317024803329E-4</v>
      </c>
      <c r="AB55" s="28">
        <f t="shared" si="36"/>
        <v>-0.35155412905355232</v>
      </c>
      <c r="AC55" s="28">
        <f t="shared" si="48"/>
        <v>1.3903005582739954E-5</v>
      </c>
      <c r="AD55" s="28">
        <f t="shared" si="37"/>
        <v>0.10251436112265072</v>
      </c>
      <c r="AE55" s="28">
        <f t="shared" si="49"/>
        <v>-4.355304333380646</v>
      </c>
      <c r="AF55" s="28">
        <f t="shared" si="50"/>
        <v>-26.447800499544378</v>
      </c>
      <c r="AG55" s="28">
        <f t="shared" si="5"/>
        <v>92.110410468749379</v>
      </c>
      <c r="AH55" s="28">
        <f t="shared" si="38"/>
        <v>-80.043817282553093</v>
      </c>
      <c r="AI55" s="28">
        <f t="shared" si="39"/>
        <v>-89.994299252978735</v>
      </c>
      <c r="AJ55" s="28">
        <f t="shared" si="51"/>
        <v>5.022739047858737</v>
      </c>
      <c r="AK55" s="28">
        <f t="shared" si="40"/>
        <v>55.88393980873569</v>
      </c>
      <c r="AL55" s="29">
        <f t="shared" si="41"/>
        <v>-9.0403497576830265E-5</v>
      </c>
      <c r="AM55" s="28">
        <f t="shared" si="42"/>
        <v>-0.26141008595255821</v>
      </c>
      <c r="AN55" s="28">
        <f t="shared" si="52"/>
        <v>17.089241830557445</v>
      </c>
      <c r="AO55" s="28">
        <f t="shared" si="53"/>
        <v>-34.3717695301956</v>
      </c>
      <c r="AP55">
        <f t="shared" si="11"/>
        <v>23.609121289162623</v>
      </c>
      <c r="AQ55">
        <f t="shared" si="12"/>
        <v>-25.26482869549163</v>
      </c>
      <c r="AR55" s="28">
        <f t="shared" si="54"/>
        <v>11.078230090847789</v>
      </c>
      <c r="AS55" s="30">
        <f t="shared" si="55"/>
        <v>-60.819570029739978</v>
      </c>
      <c r="AT55" s="28">
        <f t="shared" si="43"/>
        <v>4.5516256421313963E-13</v>
      </c>
      <c r="AU55" s="28">
        <f t="shared" si="44"/>
        <v>1.854995485583791E-5</v>
      </c>
      <c r="AV55" s="29">
        <f t="shared" si="45"/>
        <v>0</v>
      </c>
      <c r="AW55" s="28">
        <f t="shared" si="46"/>
        <v>-1.0118157194093756E-6</v>
      </c>
      <c r="AX55" s="31">
        <f t="shared" si="56"/>
        <v>4.5516256421313963E-13</v>
      </c>
      <c r="AY55" s="28">
        <f t="shared" si="57"/>
        <v>1.7538139136428535E-5</v>
      </c>
      <c r="AZ55" s="8">
        <f t="shared" si="58"/>
        <v>11.078230090848244</v>
      </c>
      <c r="BA55" s="8">
        <f t="shared" si="59"/>
        <v>-60.819552491600845</v>
      </c>
      <c r="BB55" s="8">
        <f t="shared" si="60"/>
        <v>119.18044750839915</v>
      </c>
      <c r="BD55" s="32">
        <f t="shared" si="61"/>
        <v>11</v>
      </c>
      <c r="BE55" s="32">
        <f t="shared" si="62"/>
        <v>-61</v>
      </c>
      <c r="BF55" s="32">
        <f t="shared" si="63"/>
        <v>119</v>
      </c>
    </row>
    <row r="56" spans="1:58" x14ac:dyDescent="0.25">
      <c r="B56">
        <f>1/2/PI()/(B53*B52/(B53+B52))/(B51+0.000000000005)</f>
        <v>691296.13276324014</v>
      </c>
      <c r="V56" s="27">
        <v>1.52</v>
      </c>
      <c r="W56" s="32">
        <f t="shared" si="47"/>
        <v>331.13112148259125</v>
      </c>
      <c r="X56">
        <f t="shared" si="18"/>
        <v>-3.4139245433795011</v>
      </c>
      <c r="Y56" s="28">
        <f t="shared" si="33"/>
        <v>-0.98126867257833683</v>
      </c>
      <c r="Z56" s="28">
        <f t="shared" si="34"/>
        <v>-26.725029942701845</v>
      </c>
      <c r="AA56" s="28">
        <f t="shared" si="35"/>
        <v>1.7120868537904302E-4</v>
      </c>
      <c r="AB56" s="28">
        <f t="shared" si="36"/>
        <v>-0.35974266390765053</v>
      </c>
      <c r="AC56" s="28">
        <f t="shared" si="48"/>
        <v>1.4558232951160454E-5</v>
      </c>
      <c r="AD56" s="28">
        <f t="shared" si="37"/>
        <v>0.10490222206935328</v>
      </c>
      <c r="AE56" s="28">
        <f t="shared" si="49"/>
        <v>-4.3950074490395075</v>
      </c>
      <c r="AF56" s="28">
        <f t="shared" si="50"/>
        <v>-26.979870384540142</v>
      </c>
      <c r="AG56" s="28">
        <f t="shared" si="5"/>
        <v>92.110410468749379</v>
      </c>
      <c r="AH56" s="28">
        <f t="shared" si="38"/>
        <v>-80.24381728061806</v>
      </c>
      <c r="AI56" s="28">
        <f t="shared" si="39"/>
        <v>-89.994429017822739</v>
      </c>
      <c r="AJ56" s="28">
        <f t="shared" si="51"/>
        <v>5.1608110287919047</v>
      </c>
      <c r="AK56" s="28">
        <f t="shared" si="40"/>
        <v>56.493891027646839</v>
      </c>
      <c r="AL56" s="29">
        <f t="shared" si="41"/>
        <v>-9.4664036720279121E-5</v>
      </c>
      <c r="AM56" s="28">
        <f t="shared" si="42"/>
        <v>-0.26749902159205541</v>
      </c>
      <c r="AN56" s="28">
        <f t="shared" si="52"/>
        <v>17.027309552886503</v>
      </c>
      <c r="AO56" s="28">
        <f t="shared" si="53"/>
        <v>-33.768037011767959</v>
      </c>
      <c r="AP56">
        <f t="shared" si="11"/>
        <v>23.609121289162623</v>
      </c>
      <c r="AQ56">
        <f t="shared" si="12"/>
        <v>-25.26482869549163</v>
      </c>
      <c r="AR56" s="28">
        <f t="shared" si="54"/>
        <v>10.976594697517989</v>
      </c>
      <c r="AS56" s="30">
        <f t="shared" si="55"/>
        <v>-60.747907396308101</v>
      </c>
      <c r="AT56" s="28">
        <f t="shared" si="43"/>
        <v>4.7637776847731076E-13</v>
      </c>
      <c r="AU56" s="28">
        <f t="shared" si="44"/>
        <v>1.8982038811103259E-5</v>
      </c>
      <c r="AV56" s="29">
        <f t="shared" si="45"/>
        <v>0</v>
      </c>
      <c r="AW56" s="28">
        <f t="shared" si="46"/>
        <v>-1.0353839351511244E-6</v>
      </c>
      <c r="AX56" s="31">
        <f t="shared" si="56"/>
        <v>4.7637776847731076E-13</v>
      </c>
      <c r="AY56" s="28">
        <f t="shared" si="57"/>
        <v>1.7946654875952136E-5</v>
      </c>
      <c r="AZ56" s="8">
        <f t="shared" si="58"/>
        <v>10.976594697518465</v>
      </c>
      <c r="BA56" s="8">
        <f t="shared" si="59"/>
        <v>-60.747889449653222</v>
      </c>
      <c r="BB56" s="8">
        <f t="shared" si="60"/>
        <v>119.25211055034677</v>
      </c>
      <c r="BD56" s="32">
        <f t="shared" si="61"/>
        <v>11</v>
      </c>
      <c r="BE56" s="32">
        <f t="shared" si="62"/>
        <v>-61</v>
      </c>
      <c r="BF56" s="32">
        <f t="shared" si="63"/>
        <v>119</v>
      </c>
    </row>
    <row r="57" spans="1:58" x14ac:dyDescent="0.25">
      <c r="A57" s="74" t="s">
        <v>117</v>
      </c>
      <c r="B57" s="74"/>
      <c r="V57" s="27">
        <v>1.53</v>
      </c>
      <c r="W57" s="32">
        <f t="shared" si="47"/>
        <v>338.84415613920271</v>
      </c>
      <c r="X57">
        <f t="shared" si="18"/>
        <v>-3.4139245433795011</v>
      </c>
      <c r="Y57" s="28">
        <f t="shared" si="33"/>
        <v>-1.0224661354807041</v>
      </c>
      <c r="Z57" s="28">
        <f t="shared" si="34"/>
        <v>-27.258564661451537</v>
      </c>
      <c r="AA57" s="28">
        <f t="shared" si="35"/>
        <v>1.7927733559591619E-4</v>
      </c>
      <c r="AB57" s="28">
        <f t="shared" si="36"/>
        <v>-0.36812191902492986</v>
      </c>
      <c r="AC57" s="28">
        <f t="shared" si="48"/>
        <v>1.5244340128083855E-5</v>
      </c>
      <c r="AD57" s="28">
        <f t="shared" si="37"/>
        <v>0.10734570306534909</v>
      </c>
      <c r="AE57" s="28">
        <f t="shared" si="49"/>
        <v>-4.4361961571844812</v>
      </c>
      <c r="AF57" s="28">
        <f t="shared" si="50"/>
        <v>-27.519340877411118</v>
      </c>
      <c r="AG57" s="28">
        <f t="shared" si="5"/>
        <v>92.110410468749379</v>
      </c>
      <c r="AH57" s="28">
        <f t="shared" si="38"/>
        <v>-80.443817278770126</v>
      </c>
      <c r="AI57" s="28">
        <f t="shared" si="39"/>
        <v>-89.994555828858338</v>
      </c>
      <c r="AJ57" s="28">
        <f t="shared" si="51"/>
        <v>5.3008343168703798</v>
      </c>
      <c r="AK57" s="28">
        <f t="shared" si="40"/>
        <v>57.098382521286879</v>
      </c>
      <c r="AL57" s="29">
        <f t="shared" si="41"/>
        <v>-9.9125364411257203E-5</v>
      </c>
      <c r="AM57" s="28">
        <f t="shared" si="42"/>
        <v>-0.27372978050638408</v>
      </c>
      <c r="AN57" s="28">
        <f t="shared" si="52"/>
        <v>16.96732838148522</v>
      </c>
      <c r="AO57" s="28">
        <f t="shared" si="53"/>
        <v>-33.169903088077845</v>
      </c>
      <c r="AP57">
        <f t="shared" si="11"/>
        <v>23.609121289162623</v>
      </c>
      <c r="AQ57">
        <f t="shared" si="12"/>
        <v>-25.26482869549163</v>
      </c>
      <c r="AR57" s="28">
        <f t="shared" si="54"/>
        <v>10.875424817971734</v>
      </c>
      <c r="AS57" s="30">
        <f t="shared" si="55"/>
        <v>-60.689243965488963</v>
      </c>
      <c r="AT57" s="28">
        <f t="shared" si="43"/>
        <v>4.9952162767458835E-13</v>
      </c>
      <c r="AU57" s="28">
        <f t="shared" si="44"/>
        <v>1.942418729460323E-5</v>
      </c>
      <c r="AV57" s="29">
        <f t="shared" si="45"/>
        <v>-1.9286549331065743E-15</v>
      </c>
      <c r="AW57" s="28">
        <f t="shared" si="46"/>
        <v>-1.0595011251602162E-6</v>
      </c>
      <c r="AX57" s="31">
        <f t="shared" si="56"/>
        <v>4.9759297274148179E-13</v>
      </c>
      <c r="AY57" s="28">
        <f t="shared" si="57"/>
        <v>1.8364686169443014E-5</v>
      </c>
      <c r="AZ57" s="8">
        <f t="shared" si="58"/>
        <v>10.875424817972231</v>
      </c>
      <c r="BA57" s="8">
        <f t="shared" si="59"/>
        <v>-60.689225600802793</v>
      </c>
      <c r="BB57" s="8">
        <f t="shared" si="60"/>
        <v>119.31077439919721</v>
      </c>
      <c r="BD57" s="32">
        <f t="shared" si="61"/>
        <v>11</v>
      </c>
      <c r="BE57" s="32">
        <f t="shared" si="62"/>
        <v>-61</v>
      </c>
      <c r="BF57" s="32">
        <f t="shared" si="63"/>
        <v>119</v>
      </c>
    </row>
    <row r="58" spans="1:58" x14ac:dyDescent="0.25">
      <c r="A58" t="s">
        <v>118</v>
      </c>
      <c r="B58" s="10" t="s">
        <v>121</v>
      </c>
      <c r="C58" s="33" t="s">
        <v>87</v>
      </c>
      <c r="V58" s="27">
        <v>1.54</v>
      </c>
      <c r="W58" s="32">
        <f t="shared" si="47"/>
        <v>346.73685045253183</v>
      </c>
      <c r="X58">
        <f t="shared" si="18"/>
        <v>-3.4139245433795011</v>
      </c>
      <c r="Y58" s="28">
        <f t="shared" si="33"/>
        <v>-1.0651903673798648</v>
      </c>
      <c r="Z58" s="28">
        <f t="shared" si="34"/>
        <v>-27.799277611269105</v>
      </c>
      <c r="AA58" s="28">
        <f t="shared" si="35"/>
        <v>1.8772623351542115E-4</v>
      </c>
      <c r="AB58" s="28">
        <f t="shared" si="36"/>
        <v>-0.37669633576283401</v>
      </c>
      <c r="AC58" s="28">
        <f t="shared" si="48"/>
        <v>1.5962782424100143E-5</v>
      </c>
      <c r="AD58" s="28">
        <f t="shared" si="37"/>
        <v>0.10984609964103254</v>
      </c>
      <c r="AE58" s="28">
        <f t="shared" si="49"/>
        <v>-4.4789112217434264</v>
      </c>
      <c r="AF58" s="28">
        <f t="shared" si="50"/>
        <v>-28.066127847390906</v>
      </c>
      <c r="AG58" s="28">
        <f t="shared" si="5"/>
        <v>92.110410468749379</v>
      </c>
      <c r="AH58" s="28">
        <f t="shared" si="38"/>
        <v>-80.643817277005354</v>
      </c>
      <c r="AI58" s="28">
        <f t="shared" si="39"/>
        <v>-89.994679753322387</v>
      </c>
      <c r="AJ58" s="28">
        <f t="shared" si="51"/>
        <v>5.4427732840384859</v>
      </c>
      <c r="AK58" s="28">
        <f t="shared" si="40"/>
        <v>57.697196500721383</v>
      </c>
      <c r="AL58" s="29">
        <f t="shared" si="41"/>
        <v>-1.0379694308418367E-4</v>
      </c>
      <c r="AM58" s="28">
        <f t="shared" si="42"/>
        <v>-0.28010566573657791</v>
      </c>
      <c r="AN58" s="28">
        <f t="shared" si="52"/>
        <v>16.909262678839429</v>
      </c>
      <c r="AO58" s="28">
        <f t="shared" si="53"/>
        <v>-32.577588918337582</v>
      </c>
      <c r="AP58">
        <f t="shared" si="11"/>
        <v>23.609121289162623</v>
      </c>
      <c r="AQ58">
        <f t="shared" si="12"/>
        <v>-25.26482869549163</v>
      </c>
      <c r="AR58" s="28">
        <f t="shared" si="54"/>
        <v>10.774644050766994</v>
      </c>
      <c r="AS58" s="30">
        <f t="shared" si="55"/>
        <v>-60.643716765728485</v>
      </c>
      <c r="AT58" s="28">
        <f t="shared" si="43"/>
        <v>5.2266548687186594E-13</v>
      </c>
      <c r="AU58" s="28">
        <f t="shared" si="44"/>
        <v>1.9876634739316308E-5</v>
      </c>
      <c r="AV58" s="29">
        <f t="shared" si="45"/>
        <v>-1.9286549331065743E-15</v>
      </c>
      <c r="AW58" s="28">
        <f t="shared" si="46"/>
        <v>-1.0841800766900236E-6</v>
      </c>
      <c r="AX58" s="31">
        <f t="shared" si="56"/>
        <v>5.2073683193875938E-13</v>
      </c>
      <c r="AY58" s="28">
        <f t="shared" si="57"/>
        <v>1.8792454662626283E-5</v>
      </c>
      <c r="AZ58" s="8">
        <f t="shared" si="58"/>
        <v>10.774644050767515</v>
      </c>
      <c r="BA58" s="8">
        <f t="shared" si="59"/>
        <v>-60.643697973273824</v>
      </c>
      <c r="BB58" s="8">
        <f t="shared" si="60"/>
        <v>119.35630202672618</v>
      </c>
      <c r="BD58" s="32">
        <f t="shared" si="61"/>
        <v>11</v>
      </c>
      <c r="BE58" s="32">
        <f t="shared" si="62"/>
        <v>-61</v>
      </c>
      <c r="BF58" s="32">
        <f t="shared" si="63"/>
        <v>119</v>
      </c>
    </row>
    <row r="59" spans="1:58" x14ac:dyDescent="0.25">
      <c r="A59" t="s">
        <v>119</v>
      </c>
      <c r="B59" s="10" t="s">
        <v>121</v>
      </c>
      <c r="C59" t="s">
        <v>114</v>
      </c>
      <c r="V59" s="27">
        <v>1.55</v>
      </c>
      <c r="W59" s="32">
        <f t="shared" si="47"/>
        <v>354.81338923357555</v>
      </c>
      <c r="X59">
        <f t="shared" si="18"/>
        <v>-3.4139245433795011</v>
      </c>
      <c r="Y59" s="28">
        <f t="shared" si="33"/>
        <v>-1.1094821674834623</v>
      </c>
      <c r="Z59" s="28">
        <f t="shared" si="34"/>
        <v>-28.347070183499593</v>
      </c>
      <c r="AA59" s="28">
        <f t="shared" si="35"/>
        <v>1.9657329810929101E-4</v>
      </c>
      <c r="AB59" s="28">
        <f t="shared" si="36"/>
        <v>-0.38547045885349274</v>
      </c>
      <c r="AC59" s="28">
        <f t="shared" si="48"/>
        <v>1.6715083735662028E-5</v>
      </c>
      <c r="AD59" s="28">
        <f t="shared" si="37"/>
        <v>0.11240473750164746</v>
      </c>
      <c r="AE59" s="28">
        <f t="shared" si="49"/>
        <v>-4.5231934224811186</v>
      </c>
      <c r="AF59" s="28">
        <f t="shared" si="50"/>
        <v>-28.620135904851438</v>
      </c>
      <c r="AG59" s="28">
        <f t="shared" si="5"/>
        <v>92.110410468749379</v>
      </c>
      <c r="AH59" s="28">
        <f t="shared" si="38"/>
        <v>-80.843817275320035</v>
      </c>
      <c r="AI59" s="28">
        <f t="shared" si="39"/>
        <v>-89.994800856921302</v>
      </c>
      <c r="AJ59" s="28">
        <f t="shared" si="51"/>
        <v>5.5865912945469134</v>
      </c>
      <c r="AK59" s="28">
        <f t="shared" si="40"/>
        <v>58.29012718671121</v>
      </c>
      <c r="AL59" s="29">
        <f t="shared" si="41"/>
        <v>-1.0868868109321773E-4</v>
      </c>
      <c r="AM59" s="28">
        <f t="shared" si="42"/>
        <v>-0.28663005722938284</v>
      </c>
      <c r="AN59" s="28">
        <f t="shared" si="52"/>
        <v>16.853075799295166</v>
      </c>
      <c r="AO59" s="28">
        <f t="shared" si="53"/>
        <v>-31.991303727439476</v>
      </c>
      <c r="AP59">
        <f t="shared" si="11"/>
        <v>23.609121289162623</v>
      </c>
      <c r="AQ59">
        <f t="shared" si="12"/>
        <v>-25.26482869549163</v>
      </c>
      <c r="AR59" s="28">
        <f t="shared" si="54"/>
        <v>10.674174970485041</v>
      </c>
      <c r="AS59" s="30">
        <f t="shared" si="55"/>
        <v>-60.61143963229091</v>
      </c>
      <c r="AT59" s="28">
        <f t="shared" si="43"/>
        <v>5.4773800100224978E-13</v>
      </c>
      <c r="AU59" s="28">
        <f t="shared" si="44"/>
        <v>2.0339621038866529E-5</v>
      </c>
      <c r="AV59" s="29">
        <f t="shared" si="45"/>
        <v>-1.9286549331065743E-15</v>
      </c>
      <c r="AW59" s="28">
        <f t="shared" si="46"/>
        <v>-1.1094338748473114E-6</v>
      </c>
      <c r="AX59" s="31">
        <f t="shared" si="56"/>
        <v>5.4580934606914322E-13</v>
      </c>
      <c r="AY59" s="28">
        <f t="shared" si="57"/>
        <v>1.9230187164019218E-5</v>
      </c>
      <c r="AZ59" s="8">
        <f t="shared" si="58"/>
        <v>10.674174970485586</v>
      </c>
      <c r="BA59" s="8">
        <f t="shared" si="59"/>
        <v>-60.611420402103747</v>
      </c>
      <c r="BB59" s="8">
        <f t="shared" si="60"/>
        <v>119.38857959789625</v>
      </c>
      <c r="BD59" s="32">
        <f t="shared" si="61"/>
        <v>11</v>
      </c>
      <c r="BE59" s="32">
        <f t="shared" si="62"/>
        <v>-61</v>
      </c>
      <c r="BF59" s="32">
        <f t="shared" si="63"/>
        <v>119</v>
      </c>
    </row>
    <row r="60" spans="1:58" x14ac:dyDescent="0.25">
      <c r="A60" t="s">
        <v>120</v>
      </c>
      <c r="B60" t="e">
        <f>1/2/PI()/B58/B59</f>
        <v>#VALUE!</v>
      </c>
      <c r="C60" t="s">
        <v>93</v>
      </c>
      <c r="V60" s="27">
        <v>1.56</v>
      </c>
      <c r="W60" s="32">
        <f t="shared" si="47"/>
        <v>363.07805477010157</v>
      </c>
      <c r="X60">
        <f t="shared" si="18"/>
        <v>-3.4139245433795011</v>
      </c>
      <c r="Y60" s="28">
        <f t="shared" si="33"/>
        <v>-1.1553822638373361</v>
      </c>
      <c r="Z60" s="28">
        <f t="shared" si="34"/>
        <v>-28.90183219446218</v>
      </c>
      <c r="AA60" s="28">
        <f t="shared" si="35"/>
        <v>2.0583729269550857E-4</v>
      </c>
      <c r="AB60" s="28">
        <f t="shared" si="36"/>
        <v>-0.39444893880606402</v>
      </c>
      <c r="AC60" s="28">
        <f t="shared" si="48"/>
        <v>1.7502839775488934E-5</v>
      </c>
      <c r="AD60" s="28">
        <f t="shared" si="37"/>
        <v>0.115022973230012</v>
      </c>
      <c r="AE60" s="28">
        <f t="shared" si="49"/>
        <v>-4.5690834670843659</v>
      </c>
      <c r="AF60" s="28">
        <f t="shared" si="50"/>
        <v>-29.181258160038233</v>
      </c>
      <c r="AG60" s="28">
        <f t="shared" si="5"/>
        <v>92.110410468749379</v>
      </c>
      <c r="AH60" s="28">
        <f t="shared" si="38"/>
        <v>-81.043817273710545</v>
      </c>
      <c r="AI60" s="28">
        <f t="shared" si="39"/>
        <v>-89.994919203865791</v>
      </c>
      <c r="AJ60" s="28">
        <f t="shared" si="51"/>
        <v>5.7322508192539976</v>
      </c>
      <c r="AK60" s="28">
        <f t="shared" si="40"/>
        <v>58.876980947643695</v>
      </c>
      <c r="AL60" s="29">
        <f t="shared" si="41"/>
        <v>-1.1381095370477741E-4</v>
      </c>
      <c r="AM60" s="28">
        <f t="shared" si="42"/>
        <v>-0.29330641362633342</v>
      </c>
      <c r="AN60" s="28">
        <f t="shared" si="52"/>
        <v>16.798730203339129</v>
      </c>
      <c r="AO60" s="28">
        <f t="shared" si="53"/>
        <v>-31.411244669848429</v>
      </c>
      <c r="AP60">
        <f t="shared" si="11"/>
        <v>23.609121289162623</v>
      </c>
      <c r="AQ60">
        <f t="shared" si="12"/>
        <v>-25.26482869549163</v>
      </c>
      <c r="AR60" s="28">
        <f t="shared" si="54"/>
        <v>10.573939329925757</v>
      </c>
      <c r="AS60" s="30">
        <f t="shared" si="55"/>
        <v>-60.592502829886662</v>
      </c>
      <c r="AT60" s="28">
        <f t="shared" si="43"/>
        <v>5.7281051513263362E-13</v>
      </c>
      <c r="AU60" s="28">
        <f t="shared" si="44"/>
        <v>2.0813391674718279E-5</v>
      </c>
      <c r="AV60" s="29">
        <f t="shared" si="45"/>
        <v>-1.9286549331065743E-15</v>
      </c>
      <c r="AW60" s="28">
        <f t="shared" si="46"/>
        <v>-1.1352759095301375E-6</v>
      </c>
      <c r="AX60" s="31">
        <f t="shared" si="56"/>
        <v>5.7088186019952706E-13</v>
      </c>
      <c r="AY60" s="28">
        <f t="shared" si="57"/>
        <v>1.967811576518814E-5</v>
      </c>
      <c r="AZ60" s="8">
        <f t="shared" si="58"/>
        <v>10.573939329926327</v>
      </c>
      <c r="BA60" s="8">
        <f t="shared" si="59"/>
        <v>-60.592483151770899</v>
      </c>
      <c r="BB60" s="8">
        <f t="shared" si="60"/>
        <v>119.40751684822911</v>
      </c>
      <c r="BD60" s="32">
        <f t="shared" si="61"/>
        <v>11</v>
      </c>
      <c r="BE60" s="32">
        <f t="shared" si="62"/>
        <v>-61</v>
      </c>
      <c r="BF60" s="32">
        <f t="shared" si="63"/>
        <v>119</v>
      </c>
    </row>
    <row r="61" spans="1:58" x14ac:dyDescent="0.25">
      <c r="V61" s="27">
        <v>1.57</v>
      </c>
      <c r="W61" s="32">
        <f t="shared" si="47"/>
        <v>371.53522909717276</v>
      </c>
      <c r="X61">
        <f t="shared" si="18"/>
        <v>-3.4139245433795011</v>
      </c>
      <c r="Y61" s="28">
        <f t="shared" si="33"/>
        <v>-1.2029312210236724</v>
      </c>
      <c r="Z61" s="28">
        <f t="shared" si="34"/>
        <v>-29.463441673868807</v>
      </c>
      <c r="AA61" s="28">
        <f t="shared" si="35"/>
        <v>2.1553786471621413E-4</v>
      </c>
      <c r="AB61" s="28">
        <f t="shared" si="36"/>
        <v>-0.40363653436463387</v>
      </c>
      <c r="AC61" s="28">
        <f t="shared" si="48"/>
        <v>1.8327721459183091E-5</v>
      </c>
      <c r="AD61" s="28">
        <f t="shared" si="37"/>
        <v>0.11770219500560127</v>
      </c>
      <c r="AE61" s="28">
        <f t="shared" si="49"/>
        <v>-4.616621898816998</v>
      </c>
      <c r="AF61" s="28">
        <f t="shared" si="50"/>
        <v>-29.749376013227838</v>
      </c>
      <c r="AG61" s="28">
        <f t="shared" si="5"/>
        <v>92.110410468749379</v>
      </c>
      <c r="AH61" s="28">
        <f t="shared" si="38"/>
        <v>-81.243817272173487</v>
      </c>
      <c r="AI61" s="28">
        <f t="shared" si="39"/>
        <v>-89.995034856904979</v>
      </c>
      <c r="AJ61" s="28">
        <f t="shared" si="51"/>
        <v>5.8797135488758601</v>
      </c>
      <c r="AK61" s="28">
        <f t="shared" si="40"/>
        <v>59.457576384692274</v>
      </c>
      <c r="AL61" s="29">
        <f t="shared" si="41"/>
        <v>-1.1917462511069659E-4</v>
      </c>
      <c r="AM61" s="28">
        <f t="shared" si="42"/>
        <v>-0.30013827409433741</v>
      </c>
      <c r="AN61" s="28">
        <f t="shared" si="52"/>
        <v>16.746187570826638</v>
      </c>
      <c r="AO61" s="28">
        <f t="shared" si="53"/>
        <v>-30.837596746307042</v>
      </c>
      <c r="AP61">
        <f t="shared" si="11"/>
        <v>23.609121289162623</v>
      </c>
      <c r="AQ61">
        <f t="shared" si="12"/>
        <v>-25.26482869549163</v>
      </c>
      <c r="AR61" s="28">
        <f t="shared" si="54"/>
        <v>10.473858265680633</v>
      </c>
      <c r="AS61" s="30">
        <f t="shared" si="55"/>
        <v>-60.586972759534881</v>
      </c>
      <c r="AT61" s="28">
        <f t="shared" si="43"/>
        <v>5.9981168419612392E-13</v>
      </c>
      <c r="AU61" s="28">
        <f t="shared" si="44"/>
        <v>2.1298197846333759E-5</v>
      </c>
      <c r="AV61" s="29">
        <f t="shared" si="45"/>
        <v>-1.9286549331065743E-15</v>
      </c>
      <c r="AW61" s="28">
        <f t="shared" si="46"/>
        <v>-1.1617198825273489E-6</v>
      </c>
      <c r="AX61" s="31">
        <f t="shared" si="56"/>
        <v>5.9788302926301736E-13</v>
      </c>
      <c r="AY61" s="28">
        <f t="shared" si="57"/>
        <v>2.013647796380641E-5</v>
      </c>
      <c r="AZ61" s="8">
        <f t="shared" si="58"/>
        <v>10.473858265681232</v>
      </c>
      <c r="BA61" s="8">
        <f t="shared" si="59"/>
        <v>-60.586952623056916</v>
      </c>
      <c r="BB61" s="8">
        <f t="shared" si="60"/>
        <v>119.41304737694308</v>
      </c>
      <c r="BD61" s="32">
        <f t="shared" si="61"/>
        <v>10</v>
      </c>
      <c r="BE61" s="32">
        <f t="shared" si="62"/>
        <v>-61</v>
      </c>
      <c r="BF61" s="32">
        <f t="shared" si="63"/>
        <v>119</v>
      </c>
    </row>
    <row r="62" spans="1:58" x14ac:dyDescent="0.25">
      <c r="V62" s="27">
        <v>1.58</v>
      </c>
      <c r="W62" s="32">
        <f t="shared" si="47"/>
        <v>380.1893963205614</v>
      </c>
      <c r="X62">
        <f t="shared" si="18"/>
        <v>-3.4139245433795011</v>
      </c>
      <c r="Y62" s="28">
        <f t="shared" si="33"/>
        <v>-1.2521693436799841</v>
      </c>
      <c r="Z62" s="28">
        <f t="shared" si="34"/>
        <v>-30.031764687786318</v>
      </c>
      <c r="AA62" s="28">
        <f t="shared" si="35"/>
        <v>2.2569558738697656E-4</v>
      </c>
      <c r="AB62" s="28">
        <f t="shared" si="36"/>
        <v>-0.41303811502294413</v>
      </c>
      <c r="AC62" s="28">
        <f t="shared" si="48"/>
        <v>1.9191478451914135E-5</v>
      </c>
      <c r="AD62" s="28">
        <f t="shared" si="37"/>
        <v>0.12044382334037015</v>
      </c>
      <c r="AE62" s="28">
        <f t="shared" si="49"/>
        <v>-4.6658489999936466</v>
      </c>
      <c r="AF62" s="28">
        <f t="shared" si="50"/>
        <v>-30.32435897946889</v>
      </c>
      <c r="AG62" s="28">
        <f t="shared" si="5"/>
        <v>92.110410468749379</v>
      </c>
      <c r="AH62" s="28">
        <f t="shared" si="38"/>
        <v>-81.443817270705637</v>
      </c>
      <c r="AI62" s="28">
        <f t="shared" si="39"/>
        <v>-89.995147877359614</v>
      </c>
      <c r="AJ62" s="28">
        <f t="shared" si="51"/>
        <v>6.028940505583865</v>
      </c>
      <c r="AK62" s="28">
        <f t="shared" si="40"/>
        <v>60.031744366184249</v>
      </c>
      <c r="AL62" s="29">
        <f t="shared" si="41"/>
        <v>-1.2479107146494921E-4</v>
      </c>
      <c r="AM62" s="28">
        <f t="shared" si="42"/>
        <v>-0.30712926019872622</v>
      </c>
      <c r="AN62" s="28">
        <f t="shared" si="52"/>
        <v>16.695408912556143</v>
      </c>
      <c r="AO62" s="28">
        <f t="shared" si="53"/>
        <v>-30.270532771374089</v>
      </c>
      <c r="AP62">
        <f t="shared" si="11"/>
        <v>23.609121289162623</v>
      </c>
      <c r="AQ62">
        <f t="shared" si="12"/>
        <v>-25.26482869549163</v>
      </c>
      <c r="AR62" s="28">
        <f t="shared" si="54"/>
        <v>10.37385250623349</v>
      </c>
      <c r="AS62" s="30">
        <f t="shared" si="55"/>
        <v>-60.594891750842976</v>
      </c>
      <c r="AT62" s="28">
        <f t="shared" si="43"/>
        <v>6.2874150819272047E-13</v>
      </c>
      <c r="AU62" s="28">
        <f t="shared" si="44"/>
        <v>2.1794296604362336E-5</v>
      </c>
      <c r="AV62" s="29">
        <f t="shared" si="45"/>
        <v>-1.9286549331065743E-15</v>
      </c>
      <c r="AW62" s="28">
        <f t="shared" si="46"/>
        <v>-1.188779814783457E-6</v>
      </c>
      <c r="AX62" s="31">
        <f t="shared" si="56"/>
        <v>6.2681285325961391E-13</v>
      </c>
      <c r="AY62" s="28">
        <f t="shared" si="57"/>
        <v>2.060551678957888E-5</v>
      </c>
      <c r="AZ62" s="8">
        <f t="shared" si="58"/>
        <v>10.373852506234117</v>
      </c>
      <c r="BA62" s="8">
        <f t="shared" si="59"/>
        <v>-60.594871145326188</v>
      </c>
      <c r="BB62" s="8">
        <f t="shared" si="60"/>
        <v>119.40512885467382</v>
      </c>
      <c r="BD62" s="32">
        <f t="shared" si="61"/>
        <v>10</v>
      </c>
      <c r="BE62" s="32">
        <f t="shared" si="62"/>
        <v>-61</v>
      </c>
      <c r="BF62" s="32">
        <f t="shared" si="63"/>
        <v>119</v>
      </c>
    </row>
    <row r="63" spans="1:58" x14ac:dyDescent="0.25">
      <c r="V63" s="27">
        <v>1.59</v>
      </c>
      <c r="W63" s="32">
        <f t="shared" si="47"/>
        <v>389.04514499428075</v>
      </c>
      <c r="X63">
        <f t="shared" si="18"/>
        <v>-3.4139245433795011</v>
      </c>
      <c r="Y63" s="28">
        <f t="shared" si="33"/>
        <v>-1.3031365761397076</v>
      </c>
      <c r="Z63" s="28">
        <f t="shared" si="34"/>
        <v>-30.606655199250579</v>
      </c>
      <c r="AA63" s="28">
        <f t="shared" si="35"/>
        <v>2.3633200331758743E-4</v>
      </c>
      <c r="AB63" s="28">
        <f t="shared" si="36"/>
        <v>-0.42265866359723731</v>
      </c>
      <c r="AC63" s="28">
        <f t="shared" si="48"/>
        <v>2.0095942875171294E-5</v>
      </c>
      <c r="AD63" s="28">
        <f t="shared" si="37"/>
        <v>0.12324931183170335</v>
      </c>
      <c r="AE63" s="28">
        <f t="shared" si="49"/>
        <v>-4.7168046915730164</v>
      </c>
      <c r="AF63" s="28">
        <f t="shared" si="50"/>
        <v>-30.906064551016112</v>
      </c>
      <c r="AG63" s="28">
        <f t="shared" si="5"/>
        <v>92.110410468749379</v>
      </c>
      <c r="AH63" s="28">
        <f t="shared" si="38"/>
        <v>-81.643817269303838</v>
      </c>
      <c r="AI63" s="28">
        <f t="shared" si="39"/>
        <v>-89.995258325154666</v>
      </c>
      <c r="AJ63" s="28">
        <f t="shared" si="51"/>
        <v>6.1798921523946344</v>
      </c>
      <c r="AK63" s="28">
        <f t="shared" si="40"/>
        <v>60.599328013452954</v>
      </c>
      <c r="AL63" s="29">
        <f t="shared" si="41"/>
        <v>-1.3067220499605442E-4</v>
      </c>
      <c r="AM63" s="28">
        <f t="shared" si="42"/>
        <v>-0.31428307781974546</v>
      </c>
      <c r="AN63" s="28">
        <f t="shared" si="52"/>
        <v>16.646354679635181</v>
      </c>
      <c r="AO63" s="28">
        <f t="shared" si="53"/>
        <v>-29.710213389521456</v>
      </c>
      <c r="AP63">
        <f t="shared" si="11"/>
        <v>23.609121289162623</v>
      </c>
      <c r="AQ63">
        <f t="shared" si="12"/>
        <v>-25.26482869549163</v>
      </c>
      <c r="AR63" s="28">
        <f t="shared" si="54"/>
        <v>10.273842581733156</v>
      </c>
      <c r="AS63" s="30">
        <f t="shared" si="55"/>
        <v>-60.616277940537572</v>
      </c>
      <c r="AT63" s="28">
        <f t="shared" si="43"/>
        <v>6.5767133218931692E-13</v>
      </c>
      <c r="AU63" s="28">
        <f t="shared" si="44"/>
        <v>2.2301950986932162E-5</v>
      </c>
      <c r="AV63" s="29">
        <f t="shared" si="45"/>
        <v>-1.9286549331065743E-15</v>
      </c>
      <c r="AW63" s="28">
        <f t="shared" si="46"/>
        <v>-1.216470053832724E-6</v>
      </c>
      <c r="AX63" s="31">
        <f t="shared" si="56"/>
        <v>6.5574267725621037E-13</v>
      </c>
      <c r="AY63" s="28">
        <f t="shared" si="57"/>
        <v>2.1085480933099438E-5</v>
      </c>
      <c r="AZ63" s="8">
        <f t="shared" si="58"/>
        <v>10.273842581733811</v>
      </c>
      <c r="BA63" s="8">
        <f t="shared" si="59"/>
        <v>-60.616256855056641</v>
      </c>
      <c r="BB63" s="8">
        <f t="shared" si="60"/>
        <v>119.38374314494337</v>
      </c>
      <c r="BD63" s="32">
        <f t="shared" si="61"/>
        <v>10</v>
      </c>
      <c r="BE63" s="32">
        <f t="shared" si="62"/>
        <v>-61</v>
      </c>
      <c r="BF63" s="32">
        <f t="shared" si="63"/>
        <v>119</v>
      </c>
    </row>
    <row r="64" spans="1:58" x14ac:dyDescent="0.25">
      <c r="V64" s="27">
        <v>1.6</v>
      </c>
      <c r="W64" s="32">
        <f t="shared" si="47"/>
        <v>398.10717055349755</v>
      </c>
      <c r="X64">
        <f t="shared" si="18"/>
        <v>-3.4139245433795011</v>
      </c>
      <c r="Y64" s="28">
        <f t="shared" si="33"/>
        <v>-1.3558723985479975</v>
      </c>
      <c r="Z64" s="28">
        <f t="shared" si="34"/>
        <v>-31.187954969552042</v>
      </c>
      <c r="AA64" s="28">
        <f t="shared" si="35"/>
        <v>2.4746967016595056E-4</v>
      </c>
      <c r="AB64" s="28">
        <f t="shared" si="36"/>
        <v>-0.43250327885854184</v>
      </c>
      <c r="AC64" s="28">
        <f t="shared" si="48"/>
        <v>2.1043033189011321E-5</v>
      </c>
      <c r="AD64" s="28">
        <f t="shared" si="37"/>
        <v>0.12612014793289228</v>
      </c>
      <c r="AE64" s="28">
        <f t="shared" si="49"/>
        <v>-4.7695284292241444</v>
      </c>
      <c r="AF64" s="28">
        <f t="shared" si="50"/>
        <v>-31.494338100477691</v>
      </c>
      <c r="AG64" s="28">
        <f t="shared" si="5"/>
        <v>92.110410468749379</v>
      </c>
      <c r="AH64" s="28">
        <f t="shared" si="38"/>
        <v>-81.843817267965136</v>
      </c>
      <c r="AI64" s="28">
        <f t="shared" si="39"/>
        <v>-89.995366258851007</v>
      </c>
      <c r="AJ64" s="28">
        <f t="shared" si="51"/>
        <v>6.3325284998475126</v>
      </c>
      <c r="AK64" s="28">
        <f t="shared" si="40"/>
        <v>61.160182640703461</v>
      </c>
      <c r="AL64" s="29">
        <f t="shared" si="41"/>
        <v>-1.3683049927524626E-4</v>
      </c>
      <c r="AM64" s="28">
        <f t="shared" si="42"/>
        <v>-0.3216035191134855</v>
      </c>
      <c r="AN64" s="28">
        <f t="shared" si="52"/>
        <v>16.59898487013248</v>
      </c>
      <c r="AO64" s="28">
        <f t="shared" si="53"/>
        <v>-29.156787137261031</v>
      </c>
      <c r="AP64">
        <f t="shared" si="11"/>
        <v>23.609121289162623</v>
      </c>
      <c r="AQ64">
        <f t="shared" si="12"/>
        <v>-25.26482869549163</v>
      </c>
      <c r="AR64" s="28">
        <f t="shared" si="54"/>
        <v>10.17374903457933</v>
      </c>
      <c r="AS64" s="30">
        <f t="shared" si="55"/>
        <v>-60.651125237738725</v>
      </c>
      <c r="AT64" s="28">
        <f t="shared" si="43"/>
        <v>6.8852981111901973E-13</v>
      </c>
      <c r="AU64" s="28">
        <f t="shared" si="44"/>
        <v>2.2821430159116481E-5</v>
      </c>
      <c r="AV64" s="29">
        <f t="shared" si="45"/>
        <v>-1.9286549331065743E-15</v>
      </c>
      <c r="AW64" s="28">
        <f t="shared" si="46"/>
        <v>-1.2448052814064188E-6</v>
      </c>
      <c r="AX64" s="31">
        <f t="shared" si="56"/>
        <v>6.8660115618591318E-13</v>
      </c>
      <c r="AY64" s="28">
        <f t="shared" si="57"/>
        <v>2.1576624877710063E-5</v>
      </c>
      <c r="AZ64" s="8">
        <f t="shared" si="58"/>
        <v>10.173749034580018</v>
      </c>
      <c r="BA64" s="8">
        <f t="shared" si="59"/>
        <v>-60.651103661113851</v>
      </c>
      <c r="BB64" s="8">
        <f t="shared" si="60"/>
        <v>119.34889633888615</v>
      </c>
      <c r="BD64" s="32">
        <f t="shared" si="61"/>
        <v>10</v>
      </c>
      <c r="BE64" s="32">
        <f t="shared" si="62"/>
        <v>-61</v>
      </c>
      <c r="BF64" s="32">
        <f t="shared" si="63"/>
        <v>119</v>
      </c>
    </row>
    <row r="65" spans="22:58" x14ac:dyDescent="0.25">
      <c r="V65" s="27">
        <v>1.61</v>
      </c>
      <c r="W65" s="32">
        <f t="shared" si="47"/>
        <v>407.38027780411301</v>
      </c>
      <c r="X65">
        <f t="shared" si="18"/>
        <v>-3.4139245433795011</v>
      </c>
      <c r="Y65" s="28">
        <f t="shared" si="33"/>
        <v>-1.4104157198593228</v>
      </c>
      <c r="Z65" s="28">
        <f t="shared" si="34"/>
        <v>-31.775493503081989</v>
      </c>
      <c r="AA65" s="28">
        <f t="shared" si="35"/>
        <v>2.5913220846570132E-4</v>
      </c>
      <c r="AB65" s="28">
        <f t="shared" si="36"/>
        <v>-0.44257717822574588</v>
      </c>
      <c r="AC65" s="28">
        <f t="shared" si="48"/>
        <v>2.2034758274873592E-5</v>
      </c>
      <c r="AD65" s="28">
        <f t="shared" si="37"/>
        <v>0.1290578537415451</v>
      </c>
      <c r="AE65" s="28">
        <f t="shared" si="49"/>
        <v>-4.8240590962720837</v>
      </c>
      <c r="AF65" s="28">
        <f t="shared" si="50"/>
        <v>-32.089012827566194</v>
      </c>
      <c r="AG65" s="28">
        <f t="shared" si="5"/>
        <v>92.110410468749379</v>
      </c>
      <c r="AH65" s="28">
        <f t="shared" si="38"/>
        <v>-82.043817266686659</v>
      </c>
      <c r="AI65" s="28">
        <f t="shared" si="39"/>
        <v>-89.995471735676475</v>
      </c>
      <c r="AJ65" s="28">
        <f t="shared" si="51"/>
        <v>6.4868092095160232</v>
      </c>
      <c r="AK65" s="28">
        <f t="shared" si="40"/>
        <v>61.714175651631074</v>
      </c>
      <c r="AL65" s="29">
        <f t="shared" si="41"/>
        <v>-1.4327901566263521E-4</v>
      </c>
      <c r="AM65" s="28">
        <f t="shared" si="42"/>
        <v>-0.32909446451827123</v>
      </c>
      <c r="AN65" s="28">
        <f t="shared" si="52"/>
        <v>16.553259132563081</v>
      </c>
      <c r="AO65" s="28">
        <f t="shared" si="53"/>
        <v>-28.610390548563672</v>
      </c>
      <c r="AP65">
        <f t="shared" si="11"/>
        <v>23.609121289162623</v>
      </c>
      <c r="AQ65">
        <f t="shared" si="12"/>
        <v>-25.26482869549163</v>
      </c>
      <c r="AR65" s="28">
        <f t="shared" si="54"/>
        <v>10.07349262996199</v>
      </c>
      <c r="AS65" s="30">
        <f t="shared" si="55"/>
        <v>-60.699403376129865</v>
      </c>
      <c r="AT65" s="28">
        <f t="shared" si="43"/>
        <v>7.213169449818288E-13</v>
      </c>
      <c r="AU65" s="28">
        <f t="shared" si="44"/>
        <v>2.335300955564849E-5</v>
      </c>
      <c r="AV65" s="29">
        <f t="shared" si="45"/>
        <v>-1.9286549331065743E-15</v>
      </c>
      <c r="AW65" s="28">
        <f t="shared" si="46"/>
        <v>-1.2738005212172604E-6</v>
      </c>
      <c r="AX65" s="31">
        <f t="shared" si="56"/>
        <v>7.1938829004872224E-13</v>
      </c>
      <c r="AY65" s="28">
        <f t="shared" si="57"/>
        <v>2.207920903443123E-5</v>
      </c>
      <c r="AZ65" s="8">
        <f t="shared" si="58"/>
        <v>10.073492629962709</v>
      </c>
      <c r="BA65" s="8">
        <f t="shared" si="59"/>
        <v>-60.699381296920834</v>
      </c>
      <c r="BB65" s="8">
        <f t="shared" si="60"/>
        <v>119.30061870307917</v>
      </c>
      <c r="BD65" s="32">
        <f t="shared" si="61"/>
        <v>10</v>
      </c>
      <c r="BE65" s="32">
        <f t="shared" si="62"/>
        <v>-61</v>
      </c>
      <c r="BF65" s="32">
        <f t="shared" si="63"/>
        <v>119</v>
      </c>
    </row>
    <row r="66" spans="22:58" x14ac:dyDescent="0.25">
      <c r="V66" s="27">
        <v>1.62</v>
      </c>
      <c r="W66" s="32">
        <f t="shared" si="47"/>
        <v>416.86938347033561</v>
      </c>
      <c r="X66">
        <f t="shared" si="18"/>
        <v>-3.4139245433795011</v>
      </c>
      <c r="Y66" s="28">
        <f t="shared" si="33"/>
        <v>-1.4668047681761822</v>
      </c>
      <c r="Z66" s="28">
        <f t="shared" si="34"/>
        <v>-32.369088038457605</v>
      </c>
      <c r="AA66" s="28">
        <f t="shared" si="35"/>
        <v>2.7134435169681389E-4</v>
      </c>
      <c r="AB66" s="28">
        <f t="shared" si="36"/>
        <v>-0.45288570052084104</v>
      </c>
      <c r="AC66" s="28">
        <f t="shared" si="48"/>
        <v>2.3073221680388002E-5</v>
      </c>
      <c r="AD66" s="28">
        <f t="shared" si="37"/>
        <v>0.13206398680634826</v>
      </c>
      <c r="AE66" s="28">
        <f t="shared" si="49"/>
        <v>-4.8804348939823052</v>
      </c>
      <c r="AF66" s="28">
        <f t="shared" si="50"/>
        <v>-32.689909752172092</v>
      </c>
      <c r="AG66" s="28">
        <f t="shared" si="5"/>
        <v>92.110410468749379</v>
      </c>
      <c r="AH66" s="28">
        <f t="shared" si="38"/>
        <v>-82.243817265465736</v>
      </c>
      <c r="AI66" s="28">
        <f t="shared" si="39"/>
        <v>-89.995574811556324</v>
      </c>
      <c r="AJ66" s="28">
        <f t="shared" si="51"/>
        <v>6.6426936939526247</v>
      </c>
      <c r="AK66" s="28">
        <f t="shared" si="40"/>
        <v>62.261186395698552</v>
      </c>
      <c r="AL66" s="29">
        <f t="shared" si="41"/>
        <v>-1.5003143100084633E-4</v>
      </c>
      <c r="AM66" s="28">
        <f t="shared" si="42"/>
        <v>-0.33675988480755781</v>
      </c>
      <c r="AN66" s="28">
        <f t="shared" si="52"/>
        <v>16.509136865805264</v>
      </c>
      <c r="AO66" s="28">
        <f t="shared" si="53"/>
        <v>-28.071148300665332</v>
      </c>
      <c r="AP66">
        <f t="shared" si="11"/>
        <v>23.609121289162623</v>
      </c>
      <c r="AQ66">
        <f t="shared" si="12"/>
        <v>-25.26482869549163</v>
      </c>
      <c r="AR66" s="28">
        <f t="shared" si="54"/>
        <v>9.9729945654939485</v>
      </c>
      <c r="AS66" s="30">
        <f t="shared" si="55"/>
        <v>-60.761058052837427</v>
      </c>
      <c r="AT66" s="28">
        <f t="shared" si="43"/>
        <v>7.5603273377774412E-13</v>
      </c>
      <c r="AU66" s="28">
        <f t="shared" si="44"/>
        <v>2.3896971026960522E-5</v>
      </c>
      <c r="AV66" s="29">
        <f t="shared" si="45"/>
        <v>-1.9286549331065743E-15</v>
      </c>
      <c r="AW66" s="28">
        <f t="shared" si="46"/>
        <v>-1.3034711469251944E-6</v>
      </c>
      <c r="AX66" s="31">
        <f t="shared" si="56"/>
        <v>7.5410407884463756E-13</v>
      </c>
      <c r="AY66" s="28">
        <f t="shared" si="57"/>
        <v>2.2593499880035327E-5</v>
      </c>
      <c r="AZ66" s="8">
        <f t="shared" si="58"/>
        <v>9.9729945654947034</v>
      </c>
      <c r="BA66" s="8">
        <f t="shared" si="59"/>
        <v>-60.761035459337549</v>
      </c>
      <c r="BB66" s="8">
        <f t="shared" si="60"/>
        <v>119.23896454066245</v>
      </c>
      <c r="BD66" s="32">
        <f t="shared" si="61"/>
        <v>10</v>
      </c>
      <c r="BE66" s="32">
        <f t="shared" si="62"/>
        <v>-61</v>
      </c>
      <c r="BF66" s="32">
        <f t="shared" si="63"/>
        <v>119</v>
      </c>
    </row>
    <row r="67" spans="22:58" x14ac:dyDescent="0.25">
      <c r="V67" s="27">
        <v>1.63</v>
      </c>
      <c r="W67" s="32">
        <f t="shared" si="47"/>
        <v>426.57951880159266</v>
      </c>
      <c r="X67">
        <f t="shared" si="18"/>
        <v>-3.4139245433795011</v>
      </c>
      <c r="Y67" s="28">
        <f t="shared" si="33"/>
        <v>-1.5250769789396208</v>
      </c>
      <c r="Z67" s="28">
        <f t="shared" si="34"/>
        <v>-32.968543588428957</v>
      </c>
      <c r="AA67" s="28">
        <f t="shared" si="35"/>
        <v>2.8413199870122742E-4</v>
      </c>
      <c r="AB67" s="28">
        <f t="shared" si="36"/>
        <v>-0.46343430878773911</v>
      </c>
      <c r="AC67" s="28">
        <f t="shared" si="48"/>
        <v>2.4160626091748506E-5</v>
      </c>
      <c r="AD67" s="28">
        <f t="shared" si="37"/>
        <v>0.13514014095260371</v>
      </c>
      <c r="AE67" s="28">
        <f t="shared" si="49"/>
        <v>-4.9386932296943291</v>
      </c>
      <c r="AF67" s="28">
        <f t="shared" si="50"/>
        <v>-33.296837756264097</v>
      </c>
      <c r="AG67" s="28">
        <f t="shared" si="5"/>
        <v>92.110410468749379</v>
      </c>
      <c r="AH67" s="28">
        <f t="shared" si="38"/>
        <v>-82.443817264299767</v>
      </c>
      <c r="AI67" s="28">
        <f t="shared" si="39"/>
        <v>-89.995675541142703</v>
      </c>
      <c r="AJ67" s="28">
        <f t="shared" si="51"/>
        <v>6.8001412127190095</v>
      </c>
      <c r="AK67" s="28">
        <f t="shared" si="40"/>
        <v>62.801105987102986</v>
      </c>
      <c r="AL67" s="29">
        <f t="shared" si="41"/>
        <v>-1.5710206661887334E-4</v>
      </c>
      <c r="AM67" s="28">
        <f t="shared" si="42"/>
        <v>-0.34460384319039422</v>
      </c>
      <c r="AN67" s="28">
        <f t="shared" si="52"/>
        <v>16.466577315102001</v>
      </c>
      <c r="AO67" s="28">
        <f t="shared" si="53"/>
        <v>-27.539173397230112</v>
      </c>
      <c r="AP67">
        <f t="shared" si="11"/>
        <v>23.609121289162623</v>
      </c>
      <c r="AQ67">
        <f t="shared" si="12"/>
        <v>-25.26482869549163</v>
      </c>
      <c r="AR67" s="28">
        <f t="shared" si="54"/>
        <v>9.8721766790786631</v>
      </c>
      <c r="AS67" s="30">
        <f t="shared" si="55"/>
        <v>-60.836011153494212</v>
      </c>
      <c r="AT67" s="28">
        <f t="shared" si="43"/>
        <v>7.9074852257365944E-13</v>
      </c>
      <c r="AU67" s="28">
        <f t="shared" si="44"/>
        <v>2.4453602988624836E-5</v>
      </c>
      <c r="AV67" s="29">
        <f t="shared" si="45"/>
        <v>-1.9286549331065743E-15</v>
      </c>
      <c r="AW67" s="28">
        <f t="shared" si="46"/>
        <v>-1.3338328902887079E-6</v>
      </c>
      <c r="AX67" s="31">
        <f t="shared" si="56"/>
        <v>7.8881986764055288E-13</v>
      </c>
      <c r="AY67" s="28">
        <f t="shared" si="57"/>
        <v>2.3119770098336127E-5</v>
      </c>
      <c r="AZ67" s="8">
        <f t="shared" si="58"/>
        <v>9.8721766790794518</v>
      </c>
      <c r="BA67" s="8">
        <f t="shared" si="59"/>
        <v>-60.835988033724114</v>
      </c>
      <c r="BB67" s="8">
        <f t="shared" si="60"/>
        <v>119.16401196627589</v>
      </c>
      <c r="BD67" s="32">
        <f t="shared" si="61"/>
        <v>10</v>
      </c>
      <c r="BE67" s="32">
        <f t="shared" si="62"/>
        <v>-61</v>
      </c>
      <c r="BF67" s="32">
        <f t="shared" si="63"/>
        <v>119</v>
      </c>
    </row>
    <row r="68" spans="22:58" x14ac:dyDescent="0.25">
      <c r="V68" s="27">
        <v>1.64</v>
      </c>
      <c r="W68" s="32">
        <f t="shared" si="47"/>
        <v>436.51583224016611</v>
      </c>
      <c r="X68">
        <f t="shared" si="18"/>
        <v>-3.4139245433795011</v>
      </c>
      <c r="Y68" s="28">
        <f t="shared" si="33"/>
        <v>-1.5852688815316782</v>
      </c>
      <c r="Z68" s="28">
        <f t="shared" si="34"/>
        <v>-33.573653030813432</v>
      </c>
      <c r="AA68" s="28">
        <f t="shared" si="35"/>
        <v>2.9752226858600011E-4</v>
      </c>
      <c r="AB68" s="28">
        <f t="shared" si="36"/>
        <v>-0.47422859317610577</v>
      </c>
      <c r="AC68" s="28">
        <f t="shared" si="48"/>
        <v>2.529927800279242E-5</v>
      </c>
      <c r="AD68" s="28">
        <f t="shared" si="37"/>
        <v>0.13828794712698056</v>
      </c>
      <c r="AE68" s="28">
        <f t="shared" si="49"/>
        <v>-4.9988706033645895</v>
      </c>
      <c r="AF68" s="28">
        <f t="shared" si="50"/>
        <v>-33.909593676862556</v>
      </c>
      <c r="AG68" s="28">
        <f t="shared" ref="AG68:AG131" si="64">DC_gain_comp</f>
        <v>92.110410468749379</v>
      </c>
      <c r="AH68" s="28">
        <f t="shared" si="38"/>
        <v>-82.643817263186293</v>
      </c>
      <c r="AI68" s="28">
        <f t="shared" si="39"/>
        <v>-89.995773977843797</v>
      </c>
      <c r="AJ68" s="28">
        <f t="shared" si="51"/>
        <v>6.9591109642070368</v>
      </c>
      <c r="AK68" s="28">
        <f t="shared" si="40"/>
        <v>63.333837089548872</v>
      </c>
      <c r="AL68" s="29">
        <f t="shared" si="41"/>
        <v>-1.6450591868864188E-4</v>
      </c>
      <c r="AM68" s="28">
        <f t="shared" si="42"/>
        <v>-0.35263049746054975</v>
      </c>
      <c r="AN68" s="28">
        <f t="shared" si="52"/>
        <v>16.425539663851431</v>
      </c>
      <c r="AO68" s="28">
        <f t="shared" si="53"/>
        <v>-27.014567385755473</v>
      </c>
      <c r="AP68">
        <f t="shared" ref="AP68:AP131" si="65">-20*LOG(GmPS*Rsns)</f>
        <v>23.609121289162623</v>
      </c>
      <c r="AQ68">
        <f t="shared" ref="AQ68:AQ131" si="66">20*LOG(Vref/Vout)</f>
        <v>-25.26482869549163</v>
      </c>
      <c r="AR68" s="28">
        <f t="shared" si="54"/>
        <v>9.7709616541578299</v>
      </c>
      <c r="AS68" s="30">
        <f t="shared" si="55"/>
        <v>-60.924161062618026</v>
      </c>
      <c r="AT68" s="28">
        <f t="shared" si="43"/>
        <v>8.2932162123578727E-13</v>
      </c>
      <c r="AU68" s="28">
        <f t="shared" si="44"/>
        <v>2.5023200574275441E-5</v>
      </c>
      <c r="AV68" s="29">
        <f t="shared" si="45"/>
        <v>-3.8573098662131493E-15</v>
      </c>
      <c r="AW68" s="28">
        <f t="shared" si="46"/>
        <v>-1.3649018495060195E-6</v>
      </c>
      <c r="AX68" s="31">
        <f t="shared" si="56"/>
        <v>8.2546431136957415E-13</v>
      </c>
      <c r="AY68" s="28">
        <f t="shared" si="57"/>
        <v>2.3658298724769421E-5</v>
      </c>
      <c r="AZ68" s="8">
        <f t="shared" si="58"/>
        <v>9.7709616541586559</v>
      </c>
      <c r="BA68" s="8">
        <f t="shared" si="59"/>
        <v>-60.924137404319303</v>
      </c>
      <c r="BB68" s="8">
        <f t="shared" si="60"/>
        <v>119.07586259568069</v>
      </c>
      <c r="BD68" s="32">
        <f t="shared" si="61"/>
        <v>10</v>
      </c>
      <c r="BE68" s="32">
        <f t="shared" si="62"/>
        <v>-61</v>
      </c>
      <c r="BF68" s="32">
        <f t="shared" si="63"/>
        <v>119</v>
      </c>
    </row>
    <row r="69" spans="22:58" x14ac:dyDescent="0.25">
      <c r="V69" s="27">
        <v>1.65</v>
      </c>
      <c r="W69" s="32">
        <f t="shared" si="47"/>
        <v>446.68359215096325</v>
      </c>
      <c r="X69">
        <f t="shared" ref="X69:X132" si="67">DC_gain_power</f>
        <v>-3.4139245433795011</v>
      </c>
      <c r="Y69" s="28">
        <f t="shared" si="33"/>
        <v>-1.6474159848963243</v>
      </c>
      <c r="Z69" s="28">
        <f t="shared" si="34"/>
        <v>-34.184197252401553</v>
      </c>
      <c r="AA69" s="28">
        <f t="shared" si="35"/>
        <v>3.1154355819669959E-4</v>
      </c>
      <c r="AB69" s="28">
        <f t="shared" si="36"/>
        <v>-0.48527427389167183</v>
      </c>
      <c r="AC69" s="28">
        <f t="shared" si="48"/>
        <v>2.6491592605856264E-5</v>
      </c>
      <c r="AD69" s="28">
        <f t="shared" si="37"/>
        <v>0.14150907426192519</v>
      </c>
      <c r="AE69" s="28">
        <f t="shared" si="49"/>
        <v>-5.0610024931250228</v>
      </c>
      <c r="AF69" s="28">
        <f t="shared" si="50"/>
        <v>-34.527962452031296</v>
      </c>
      <c r="AG69" s="28">
        <f t="shared" si="64"/>
        <v>92.110410468749379</v>
      </c>
      <c r="AH69" s="28">
        <f t="shared" si="38"/>
        <v>-82.843817262122897</v>
      </c>
      <c r="AI69" s="28">
        <f t="shared" si="39"/>
        <v>-89.99587017385204</v>
      </c>
      <c r="AJ69" s="28">
        <f t="shared" si="51"/>
        <v>7.1195621730069032</v>
      </c>
      <c r="AK69" s="28">
        <f t="shared" si="40"/>
        <v>63.859293669990983</v>
      </c>
      <c r="AL69" s="29">
        <f t="shared" si="41"/>
        <v>-1.7225869002692826E-4</v>
      </c>
      <c r="AM69" s="28">
        <f t="shared" si="42"/>
        <v>-0.36084410219541369</v>
      </c>
      <c r="AN69" s="28">
        <f t="shared" si="52"/>
        <v>16.385983120943358</v>
      </c>
      <c r="AO69" s="28">
        <f t="shared" si="53"/>
        <v>-26.497420606056473</v>
      </c>
      <c r="AP69">
        <f t="shared" si="65"/>
        <v>23.609121289162623</v>
      </c>
      <c r="AQ69">
        <f t="shared" si="66"/>
        <v>-25.26482869549163</v>
      </c>
      <c r="AR69" s="28">
        <f t="shared" si="54"/>
        <v>9.6692732214893269</v>
      </c>
      <c r="AS69" s="30">
        <f t="shared" si="55"/>
        <v>-61.025383058087769</v>
      </c>
      <c r="AT69" s="28">
        <f t="shared" si="43"/>
        <v>8.67894719897915E-13</v>
      </c>
      <c r="AU69" s="28">
        <f t="shared" si="44"/>
        <v>2.5606065792091723E-5</v>
      </c>
      <c r="AV69" s="29">
        <f t="shared" si="45"/>
        <v>-3.8573098662131493E-15</v>
      </c>
      <c r="AW69" s="28">
        <f t="shared" si="46"/>
        <v>-1.3966944977505501E-6</v>
      </c>
      <c r="AX69" s="31">
        <f t="shared" si="56"/>
        <v>8.6403741003170188E-13</v>
      </c>
      <c r="AY69" s="28">
        <f t="shared" si="57"/>
        <v>2.4209371294341174E-5</v>
      </c>
      <c r="AZ69" s="8">
        <f t="shared" si="58"/>
        <v>9.6692732214901902</v>
      </c>
      <c r="BA69" s="8">
        <f t="shared" si="59"/>
        <v>-61.025358848716472</v>
      </c>
      <c r="BB69" s="8">
        <f t="shared" si="60"/>
        <v>118.97464115128352</v>
      </c>
      <c r="BD69" s="32">
        <f t="shared" si="61"/>
        <v>10</v>
      </c>
      <c r="BE69" s="32">
        <f t="shared" si="62"/>
        <v>-61</v>
      </c>
      <c r="BF69" s="32">
        <f t="shared" si="63"/>
        <v>119</v>
      </c>
    </row>
    <row r="70" spans="22:58" x14ac:dyDescent="0.25">
      <c r="V70" s="27">
        <v>1.66</v>
      </c>
      <c r="W70" s="32">
        <f t="shared" si="47"/>
        <v>457.08818961487509</v>
      </c>
      <c r="X70">
        <f t="shared" si="67"/>
        <v>-3.4139245433795011</v>
      </c>
      <c r="Y70" s="28">
        <f t="shared" ref="Y70:Y133" si="68">20*LOG(1/SQRT((W70/fp)^2+1))</f>
        <v>-1.7115526628280897</v>
      </c>
      <c r="Z70" s="28">
        <f t="shared" ref="Z70:Z133" si="69">-180/PI()*ATAN(W70/fp)</f>
        <v>-34.799945347435624</v>
      </c>
      <c r="AA70" s="28">
        <f t="shared" ref="AA70:AA133" si="70">20*LOG(SQRT((W70/fzRHP)^2+1))</f>
        <v>3.2622560231313966E-4</v>
      </c>
      <c r="AB70" s="28">
        <f t="shared" ref="AB70:AB133" si="71">-180/PI()*ATAN(W70/fzRHP)</f>
        <v>-0.49657720421452933</v>
      </c>
      <c r="AC70" s="28">
        <f t="shared" si="48"/>
        <v>2.7740098914049652E-5</v>
      </c>
      <c r="AD70" s="28">
        <f t="shared" ref="AD70:AD133" si="72">180/PI()*ATAN(W70/fzESR)</f>
        <v>0.14480523016018867</v>
      </c>
      <c r="AE70" s="28">
        <f t="shared" si="49"/>
        <v>-5.1251232405063636</v>
      </c>
      <c r="AF70" s="28">
        <f t="shared" si="50"/>
        <v>-35.151717321489969</v>
      </c>
      <c r="AG70" s="28">
        <f t="shared" si="64"/>
        <v>92.110410468749379</v>
      </c>
      <c r="AH70" s="28">
        <f t="shared" ref="AH70:AH133" si="73">20*LOG(1/SQRT((W70/fp_comp1)^2+1))</f>
        <v>-83.043817261107392</v>
      </c>
      <c r="AI70" s="28">
        <f t="shared" ref="AI70:AI133" si="74">-180/PI()*ATAN(W70/fp_comp1)</f>
        <v>-89.995964180171811</v>
      </c>
      <c r="AJ70" s="28">
        <f t="shared" si="51"/>
        <v>7.2814541726293482</v>
      </c>
      <c r="AK70" s="28">
        <f t="shared" ref="AK70:AK133" si="75">180/PI()*ATAN(W70/fz_comp)</f>
        <v>64.377400724523298</v>
      </c>
      <c r="AL70" s="29">
        <f t="shared" ref="AL70:AL133" si="76">20*LOG(1/SQRT((W70/fp_comp2)^2+1))</f>
        <v>-1.8037682338996141E-4</v>
      </c>
      <c r="AM70" s="28">
        <f t="shared" ref="AM70:AM133" si="77">-180/PI()*ATAN(W70/fp_comp2)</f>
        <v>-0.36924901100581153</v>
      </c>
      <c r="AN70" s="28">
        <f t="shared" si="52"/>
        <v>16.347867003447945</v>
      </c>
      <c r="AO70" s="28">
        <f t="shared" si="53"/>
        <v>-25.987812466654326</v>
      </c>
      <c r="AP70">
        <f t="shared" si="65"/>
        <v>23.609121289162623</v>
      </c>
      <c r="AQ70">
        <f t="shared" si="66"/>
        <v>-25.26482869549163</v>
      </c>
      <c r="AR70" s="28">
        <f t="shared" si="54"/>
        <v>9.5670363566125758</v>
      </c>
      <c r="AS70" s="30">
        <f t="shared" si="55"/>
        <v>-61.139529788144294</v>
      </c>
      <c r="AT70" s="28">
        <f t="shared" ref="AT70:AT133" si="78">20*LOG(SQRT((W70/fz_ff)^2+1))</f>
        <v>9.0839647349314898E-13</v>
      </c>
      <c r="AU70" s="28">
        <f t="shared" ref="AU70:AU133" si="79">180/PI()*ATAN(W70/fz_ff)</f>
        <v>2.6202507684927312E-5</v>
      </c>
      <c r="AV70" s="29">
        <f t="shared" ref="AV70:AV133" si="80">20*LOG(1/SQRT((W70/fp_ff)^2+1))</f>
        <v>-3.8573098662131493E-15</v>
      </c>
      <c r="AW70" s="28">
        <f t="shared" ref="AW70:AW133" si="81">-180/PI()*ATAN(W70/fp_ff)</f>
        <v>-1.4292276919052249E-6</v>
      </c>
      <c r="AX70" s="31">
        <f t="shared" si="56"/>
        <v>9.0453916362693586E-13</v>
      </c>
      <c r="AY70" s="28">
        <f t="shared" si="57"/>
        <v>2.4773279993022086E-5</v>
      </c>
      <c r="AZ70" s="8">
        <f t="shared" si="58"/>
        <v>9.56703635661348</v>
      </c>
      <c r="BA70" s="8">
        <f t="shared" si="59"/>
        <v>-61.139505014864298</v>
      </c>
      <c r="BB70" s="8">
        <f t="shared" si="60"/>
        <v>118.8604949851357</v>
      </c>
      <c r="BD70" s="32">
        <f t="shared" si="61"/>
        <v>10</v>
      </c>
      <c r="BE70" s="32">
        <f t="shared" si="62"/>
        <v>-61</v>
      </c>
      <c r="BF70" s="32">
        <f t="shared" si="63"/>
        <v>119</v>
      </c>
    </row>
    <row r="71" spans="22:58" x14ac:dyDescent="0.25">
      <c r="V71" s="27">
        <v>1.67</v>
      </c>
      <c r="W71" s="32">
        <f t="shared" ref="W71:W134" si="82">10*10^V71</f>
        <v>467.73514128719819</v>
      </c>
      <c r="X71">
        <f t="shared" si="67"/>
        <v>-3.4139245433795011</v>
      </c>
      <c r="Y71" s="28">
        <f t="shared" si="68"/>
        <v>-1.7777120396154671</v>
      </c>
      <c r="Z71" s="28">
        <f t="shared" si="69"/>
        <v>-35.420654871879037</v>
      </c>
      <c r="AA71" s="28">
        <f t="shared" si="70"/>
        <v>3.4159953665012456E-4</v>
      </c>
      <c r="AB71" s="28">
        <f t="shared" si="71"/>
        <v>-0.50814337358693795</v>
      </c>
      <c r="AC71" s="28">
        <f t="shared" ref="AC71:AC134" si="83">20*LOG(SQRT((W71/fzESR)^2+1))</f>
        <v>2.9047445126517153E-5</v>
      </c>
      <c r="AD71" s="28">
        <f t="shared" si="72"/>
        <v>0.14817816239993736</v>
      </c>
      <c r="AE71" s="28">
        <f t="shared" ref="AE71:AE134" si="84">X71+Y71+AA71+AC71</f>
        <v>-5.1912659360131919</v>
      </c>
      <c r="AF71" s="28">
        <f t="shared" ref="AF71:AF134" si="85">Z71+AB71+AD71</f>
        <v>-35.78062008306604</v>
      </c>
      <c r="AG71" s="28">
        <f t="shared" si="64"/>
        <v>92.110410468749379</v>
      </c>
      <c r="AH71" s="28">
        <f t="shared" si="73"/>
        <v>-83.243817260137575</v>
      </c>
      <c r="AI71" s="28">
        <f t="shared" si="74"/>
        <v>-89.996056046646544</v>
      </c>
      <c r="AJ71" s="28">
        <f t="shared" ref="AJ71:AJ134" si="86">20*LOG(SQRT((W71/fz_comp)^2+1))</f>
        <v>7.4447464834364716</v>
      </c>
      <c r="AK71" s="28">
        <f t="shared" si="75"/>
        <v>64.888093979570471</v>
      </c>
      <c r="AL71" s="29">
        <f t="shared" si="76"/>
        <v>-1.8887753632540146E-4</v>
      </c>
      <c r="AM71" s="28">
        <f t="shared" si="77"/>
        <v>-0.37784967883789816</v>
      </c>
      <c r="AN71" s="28">
        <f t="shared" ref="AN71:AN134" si="87">AG71+AH71+AJ71+AL71</f>
        <v>16.311150814511951</v>
      </c>
      <c r="AO71" s="28">
        <f t="shared" ref="AO71:AO134" si="88">AI71+AK71+AM71</f>
        <v>-25.485811745913971</v>
      </c>
      <c r="AP71">
        <f t="shared" si="65"/>
        <v>23.609121289162623</v>
      </c>
      <c r="AQ71">
        <f t="shared" si="66"/>
        <v>-25.26482869549163</v>
      </c>
      <c r="AR71" s="28">
        <f t="shared" ref="AR71:AR134" si="89">AE71+AN71+AP71+AQ71</f>
        <v>9.4641774721697516</v>
      </c>
      <c r="AS71" s="30">
        <f t="shared" ref="AS71:AS134" si="90">AF71+AO71</f>
        <v>-61.266431828980011</v>
      </c>
      <c r="AT71" s="28">
        <f t="shared" si="78"/>
        <v>9.5082688202148902E-13</v>
      </c>
      <c r="AU71" s="28">
        <f t="shared" si="79"/>
        <v>2.6812842494168634E-5</v>
      </c>
      <c r="AV71" s="29">
        <f t="shared" si="80"/>
        <v>-3.8573098662131493E-15</v>
      </c>
      <c r="AW71" s="28">
        <f t="shared" si="81"/>
        <v>-1.4625186815002133E-6</v>
      </c>
      <c r="AX71" s="31">
        <f t="shared" ref="AX71:AX134" si="91">AT71+AV71</f>
        <v>9.469695721552759E-13</v>
      </c>
      <c r="AY71" s="28">
        <f t="shared" ref="AY71:AY134" si="92">AU71+AW71</f>
        <v>2.5350323812668421E-5</v>
      </c>
      <c r="AZ71" s="8">
        <f t="shared" ref="AZ71:AZ134" si="93">AR71+AX71</f>
        <v>9.4641774721706984</v>
      </c>
      <c r="BA71" s="8">
        <f t="shared" ref="BA71:BA134" si="94">AS71+AY71</f>
        <v>-61.266406478656201</v>
      </c>
      <c r="BB71" s="8">
        <f t="shared" ref="BB71:BB134" si="95">BA71+180</f>
        <v>118.73359352134381</v>
      </c>
      <c r="BD71" s="32">
        <f t="shared" ref="BD71:BD134" si="96">ROUND(AZ71,0)</f>
        <v>9</v>
      </c>
      <c r="BE71" s="32">
        <f t="shared" ref="BE71:BE134" si="97">ROUND(BA71,0)</f>
        <v>-61</v>
      </c>
      <c r="BF71" s="32">
        <f t="shared" ref="BF71:BF134" si="98">ROUND(BB71,0)</f>
        <v>119</v>
      </c>
    </row>
    <row r="72" spans="22:58" x14ac:dyDescent="0.25">
      <c r="V72" s="27">
        <v>1.68</v>
      </c>
      <c r="W72" s="32">
        <f t="shared" si="82"/>
        <v>478.63009232263857</v>
      </c>
      <c r="X72">
        <f t="shared" si="67"/>
        <v>-3.4139245433795011</v>
      </c>
      <c r="Y72" s="28">
        <f t="shared" si="68"/>
        <v>-1.8459258767583788</v>
      </c>
      <c r="Z72" s="28">
        <f t="shared" si="69"/>
        <v>-36.046072154274121</v>
      </c>
      <c r="AA72" s="28">
        <f t="shared" si="70"/>
        <v>3.576979638615493E-4</v>
      </c>
      <c r="AB72" s="28">
        <f t="shared" si="71"/>
        <v>-0.51997891077220504</v>
      </c>
      <c r="AC72" s="28">
        <f t="shared" si="83"/>
        <v>3.0416404246329243E-5</v>
      </c>
      <c r="AD72" s="28">
        <f t="shared" si="72"/>
        <v>0.15162965926092509</v>
      </c>
      <c r="AE72" s="28">
        <f t="shared" si="84"/>
        <v>-5.2594623057697723</v>
      </c>
      <c r="AF72" s="28">
        <f t="shared" si="85"/>
        <v>-36.414421405785397</v>
      </c>
      <c r="AG72" s="28">
        <f t="shared" si="64"/>
        <v>92.110410468749379</v>
      </c>
      <c r="AH72" s="28">
        <f t="shared" si="73"/>
        <v>-83.443817259211414</v>
      </c>
      <c r="AI72" s="28">
        <f t="shared" si="74"/>
        <v>-89.99614582198501</v>
      </c>
      <c r="AJ72" s="28">
        <f t="shared" si="86"/>
        <v>7.6093988856813564</v>
      </c>
      <c r="AK72" s="28">
        <f t="shared" si="75"/>
        <v>65.391319571489277</v>
      </c>
      <c r="AL72" s="29">
        <f t="shared" si="76"/>
        <v>-1.9777885768689987E-4</v>
      </c>
      <c r="AM72" s="28">
        <f t="shared" si="77"/>
        <v>-0.38665066432832018</v>
      </c>
      <c r="AN72" s="28">
        <f t="shared" si="87"/>
        <v>16.275794316361637</v>
      </c>
      <c r="AO72" s="28">
        <f t="shared" si="88"/>
        <v>-24.991476914824055</v>
      </c>
      <c r="AP72">
        <f t="shared" si="65"/>
        <v>23.609121289162623</v>
      </c>
      <c r="AQ72">
        <f t="shared" si="66"/>
        <v>-25.26482869549163</v>
      </c>
      <c r="AR72" s="28">
        <f t="shared" si="89"/>
        <v>9.3606246042628527</v>
      </c>
      <c r="AS72" s="30">
        <f t="shared" si="90"/>
        <v>-61.405898320609452</v>
      </c>
      <c r="AT72" s="28">
        <f t="shared" si="78"/>
        <v>9.9518594548293531E-13</v>
      </c>
      <c r="AU72" s="28">
        <f t="shared" si="79"/>
        <v>2.7437393827410298E-5</v>
      </c>
      <c r="AV72" s="29">
        <f t="shared" si="80"/>
        <v>-3.8573098662131493E-15</v>
      </c>
      <c r="AW72" s="28">
        <f t="shared" si="81"/>
        <v>-1.4965851178588572E-6</v>
      </c>
      <c r="AX72" s="31">
        <f t="shared" si="91"/>
        <v>9.9132863561672219E-13</v>
      </c>
      <c r="AY72" s="28">
        <f t="shared" si="92"/>
        <v>2.5940808709551439E-5</v>
      </c>
      <c r="AZ72" s="8">
        <f t="shared" si="93"/>
        <v>9.3606246042638439</v>
      </c>
      <c r="BA72" s="8">
        <f t="shared" si="94"/>
        <v>-61.405872379800741</v>
      </c>
      <c r="BB72" s="8">
        <f t="shared" si="95"/>
        <v>118.59412762019926</v>
      </c>
      <c r="BD72" s="32">
        <f t="shared" si="96"/>
        <v>9</v>
      </c>
      <c r="BE72" s="32">
        <f t="shared" si="97"/>
        <v>-61</v>
      </c>
      <c r="BF72" s="32">
        <f t="shared" si="98"/>
        <v>119</v>
      </c>
    </row>
    <row r="73" spans="22:58" x14ac:dyDescent="0.25">
      <c r="V73" s="27">
        <v>1.69</v>
      </c>
      <c r="W73" s="32">
        <f t="shared" si="82"/>
        <v>489.77881936844631</v>
      </c>
      <c r="X73">
        <f t="shared" si="67"/>
        <v>-3.4139245433795011</v>
      </c>
      <c r="Y73" s="28">
        <f t="shared" si="68"/>
        <v>-1.9162244615048498</v>
      </c>
      <c r="Z73" s="28">
        <f t="shared" si="69"/>
        <v>-36.675932663532926</v>
      </c>
      <c r="AA73" s="28">
        <f t="shared" si="70"/>
        <v>3.7455502261310285E-4</v>
      </c>
      <c r="AB73" s="28">
        <f t="shared" si="71"/>
        <v>-0.53209008708623318</v>
      </c>
      <c r="AC73" s="28">
        <f t="shared" si="83"/>
        <v>3.1849879958714584E-5</v>
      </c>
      <c r="AD73" s="28">
        <f t="shared" si="72"/>
        <v>0.15516155067221588</v>
      </c>
      <c r="AE73" s="28">
        <f t="shared" si="84"/>
        <v>-5.3297425999817793</v>
      </c>
      <c r="AF73" s="28">
        <f t="shared" si="85"/>
        <v>-37.052861199946939</v>
      </c>
      <c r="AG73" s="28">
        <f t="shared" si="64"/>
        <v>92.110410468749379</v>
      </c>
      <c r="AH73" s="28">
        <f t="shared" si="73"/>
        <v>-83.643817258326933</v>
      </c>
      <c r="AI73" s="28">
        <f t="shared" si="74"/>
        <v>-89.996233553787306</v>
      </c>
      <c r="AJ73" s="28">
        <f t="shared" si="86"/>
        <v>7.7753714875991928</v>
      </c>
      <c r="AK73" s="28">
        <f t="shared" si="75"/>
        <v>65.887033707613227</v>
      </c>
      <c r="AL73" s="29">
        <f t="shared" si="76"/>
        <v>-2.0709966584605573E-4</v>
      </c>
      <c r="AM73" s="28">
        <f t="shared" si="77"/>
        <v>-0.39565663221386072</v>
      </c>
      <c r="AN73" s="28">
        <f t="shared" si="87"/>
        <v>16.241757598355793</v>
      </c>
      <c r="AO73" s="28">
        <f t="shared" si="88"/>
        <v>-24.504856478387939</v>
      </c>
      <c r="AP73">
        <f t="shared" si="65"/>
        <v>23.609121289162623</v>
      </c>
      <c r="AQ73">
        <f t="shared" si="66"/>
        <v>-25.26482869549163</v>
      </c>
      <c r="AR73" s="28">
        <f t="shared" si="89"/>
        <v>9.2563075920450046</v>
      </c>
      <c r="AS73" s="30">
        <f t="shared" si="90"/>
        <v>-61.557717678334882</v>
      </c>
      <c r="AT73" s="28">
        <f t="shared" si="78"/>
        <v>1.0414736638774877E-12</v>
      </c>
      <c r="AU73" s="28">
        <f t="shared" si="79"/>
        <v>2.8076492830036072E-5</v>
      </c>
      <c r="AV73" s="29">
        <f t="shared" si="80"/>
        <v>-3.8573098662131493E-15</v>
      </c>
      <c r="AW73" s="28">
        <f t="shared" si="81"/>
        <v>-1.5314450634566348E-6</v>
      </c>
      <c r="AX73" s="31">
        <f t="shared" si="91"/>
        <v>1.0376163540112745E-12</v>
      </c>
      <c r="AY73" s="28">
        <f t="shared" si="92"/>
        <v>2.6545047766579436E-5</v>
      </c>
      <c r="AZ73" s="8">
        <f t="shared" si="93"/>
        <v>9.256307592046042</v>
      </c>
      <c r="BA73" s="8">
        <f t="shared" si="94"/>
        <v>-61.557691133287115</v>
      </c>
      <c r="BB73" s="8">
        <f t="shared" si="95"/>
        <v>118.44230886671289</v>
      </c>
      <c r="BD73" s="32">
        <f t="shared" si="96"/>
        <v>9</v>
      </c>
      <c r="BE73" s="32">
        <f t="shared" si="97"/>
        <v>-62</v>
      </c>
      <c r="BF73" s="32">
        <f t="shared" si="98"/>
        <v>118</v>
      </c>
    </row>
    <row r="74" spans="22:58" x14ac:dyDescent="0.25">
      <c r="V74" s="27">
        <v>1.7</v>
      </c>
      <c r="W74" s="32">
        <f t="shared" si="82"/>
        <v>501.18723362727235</v>
      </c>
      <c r="X74">
        <f t="shared" si="67"/>
        <v>-3.4139245433795011</v>
      </c>
      <c r="Y74" s="28">
        <f t="shared" si="68"/>
        <v>-1.9886364979704463</v>
      </c>
      <c r="Z74" s="28">
        <f t="shared" si="69"/>
        <v>-37.309961433523469</v>
      </c>
      <c r="AA74" s="28">
        <f t="shared" si="70"/>
        <v>3.9220645994114949E-4</v>
      </c>
      <c r="AB74" s="28">
        <f t="shared" si="71"/>
        <v>-0.54448331970336794</v>
      </c>
      <c r="AC74" s="28">
        <f t="shared" si="83"/>
        <v>3.3350912792774848E-5</v>
      </c>
      <c r="AD74" s="28">
        <f t="shared" si="72"/>
        <v>0.15877570918195857</v>
      </c>
      <c r="AE74" s="28">
        <f t="shared" si="84"/>
        <v>-5.4021354839772133</v>
      </c>
      <c r="AF74" s="28">
        <f t="shared" si="85"/>
        <v>-37.695669044044877</v>
      </c>
      <c r="AG74" s="28">
        <f t="shared" si="64"/>
        <v>92.110410468749379</v>
      </c>
      <c r="AH74" s="28">
        <f t="shared" si="73"/>
        <v>-83.843817257482272</v>
      </c>
      <c r="AI74" s="28">
        <f t="shared" si="74"/>
        <v>-89.996319288569978</v>
      </c>
      <c r="AJ74" s="28">
        <f t="shared" si="86"/>
        <v>7.9426247885322603</v>
      </c>
      <c r="AK74" s="28">
        <f t="shared" si="75"/>
        <v>66.37520231167683</v>
      </c>
      <c r="AL74" s="29">
        <f t="shared" si="76"/>
        <v>-2.1685972871663537E-4</v>
      </c>
      <c r="AM74" s="28">
        <f t="shared" si="77"/>
        <v>-0.40487235579681347</v>
      </c>
      <c r="AN74" s="28">
        <f t="shared" si="87"/>
        <v>16.209001140070651</v>
      </c>
      <c r="AO74" s="28">
        <f t="shared" si="88"/>
        <v>-24.02598933268996</v>
      </c>
      <c r="AP74">
        <f t="shared" si="65"/>
        <v>23.609121289162623</v>
      </c>
      <c r="AQ74">
        <f t="shared" si="66"/>
        <v>-25.26482869549163</v>
      </c>
      <c r="AR74" s="28">
        <f t="shared" si="89"/>
        <v>9.1511582497644284</v>
      </c>
      <c r="AS74" s="30">
        <f t="shared" si="90"/>
        <v>-61.721658376734837</v>
      </c>
      <c r="AT74" s="28">
        <f t="shared" si="78"/>
        <v>1.0916186921382523E-12</v>
      </c>
      <c r="AU74" s="28">
        <f t="shared" si="79"/>
        <v>2.8730478360796634E-5</v>
      </c>
      <c r="AV74" s="29">
        <f t="shared" si="80"/>
        <v>-3.8573098662131493E-15</v>
      </c>
      <c r="AW74" s="28">
        <f t="shared" si="81"/>
        <v>-1.567117001498129E-6</v>
      </c>
      <c r="AX74" s="31">
        <f t="shared" si="91"/>
        <v>1.0877613822720392E-12</v>
      </c>
      <c r="AY74" s="28">
        <f t="shared" si="92"/>
        <v>2.7163361359298506E-5</v>
      </c>
      <c r="AZ74" s="8">
        <f t="shared" si="93"/>
        <v>9.1511582497655155</v>
      </c>
      <c r="BA74" s="8">
        <f t="shared" si="94"/>
        <v>-61.721631213373477</v>
      </c>
      <c r="BB74" s="8">
        <f t="shared" si="95"/>
        <v>118.27836878662652</v>
      </c>
      <c r="BD74" s="32">
        <f t="shared" si="96"/>
        <v>9</v>
      </c>
      <c r="BE74" s="32">
        <f t="shared" si="97"/>
        <v>-62</v>
      </c>
      <c r="BF74" s="32">
        <f t="shared" si="98"/>
        <v>118</v>
      </c>
    </row>
    <row r="75" spans="22:58" x14ac:dyDescent="0.25">
      <c r="V75" s="27">
        <v>1.71</v>
      </c>
      <c r="W75" s="32">
        <f t="shared" si="82"/>
        <v>512.86138399136485</v>
      </c>
      <c r="X75">
        <f t="shared" si="67"/>
        <v>-3.4139245433795011</v>
      </c>
      <c r="Y75" s="28">
        <f t="shared" si="68"/>
        <v>-2.0631890016145435</v>
      </c>
      <c r="Z75" s="28">
        <f t="shared" si="69"/>
        <v>-37.947873543808313</v>
      </c>
      <c r="AA75" s="28">
        <f t="shared" si="70"/>
        <v>4.1068970698804005E-4</v>
      </c>
      <c r="AB75" s="28">
        <f t="shared" si="71"/>
        <v>-0.55716517503819907</v>
      </c>
      <c r="AC75" s="28">
        <f t="shared" si="83"/>
        <v>3.4922686568607903E-5</v>
      </c>
      <c r="AD75" s="28">
        <f t="shared" si="72"/>
        <v>0.16247405094972336</v>
      </c>
      <c r="AE75" s="28">
        <f t="shared" si="84"/>
        <v>-5.4766679326004883</v>
      </c>
      <c r="AF75" s="28">
        <f t="shared" si="85"/>
        <v>-38.342564667896788</v>
      </c>
      <c r="AG75" s="28">
        <f t="shared" si="64"/>
        <v>92.110410468749379</v>
      </c>
      <c r="AH75" s="28">
        <f t="shared" si="73"/>
        <v>-84.043817256675624</v>
      </c>
      <c r="AI75" s="28">
        <f t="shared" si="74"/>
        <v>-89.996403071790766</v>
      </c>
      <c r="AJ75" s="28">
        <f t="shared" si="86"/>
        <v>8.1111197371071828</v>
      </c>
      <c r="AK75" s="28">
        <f t="shared" si="75"/>
        <v>66.855800656439115</v>
      </c>
      <c r="AL75" s="29">
        <f t="shared" si="76"/>
        <v>-2.270797456731435E-4</v>
      </c>
      <c r="AM75" s="28">
        <f t="shared" si="77"/>
        <v>-0.41430271946734942</v>
      </c>
      <c r="AN75" s="28">
        <f t="shared" si="87"/>
        <v>16.177485869435262</v>
      </c>
      <c r="AO75" s="28">
        <f t="shared" si="88"/>
        <v>-23.554905134819002</v>
      </c>
      <c r="AP75">
        <f t="shared" si="65"/>
        <v>23.609121289162623</v>
      </c>
      <c r="AQ75">
        <f t="shared" si="66"/>
        <v>-25.26482869549163</v>
      </c>
      <c r="AR75" s="28">
        <f t="shared" si="89"/>
        <v>9.0451105305057666</v>
      </c>
      <c r="AS75" s="30">
        <f t="shared" si="90"/>
        <v>-61.89746980271579</v>
      </c>
      <c r="AT75" s="28">
        <f t="shared" si="78"/>
        <v>1.1436923753321232E-12</v>
      </c>
      <c r="AU75" s="28">
        <f t="shared" si="79"/>
        <v>2.9399697171476929E-5</v>
      </c>
      <c r="AV75" s="29">
        <f t="shared" si="80"/>
        <v>-3.8573098662131493E-15</v>
      </c>
      <c r="AW75" s="28">
        <f t="shared" si="81"/>
        <v>-1.6036198457170632E-6</v>
      </c>
      <c r="AX75" s="31">
        <f t="shared" si="91"/>
        <v>1.1398350654659101E-12</v>
      </c>
      <c r="AY75" s="28">
        <f t="shared" si="92"/>
        <v>2.7796077325759866E-5</v>
      </c>
      <c r="AZ75" s="8">
        <f t="shared" si="93"/>
        <v>9.0451105305069071</v>
      </c>
      <c r="BA75" s="8">
        <f t="shared" si="94"/>
        <v>-61.897442006638464</v>
      </c>
      <c r="BB75" s="8">
        <f t="shared" si="95"/>
        <v>118.10255799336153</v>
      </c>
      <c r="BD75" s="32">
        <f t="shared" si="96"/>
        <v>9</v>
      </c>
      <c r="BE75" s="32">
        <f t="shared" si="97"/>
        <v>-62</v>
      </c>
      <c r="BF75" s="32">
        <f t="shared" si="98"/>
        <v>118</v>
      </c>
    </row>
    <row r="76" spans="22:58" x14ac:dyDescent="0.25">
      <c r="V76" s="27">
        <v>1.72</v>
      </c>
      <c r="W76" s="32">
        <f t="shared" si="82"/>
        <v>524.80746024977282</v>
      </c>
      <c r="X76">
        <f t="shared" si="67"/>
        <v>-3.4139245433795011</v>
      </c>
      <c r="Y76" s="28">
        <f t="shared" si="68"/>
        <v>-2.1399071978494009</v>
      </c>
      <c r="Z76" s="28">
        <f t="shared" si="69"/>
        <v>-38.589374655371188</v>
      </c>
      <c r="AA76" s="28">
        <f t="shared" si="70"/>
        <v>4.3004395831978428E-4</v>
      </c>
      <c r="AB76" s="28">
        <f t="shared" si="71"/>
        <v>-0.57014237220501529</v>
      </c>
      <c r="AC76" s="28">
        <f t="shared" si="83"/>
        <v>3.6568535152980069E-5</v>
      </c>
      <c r="AD76" s="28">
        <f t="shared" si="72"/>
        <v>0.16625853676192573</v>
      </c>
      <c r="AE76" s="28">
        <f t="shared" si="84"/>
        <v>-5.5533651287354298</v>
      </c>
      <c r="AF76" s="28">
        <f t="shared" si="85"/>
        <v>-38.993258490814277</v>
      </c>
      <c r="AG76" s="28">
        <f t="shared" si="64"/>
        <v>92.110410468749379</v>
      </c>
      <c r="AH76" s="28">
        <f t="shared" si="73"/>
        <v>-84.24381725590527</v>
      </c>
      <c r="AI76" s="28">
        <f t="shared" si="74"/>
        <v>-89.996484947872631</v>
      </c>
      <c r="AJ76" s="28">
        <f t="shared" si="86"/>
        <v>8.2808177845160564</v>
      </c>
      <c r="AK76" s="28">
        <f t="shared" si="75"/>
        <v>67.328812986195402</v>
      </c>
      <c r="AL76" s="29">
        <f t="shared" si="76"/>
        <v>-2.3778139141209442E-4</v>
      </c>
      <c r="AM76" s="28">
        <f t="shared" si="77"/>
        <v>-0.4239527212841781</v>
      </c>
      <c r="AN76" s="28">
        <f t="shared" si="87"/>
        <v>16.147173215968753</v>
      </c>
      <c r="AO76" s="28">
        <f t="shared" si="88"/>
        <v>-23.091624682961406</v>
      </c>
      <c r="AP76">
        <f t="shared" si="65"/>
        <v>23.609121289162623</v>
      </c>
      <c r="AQ76">
        <f t="shared" si="66"/>
        <v>-25.26482869549163</v>
      </c>
      <c r="AR76" s="28">
        <f t="shared" si="89"/>
        <v>8.9381006809043129</v>
      </c>
      <c r="AS76" s="30">
        <f t="shared" si="90"/>
        <v>-62.08488317377568</v>
      </c>
      <c r="AT76" s="28">
        <f t="shared" si="78"/>
        <v>1.1976947134591E-12</v>
      </c>
      <c r="AU76" s="28">
        <f t="shared" si="79"/>
        <v>3.0084504090748536E-5</v>
      </c>
      <c r="AV76" s="29">
        <f t="shared" si="80"/>
        <v>-3.8573098662131493E-15</v>
      </c>
      <c r="AW76" s="28">
        <f t="shared" si="81"/>
        <v>-1.6409729504046155E-6</v>
      </c>
      <c r="AX76" s="31">
        <f t="shared" si="91"/>
        <v>1.1938374035928869E-12</v>
      </c>
      <c r="AY76" s="28">
        <f t="shared" si="92"/>
        <v>2.8443531140343921E-5</v>
      </c>
      <c r="AZ76" s="8">
        <f t="shared" si="93"/>
        <v>8.9381006809055066</v>
      </c>
      <c r="BA76" s="8">
        <f t="shared" si="94"/>
        <v>-62.084854730244537</v>
      </c>
      <c r="BB76" s="8">
        <f t="shared" si="95"/>
        <v>117.91514526975547</v>
      </c>
      <c r="BD76" s="32">
        <f t="shared" si="96"/>
        <v>9</v>
      </c>
      <c r="BE76" s="32">
        <f t="shared" si="97"/>
        <v>-62</v>
      </c>
      <c r="BF76" s="32">
        <f t="shared" si="98"/>
        <v>118</v>
      </c>
    </row>
    <row r="77" spans="22:58" x14ac:dyDescent="0.25">
      <c r="V77" s="27">
        <v>1.73</v>
      </c>
      <c r="W77" s="32">
        <f t="shared" si="82"/>
        <v>537.03179637025289</v>
      </c>
      <c r="X77">
        <f t="shared" si="67"/>
        <v>-3.4139245433795011</v>
      </c>
      <c r="Y77" s="28">
        <f t="shared" si="68"/>
        <v>-2.2188144255508164</v>
      </c>
      <c r="Z77" s="28">
        <f t="shared" si="69"/>
        <v>-39.234161599635506</v>
      </c>
      <c r="AA77" s="28">
        <f t="shared" si="70"/>
        <v>4.5031025497025806E-4</v>
      </c>
      <c r="AB77" s="28">
        <f t="shared" si="71"/>
        <v>-0.58342178655663701</v>
      </c>
      <c r="AC77" s="28">
        <f t="shared" si="83"/>
        <v>3.8291949519686723E-5</v>
      </c>
      <c r="AD77" s="28">
        <f t="shared" si="72"/>
        <v>0.17013117307087222</v>
      </c>
      <c r="AE77" s="28">
        <f t="shared" si="84"/>
        <v>-5.6322503667258275</v>
      </c>
      <c r="AF77" s="28">
        <f t="shared" si="85"/>
        <v>-39.647452213121269</v>
      </c>
      <c r="AG77" s="28">
        <f t="shared" si="64"/>
        <v>92.110410468749379</v>
      </c>
      <c r="AH77" s="28">
        <f t="shared" si="73"/>
        <v>-84.443817255169606</v>
      </c>
      <c r="AI77" s="28">
        <f t="shared" si="74"/>
        <v>-89.996564960227332</v>
      </c>
      <c r="AJ77" s="28">
        <f t="shared" si="86"/>
        <v>8.4516809329822138</v>
      </c>
      <c r="AK77" s="28">
        <f t="shared" si="75"/>
        <v>67.794232131720463</v>
      </c>
      <c r="AL77" s="29">
        <f t="shared" si="76"/>
        <v>-2.4898736191138692E-4</v>
      </c>
      <c r="AM77" s="28">
        <f t="shared" si="77"/>
        <v>-0.43382747561482399</v>
      </c>
      <c r="AN77" s="28">
        <f t="shared" si="87"/>
        <v>16.118025159200077</v>
      </c>
      <c r="AO77" s="28">
        <f t="shared" si="88"/>
        <v>-22.636160304121692</v>
      </c>
      <c r="AP77">
        <f t="shared" si="65"/>
        <v>23.609121289162623</v>
      </c>
      <c r="AQ77">
        <f t="shared" si="66"/>
        <v>-25.26482869549163</v>
      </c>
      <c r="AR77" s="28">
        <f t="shared" si="89"/>
        <v>8.8300673861452452</v>
      </c>
      <c r="AS77" s="30">
        <f t="shared" si="90"/>
        <v>-62.283612517242958</v>
      </c>
      <c r="AT77" s="28">
        <f t="shared" si="78"/>
        <v>1.2536257065191828E-12</v>
      </c>
      <c r="AU77" s="28">
        <f t="shared" si="79"/>
        <v>3.078526221230452E-5</v>
      </c>
      <c r="AV77" s="29">
        <f t="shared" si="80"/>
        <v>-3.8573098662131493E-15</v>
      </c>
      <c r="AW77" s="28">
        <f t="shared" si="81"/>
        <v>-1.6791961206713162E-6</v>
      </c>
      <c r="AX77" s="31">
        <f t="shared" si="91"/>
        <v>1.2497683966529697E-12</v>
      </c>
      <c r="AY77" s="28">
        <f t="shared" si="92"/>
        <v>2.9106066091633203E-5</v>
      </c>
      <c r="AZ77" s="8">
        <f t="shared" si="93"/>
        <v>8.8300673861464958</v>
      </c>
      <c r="BA77" s="8">
        <f t="shared" si="94"/>
        <v>-62.283583411176863</v>
      </c>
      <c r="BB77" s="8">
        <f t="shared" si="95"/>
        <v>117.71641658882314</v>
      </c>
      <c r="BD77" s="32">
        <f t="shared" si="96"/>
        <v>9</v>
      </c>
      <c r="BE77" s="32">
        <f t="shared" si="97"/>
        <v>-62</v>
      </c>
      <c r="BF77" s="32">
        <f t="shared" si="98"/>
        <v>118</v>
      </c>
    </row>
    <row r="78" spans="22:58" x14ac:dyDescent="0.25">
      <c r="V78" s="27">
        <v>1.74</v>
      </c>
      <c r="W78" s="32">
        <f t="shared" si="82"/>
        <v>549.54087385762466</v>
      </c>
      <c r="X78">
        <f t="shared" si="67"/>
        <v>-3.4139245433795011</v>
      </c>
      <c r="Y78" s="28">
        <f t="shared" si="68"/>
        <v>-2.2999320462225934</v>
      </c>
      <c r="Z78" s="28">
        <f t="shared" si="69"/>
        <v>-39.881923018545528</v>
      </c>
      <c r="AA78" s="28">
        <f t="shared" si="70"/>
        <v>4.7153157139657347E-4</v>
      </c>
      <c r="AB78" s="28">
        <f t="shared" si="71"/>
        <v>-0.5970104533043975</v>
      </c>
      <c r="AC78" s="28">
        <f t="shared" si="83"/>
        <v>4.0096585172456976E-5</v>
      </c>
      <c r="AD78" s="28">
        <f t="shared" si="72"/>
        <v>0.17409401305797764</v>
      </c>
      <c r="AE78" s="28">
        <f t="shared" si="84"/>
        <v>-5.7133449614455261</v>
      </c>
      <c r="AF78" s="28">
        <f t="shared" si="85"/>
        <v>-40.304839458791953</v>
      </c>
      <c r="AG78" s="28">
        <f t="shared" si="64"/>
        <v>92.110410468749379</v>
      </c>
      <c r="AH78" s="28">
        <f t="shared" si="73"/>
        <v>-84.643817254467024</v>
      </c>
      <c r="AI78" s="28">
        <f t="shared" si="74"/>
        <v>-89.996643151278505</v>
      </c>
      <c r="AJ78" s="28">
        <f t="shared" si="86"/>
        <v>8.6236717795177036</v>
      </c>
      <c r="AK78" s="28">
        <f t="shared" si="75"/>
        <v>68.252059120033294</v>
      </c>
      <c r="AL78" s="29">
        <f t="shared" si="76"/>
        <v>-2.6072142254001529E-4</v>
      </c>
      <c r="AM78" s="28">
        <f t="shared" si="77"/>
        <v>-0.44393221583687709</v>
      </c>
      <c r="AN78" s="28">
        <f t="shared" si="87"/>
        <v>16.09000427237752</v>
      </c>
      <c r="AO78" s="28">
        <f t="shared" si="88"/>
        <v>-22.188516247082088</v>
      </c>
      <c r="AP78">
        <f t="shared" si="65"/>
        <v>23.609121289162623</v>
      </c>
      <c r="AQ78">
        <f t="shared" si="66"/>
        <v>-25.26482869549163</v>
      </c>
      <c r="AR78" s="28">
        <f t="shared" si="89"/>
        <v>8.720951904602984</v>
      </c>
      <c r="AS78" s="30">
        <f t="shared" si="90"/>
        <v>-62.493355705874038</v>
      </c>
      <c r="AT78" s="28">
        <f t="shared" si="78"/>
        <v>1.3114853545123715E-12</v>
      </c>
      <c r="AU78" s="28">
        <f t="shared" si="79"/>
        <v>3.1502343087376574E-5</v>
      </c>
      <c r="AV78" s="29">
        <f t="shared" si="80"/>
        <v>-3.8573098662131493E-15</v>
      </c>
      <c r="AW78" s="28">
        <f t="shared" si="81"/>
        <v>-1.7183096229479858E-6</v>
      </c>
      <c r="AX78" s="31">
        <f t="shared" si="91"/>
        <v>1.3076280446461583E-12</v>
      </c>
      <c r="AY78" s="28">
        <f t="shared" si="92"/>
        <v>2.9784033464428587E-5</v>
      </c>
      <c r="AZ78" s="8">
        <f t="shared" si="93"/>
        <v>8.7209519046042914</v>
      </c>
      <c r="BA78" s="8">
        <f t="shared" si="94"/>
        <v>-62.493325921840572</v>
      </c>
      <c r="BB78" s="8">
        <f t="shared" si="95"/>
        <v>117.50667407815942</v>
      </c>
      <c r="BD78" s="32">
        <f t="shared" si="96"/>
        <v>9</v>
      </c>
      <c r="BE78" s="32">
        <f t="shared" si="97"/>
        <v>-62</v>
      </c>
      <c r="BF78" s="32">
        <f t="shared" si="98"/>
        <v>118</v>
      </c>
    </row>
    <row r="79" spans="22:58" x14ac:dyDescent="0.25">
      <c r="V79" s="27">
        <v>1.75</v>
      </c>
      <c r="W79" s="32">
        <f t="shared" si="82"/>
        <v>562.34132519034915</v>
      </c>
      <c r="X79">
        <f t="shared" si="67"/>
        <v>-3.4139245433795011</v>
      </c>
      <c r="Y79" s="28">
        <f t="shared" si="68"/>
        <v>-2.3832793595407811</v>
      </c>
      <c r="Z79" s="28">
        <f t="shared" si="69"/>
        <v>-40.532340052953039</v>
      </c>
      <c r="AA79" s="28">
        <f t="shared" si="70"/>
        <v>4.9375290651090494E-4</v>
      </c>
      <c r="AB79" s="28">
        <f t="shared" si="71"/>
        <v>-0.6109155712210611</v>
      </c>
      <c r="AC79" s="28">
        <f t="shared" si="83"/>
        <v>4.1986269878324835E-5</v>
      </c>
      <c r="AD79" s="28">
        <f t="shared" si="72"/>
        <v>0.17814915772171286</v>
      </c>
      <c r="AE79" s="28">
        <f t="shared" si="84"/>
        <v>-5.7966681637438926</v>
      </c>
      <c r="AF79" s="28">
        <f t="shared" si="85"/>
        <v>-40.96510646645239</v>
      </c>
      <c r="AG79" s="28">
        <f t="shared" si="64"/>
        <v>92.110410468749379</v>
      </c>
      <c r="AH79" s="28">
        <f t="shared" si="73"/>
        <v>-84.843817253796075</v>
      </c>
      <c r="AI79" s="28">
        <f t="shared" si="74"/>
        <v>-89.996719562484074</v>
      </c>
      <c r="AJ79" s="28">
        <f t="shared" si="86"/>
        <v>8.7967535551020131</v>
      </c>
      <c r="AK79" s="28">
        <f t="shared" si="75"/>
        <v>68.702302781210705</v>
      </c>
      <c r="AL79" s="29">
        <f t="shared" si="76"/>
        <v>-2.7300845843015342E-4</v>
      </c>
      <c r="AM79" s="28">
        <f t="shared" si="77"/>
        <v>-0.45427229710159306</v>
      </c>
      <c r="AN79" s="28">
        <f t="shared" si="87"/>
        <v>16.06307376159689</v>
      </c>
      <c r="AO79" s="28">
        <f t="shared" si="88"/>
        <v>-21.748689078374962</v>
      </c>
      <c r="AP79">
        <f t="shared" si="65"/>
        <v>23.609121289162623</v>
      </c>
      <c r="AQ79">
        <f t="shared" si="66"/>
        <v>-25.26482869549163</v>
      </c>
      <c r="AR79" s="28">
        <f t="shared" si="89"/>
        <v>8.6106981915239942</v>
      </c>
      <c r="AS79" s="30">
        <f t="shared" si="90"/>
        <v>-62.713795544827349</v>
      </c>
      <c r="AT79" s="28">
        <f t="shared" si="78"/>
        <v>1.3751309673048787E-12</v>
      </c>
      <c r="AU79" s="28">
        <f t="shared" si="79"/>
        <v>3.2236126921736346E-5</v>
      </c>
      <c r="AV79" s="29">
        <f t="shared" si="80"/>
        <v>-3.8573098662131493E-15</v>
      </c>
      <c r="AW79" s="28">
        <f t="shared" si="81"/>
        <v>-1.7583341957312584E-6</v>
      </c>
      <c r="AX79" s="31">
        <f t="shared" si="91"/>
        <v>1.3712736574386656E-12</v>
      </c>
      <c r="AY79" s="28">
        <f t="shared" si="92"/>
        <v>3.0477792726005088E-5</v>
      </c>
      <c r="AZ79" s="8">
        <f t="shared" si="93"/>
        <v>8.6106981915253655</v>
      </c>
      <c r="BA79" s="8">
        <f t="shared" si="94"/>
        <v>-62.713765067034622</v>
      </c>
      <c r="BB79" s="8">
        <f t="shared" si="95"/>
        <v>117.28623493296539</v>
      </c>
      <c r="BD79" s="32">
        <f t="shared" si="96"/>
        <v>9</v>
      </c>
      <c r="BE79" s="32">
        <f t="shared" si="97"/>
        <v>-63</v>
      </c>
      <c r="BF79" s="32">
        <f t="shared" si="98"/>
        <v>117</v>
      </c>
    </row>
    <row r="80" spans="22:58" x14ac:dyDescent="0.25">
      <c r="V80" s="27">
        <v>1.76</v>
      </c>
      <c r="W80" s="32">
        <f t="shared" si="82"/>
        <v>575.43993733715695</v>
      </c>
      <c r="X80">
        <f t="shared" si="67"/>
        <v>-3.4139245433795011</v>
      </c>
      <c r="Y80" s="28">
        <f t="shared" si="68"/>
        <v>-2.4688735259680068</v>
      </c>
      <c r="Z80" s="28">
        <f t="shared" si="69"/>
        <v>-41.185087076040027</v>
      </c>
      <c r="AA80" s="28">
        <f t="shared" si="70"/>
        <v>5.170213790215097E-4</v>
      </c>
      <c r="AB80" s="28">
        <f t="shared" si="71"/>
        <v>-0.62514450642851815</v>
      </c>
      <c r="AC80" s="28">
        <f t="shared" si="83"/>
        <v>4.3965011800180221E-5</v>
      </c>
      <c r="AD80" s="28">
        <f t="shared" si="72"/>
        <v>0.18229875699085746</v>
      </c>
      <c r="AE80" s="28">
        <f t="shared" si="84"/>
        <v>-5.8822370829566868</v>
      </c>
      <c r="AF80" s="28">
        <f t="shared" si="85"/>
        <v>-41.627932825477686</v>
      </c>
      <c r="AG80" s="28">
        <f t="shared" si="64"/>
        <v>92.110410468749379</v>
      </c>
      <c r="AH80" s="28">
        <f t="shared" si="73"/>
        <v>-85.043817253155339</v>
      </c>
      <c r="AI80" s="28">
        <f t="shared" si="74"/>
        <v>-89.996794234358262</v>
      </c>
      <c r="AJ80" s="28">
        <f t="shared" si="86"/>
        <v>8.9708901594311143</v>
      </c>
      <c r="AK80" s="28">
        <f t="shared" si="75"/>
        <v>69.144979354313108</v>
      </c>
      <c r="AL80" s="29">
        <f t="shared" si="76"/>
        <v>-2.8587452722173739E-4</v>
      </c>
      <c r="AM80" s="28">
        <f t="shared" si="77"/>
        <v>-0.46485319916126078</v>
      </c>
      <c r="AN80" s="28">
        <f t="shared" si="87"/>
        <v>16.037197500497932</v>
      </c>
      <c r="AO80" s="28">
        <f t="shared" si="88"/>
        <v>-21.316668079206416</v>
      </c>
      <c r="AP80">
        <f t="shared" si="65"/>
        <v>23.609121289162623</v>
      </c>
      <c r="AQ80">
        <f t="shared" si="66"/>
        <v>-25.26482869549163</v>
      </c>
      <c r="AR80" s="28">
        <f t="shared" si="89"/>
        <v>8.4992530112122395</v>
      </c>
      <c r="AS80" s="30">
        <f t="shared" si="90"/>
        <v>-62.944600904684101</v>
      </c>
      <c r="AT80" s="28">
        <f t="shared" si="78"/>
        <v>1.4387765800973853E-12</v>
      </c>
      <c r="AU80" s="28">
        <f t="shared" si="79"/>
        <v>3.2987002777285598E-5</v>
      </c>
      <c r="AV80" s="29">
        <f t="shared" si="80"/>
        <v>-3.8573098662131493E-15</v>
      </c>
      <c r="AW80" s="28">
        <f t="shared" si="81"/>
        <v>-1.7992910605794121E-6</v>
      </c>
      <c r="AX80" s="31">
        <f t="shared" si="91"/>
        <v>1.4349192702311722E-12</v>
      </c>
      <c r="AY80" s="28">
        <f t="shared" si="92"/>
        <v>3.1187711716706184E-5</v>
      </c>
      <c r="AZ80" s="8">
        <f t="shared" si="93"/>
        <v>8.4992530112136748</v>
      </c>
      <c r="BA80" s="8">
        <f t="shared" si="94"/>
        <v>-62.944569716972381</v>
      </c>
      <c r="BB80" s="8">
        <f t="shared" si="95"/>
        <v>117.05543028302762</v>
      </c>
      <c r="BD80" s="32">
        <f t="shared" si="96"/>
        <v>8</v>
      </c>
      <c r="BE80" s="32">
        <f t="shared" si="97"/>
        <v>-63</v>
      </c>
      <c r="BF80" s="32">
        <f t="shared" si="98"/>
        <v>117</v>
      </c>
    </row>
    <row r="81" spans="22:58" x14ac:dyDescent="0.25">
      <c r="V81" s="27">
        <v>1.77</v>
      </c>
      <c r="W81" s="32">
        <f t="shared" si="82"/>
        <v>588.84365535558948</v>
      </c>
      <c r="X81">
        <f t="shared" si="67"/>
        <v>-3.4139245433795011</v>
      </c>
      <c r="Y81" s="28">
        <f t="shared" si="68"/>
        <v>-2.5567294970830301</v>
      </c>
      <c r="Z81" s="28">
        <f t="shared" si="69"/>
        <v>-41.839832468017391</v>
      </c>
      <c r="AA81" s="28">
        <f t="shared" si="70"/>
        <v>5.4138632724040484E-4</v>
      </c>
      <c r="AB81" s="28">
        <f t="shared" si="71"/>
        <v>-0.63970479627212673</v>
      </c>
      <c r="AC81" s="28">
        <f t="shared" si="83"/>
        <v>4.6037007989921916E-5</v>
      </c>
      <c r="AD81" s="28">
        <f t="shared" si="72"/>
        <v>0.18654501086364472</v>
      </c>
      <c r="AE81" s="28">
        <f t="shared" si="84"/>
        <v>-5.9700666171273005</v>
      </c>
      <c r="AF81" s="28">
        <f t="shared" si="85"/>
        <v>-42.292992253425872</v>
      </c>
      <c r="AG81" s="28">
        <f t="shared" si="64"/>
        <v>92.110410468749379</v>
      </c>
      <c r="AH81" s="28">
        <f t="shared" si="73"/>
        <v>-85.243817252543437</v>
      </c>
      <c r="AI81" s="28">
        <f t="shared" si="74"/>
        <v>-89.996867206493079</v>
      </c>
      <c r="AJ81" s="28">
        <f t="shared" si="86"/>
        <v>9.1460461914021245</v>
      </c>
      <c r="AK81" s="28">
        <f t="shared" si="75"/>
        <v>69.580112094316235</v>
      </c>
      <c r="AL81" s="29">
        <f t="shared" si="76"/>
        <v>-2.9934691430222722E-4</v>
      </c>
      <c r="AM81" s="28">
        <f t="shared" si="77"/>
        <v>-0.47568052926177518</v>
      </c>
      <c r="AN81" s="28">
        <f t="shared" si="87"/>
        <v>16.012340060693763</v>
      </c>
      <c r="AO81" s="28">
        <f t="shared" si="88"/>
        <v>-20.89243564143862</v>
      </c>
      <c r="AP81">
        <f t="shared" si="65"/>
        <v>23.609121289162623</v>
      </c>
      <c r="AQ81">
        <f t="shared" si="66"/>
        <v>-25.26482869549163</v>
      </c>
      <c r="AR81" s="28">
        <f t="shared" si="89"/>
        <v>8.3865660372374577</v>
      </c>
      <c r="AS81" s="30">
        <f t="shared" si="90"/>
        <v>-63.185427894864489</v>
      </c>
      <c r="AT81" s="28">
        <f t="shared" si="78"/>
        <v>1.5082081576892103E-12</v>
      </c>
      <c r="AU81" s="28">
        <f t="shared" si="79"/>
        <v>3.3755368778341982E-5</v>
      </c>
      <c r="AV81" s="29">
        <f t="shared" si="80"/>
        <v>-3.8573098662131493E-15</v>
      </c>
      <c r="AW81" s="28">
        <f t="shared" si="81"/>
        <v>-1.8412019333643201E-6</v>
      </c>
      <c r="AX81" s="31">
        <f t="shared" si="91"/>
        <v>1.5043508478229972E-12</v>
      </c>
      <c r="AY81" s="28">
        <f t="shared" si="92"/>
        <v>3.191416684497766E-5</v>
      </c>
      <c r="AZ81" s="8">
        <f t="shared" si="93"/>
        <v>8.3865660372389623</v>
      </c>
      <c r="BA81" s="8">
        <f t="shared" si="94"/>
        <v>-63.185395980697642</v>
      </c>
      <c r="BB81" s="8">
        <f t="shared" si="95"/>
        <v>116.81460401930235</v>
      </c>
      <c r="BD81" s="32">
        <f t="shared" si="96"/>
        <v>8</v>
      </c>
      <c r="BE81" s="32">
        <f t="shared" si="97"/>
        <v>-63</v>
      </c>
      <c r="BF81" s="32">
        <f t="shared" si="98"/>
        <v>117</v>
      </c>
    </row>
    <row r="82" spans="22:58" x14ac:dyDescent="0.25">
      <c r="V82" s="27">
        <v>1.78</v>
      </c>
      <c r="W82" s="32">
        <f t="shared" si="82"/>
        <v>602.55958607435821</v>
      </c>
      <c r="X82">
        <f t="shared" si="67"/>
        <v>-3.4139245433795011</v>
      </c>
      <c r="Y82" s="28">
        <f t="shared" si="68"/>
        <v>-2.6468599542164584</v>
      </c>
      <c r="Z82" s="28">
        <f t="shared" si="69"/>
        <v>-42.496239427880354</v>
      </c>
      <c r="AA82" s="28">
        <f t="shared" si="70"/>
        <v>5.6689941358453017E-4</v>
      </c>
      <c r="AB82" s="28">
        <f t="shared" si="71"/>
        <v>-0.65460415328359778</v>
      </c>
      <c r="AC82" s="28">
        <f t="shared" si="83"/>
        <v>4.8206653292351835E-5</v>
      </c>
      <c r="AD82" s="28">
        <f t="shared" si="72"/>
        <v>0.19089017057339733</v>
      </c>
      <c r="AE82" s="28">
        <f t="shared" si="84"/>
        <v>-6.0601693915290822</v>
      </c>
      <c r="AF82" s="28">
        <f t="shared" si="85"/>
        <v>-42.959953410590558</v>
      </c>
      <c r="AG82" s="28">
        <f t="shared" si="64"/>
        <v>92.110410468749379</v>
      </c>
      <c r="AH82" s="28">
        <f t="shared" si="73"/>
        <v>-85.443817251959061</v>
      </c>
      <c r="AI82" s="28">
        <f t="shared" si="74"/>
        <v>-89.996938517579324</v>
      </c>
      <c r="AJ82" s="28">
        <f t="shared" si="86"/>
        <v>9.3221869755120892</v>
      </c>
      <c r="AK82" s="28">
        <f t="shared" si="75"/>
        <v>70.007730881776055</v>
      </c>
      <c r="AL82" s="29">
        <f t="shared" si="76"/>
        <v>-3.1345419063049512E-4</v>
      </c>
      <c r="AM82" s="28">
        <f t="shared" si="77"/>
        <v>-0.48676002510188876</v>
      </c>
      <c r="AN82" s="28">
        <f t="shared" si="87"/>
        <v>15.988466738111777</v>
      </c>
      <c r="AO82" s="28">
        <f t="shared" si="88"/>
        <v>-20.475967660905155</v>
      </c>
      <c r="AP82">
        <f t="shared" si="65"/>
        <v>23.609121289162623</v>
      </c>
      <c r="AQ82">
        <f t="shared" si="66"/>
        <v>-25.26482869549163</v>
      </c>
      <c r="AR82" s="28">
        <f t="shared" si="89"/>
        <v>8.2725899402536882</v>
      </c>
      <c r="AS82" s="30">
        <f t="shared" si="90"/>
        <v>-63.435921071495713</v>
      </c>
      <c r="AT82" s="28">
        <f t="shared" si="78"/>
        <v>1.5776397352810343E-12</v>
      </c>
      <c r="AU82" s="28">
        <f t="shared" si="79"/>
        <v>3.454163232272972E-5</v>
      </c>
      <c r="AV82" s="29">
        <f t="shared" si="80"/>
        <v>-3.8573098662131493E-15</v>
      </c>
      <c r="AW82" s="28">
        <f t="shared" si="81"/>
        <v>-1.8840890357854844E-6</v>
      </c>
      <c r="AX82" s="31">
        <f t="shared" si="91"/>
        <v>1.5737824254148212E-12</v>
      </c>
      <c r="AY82" s="28">
        <f t="shared" si="92"/>
        <v>3.2657543286944237E-5</v>
      </c>
      <c r="AZ82" s="8">
        <f t="shared" si="93"/>
        <v>8.2725899402552621</v>
      </c>
      <c r="BA82" s="8">
        <f t="shared" si="94"/>
        <v>-63.435888413952426</v>
      </c>
      <c r="BB82" s="8">
        <f t="shared" si="95"/>
        <v>116.56411158604757</v>
      </c>
      <c r="BD82" s="32">
        <f t="shared" si="96"/>
        <v>8</v>
      </c>
      <c r="BE82" s="32">
        <f t="shared" si="97"/>
        <v>-63</v>
      </c>
      <c r="BF82" s="32">
        <f t="shared" si="98"/>
        <v>117</v>
      </c>
    </row>
    <row r="83" spans="22:58" x14ac:dyDescent="0.25">
      <c r="V83" s="27">
        <v>1.79</v>
      </c>
      <c r="W83" s="32">
        <f t="shared" si="82"/>
        <v>616.59500186148261</v>
      </c>
      <c r="X83">
        <f t="shared" si="67"/>
        <v>-3.4139245433795011</v>
      </c>
      <c r="Y83" s="28">
        <f t="shared" si="68"/>
        <v>-2.7392752559210995</v>
      </c>
      <c r="Z83" s="28">
        <f t="shared" si="69"/>
        <v>-43.153966817582557</v>
      </c>
      <c r="AA83" s="28">
        <f t="shared" si="70"/>
        <v>5.9361473400486114E-4</v>
      </c>
      <c r="AB83" s="28">
        <f t="shared" si="71"/>
        <v>-0.66985046923438052</v>
      </c>
      <c r="AC83" s="28">
        <f t="shared" si="83"/>
        <v>5.0478549663662161E-5</v>
      </c>
      <c r="AD83" s="28">
        <f t="shared" si="72"/>
        <v>0.19533653978127111</v>
      </c>
      <c r="AE83" s="28">
        <f t="shared" si="84"/>
        <v>-6.1525557060169325</v>
      </c>
      <c r="AF83" s="28">
        <f t="shared" si="85"/>
        <v>-43.628480747035667</v>
      </c>
      <c r="AG83" s="28">
        <f t="shared" si="64"/>
        <v>92.110410468749379</v>
      </c>
      <c r="AH83" s="28">
        <f t="shared" si="73"/>
        <v>-85.643817251401003</v>
      </c>
      <c r="AI83" s="28">
        <f t="shared" si="74"/>
        <v>-89.997008205427093</v>
      </c>
      <c r="AJ83" s="28">
        <f t="shared" si="86"/>
        <v>9.4992785843600451</v>
      </c>
      <c r="AK83" s="28">
        <f t="shared" si="75"/>
        <v>70.427871836787048</v>
      </c>
      <c r="AL83" s="29">
        <f t="shared" si="76"/>
        <v>-3.282262732936009E-4</v>
      </c>
      <c r="AM83" s="28">
        <f t="shared" si="77"/>
        <v>-0.49809755786064902</v>
      </c>
      <c r="AN83" s="28">
        <f t="shared" si="87"/>
        <v>15.965543575435127</v>
      </c>
      <c r="AO83" s="28">
        <f t="shared" si="88"/>
        <v>-20.067233926500695</v>
      </c>
      <c r="AP83">
        <f t="shared" si="65"/>
        <v>23.609121289162623</v>
      </c>
      <c r="AQ83">
        <f t="shared" si="66"/>
        <v>-25.26482869549163</v>
      </c>
      <c r="AR83" s="28">
        <f t="shared" si="89"/>
        <v>8.1572804630891866</v>
      </c>
      <c r="AS83" s="30">
        <f t="shared" si="90"/>
        <v>-63.695714673536358</v>
      </c>
      <c r="AT83" s="28">
        <f t="shared" si="78"/>
        <v>1.6528572776721768E-12</v>
      </c>
      <c r="AU83" s="28">
        <f t="shared" si="79"/>
        <v>3.5346210297787509E-5</v>
      </c>
      <c r="AV83" s="29">
        <f t="shared" si="80"/>
        <v>-3.8573098662131493E-15</v>
      </c>
      <c r="AW83" s="28">
        <f t="shared" si="81"/>
        <v>-1.9279751071522893E-6</v>
      </c>
      <c r="AX83" s="31">
        <f t="shared" si="91"/>
        <v>1.6489999678059637E-12</v>
      </c>
      <c r="AY83" s="28">
        <f t="shared" si="92"/>
        <v>3.3418235190635221E-5</v>
      </c>
      <c r="AZ83" s="8">
        <f t="shared" si="93"/>
        <v>8.1572804630908351</v>
      </c>
      <c r="BA83" s="8">
        <f t="shared" si="94"/>
        <v>-63.695681255301167</v>
      </c>
      <c r="BB83" s="8">
        <f t="shared" si="95"/>
        <v>116.30431874469883</v>
      </c>
      <c r="BD83" s="32">
        <f t="shared" si="96"/>
        <v>8</v>
      </c>
      <c r="BE83" s="32">
        <f t="shared" si="97"/>
        <v>-64</v>
      </c>
      <c r="BF83" s="32">
        <f t="shared" si="98"/>
        <v>116</v>
      </c>
    </row>
    <row r="84" spans="22:58" x14ac:dyDescent="0.25">
      <c r="V84" s="27">
        <v>1.8</v>
      </c>
      <c r="W84" s="32">
        <f t="shared" si="82"/>
        <v>630.95734448019368</v>
      </c>
      <c r="X84">
        <f t="shared" si="67"/>
        <v>-3.4139245433795011</v>
      </c>
      <c r="Y84" s="28">
        <f t="shared" si="68"/>
        <v>-2.8339833947349669</v>
      </c>
      <c r="Z84" s="28">
        <f t="shared" si="69"/>
        <v>-43.812670033615959</v>
      </c>
      <c r="AA84" s="28">
        <f t="shared" si="70"/>
        <v>6.2158893255086483E-4</v>
      </c>
      <c r="AB84" s="28">
        <f t="shared" si="71"/>
        <v>-0.68545181928150845</v>
      </c>
      <c r="AC84" s="28">
        <f t="shared" si="83"/>
        <v>5.2857515941153E-5</v>
      </c>
      <c r="AD84" s="28">
        <f t="shared" si="72"/>
        <v>0.19988647579673102</v>
      </c>
      <c r="AE84" s="28">
        <f t="shared" si="84"/>
        <v>-6.247233491665976</v>
      </c>
      <c r="AF84" s="28">
        <f t="shared" si="85"/>
        <v>-44.298235377100738</v>
      </c>
      <c r="AG84" s="28">
        <f t="shared" si="64"/>
        <v>92.110410468749379</v>
      </c>
      <c r="AH84" s="28">
        <f t="shared" si="73"/>
        <v>-85.843817250868057</v>
      </c>
      <c r="AI84" s="28">
        <f t="shared" si="74"/>
        <v>-89.997076306985775</v>
      </c>
      <c r="AJ84" s="28">
        <f t="shared" si="86"/>
        <v>9.6772878574490626</v>
      </c>
      <c r="AK84" s="28">
        <f t="shared" si="75"/>
        <v>70.840576938631827</v>
      </c>
      <c r="AL84" s="29">
        <f t="shared" si="76"/>
        <v>-3.4369448891148602E-4</v>
      </c>
      <c r="AM84" s="28">
        <f t="shared" si="77"/>
        <v>-0.50969913529454847</v>
      </c>
      <c r="AN84" s="28">
        <f t="shared" si="87"/>
        <v>15.943537380841473</v>
      </c>
      <c r="AO84" s="28">
        <f t="shared" si="88"/>
        <v>-19.666198503648499</v>
      </c>
      <c r="AP84">
        <f t="shared" si="65"/>
        <v>23.609121289162623</v>
      </c>
      <c r="AQ84">
        <f t="shared" si="66"/>
        <v>-25.26482869549163</v>
      </c>
      <c r="AR84" s="28">
        <f t="shared" si="89"/>
        <v>8.0405964828464889</v>
      </c>
      <c r="AS84" s="30">
        <f t="shared" si="90"/>
        <v>-63.96443388074924</v>
      </c>
      <c r="AT84" s="28">
        <f t="shared" si="78"/>
        <v>1.731932129929531E-12</v>
      </c>
      <c r="AU84" s="28">
        <f t="shared" si="79"/>
        <v>3.6169529301407566E-5</v>
      </c>
      <c r="AV84" s="29">
        <f t="shared" si="80"/>
        <v>-3.8573098662131493E-15</v>
      </c>
      <c r="AW84" s="28">
        <f t="shared" si="81"/>
        <v>-1.9728834164406737E-6</v>
      </c>
      <c r="AX84" s="31">
        <f t="shared" si="91"/>
        <v>1.7280748200633179E-12</v>
      </c>
      <c r="AY84" s="28">
        <f t="shared" si="92"/>
        <v>3.4196645884966891E-5</v>
      </c>
      <c r="AZ84" s="8">
        <f t="shared" si="93"/>
        <v>8.0405964828482173</v>
      </c>
      <c r="BA84" s="8">
        <f t="shared" si="94"/>
        <v>-63.964399684103356</v>
      </c>
      <c r="BB84" s="8">
        <f t="shared" si="95"/>
        <v>116.03560031589664</v>
      </c>
      <c r="BD84" s="32">
        <f t="shared" si="96"/>
        <v>8</v>
      </c>
      <c r="BE84" s="32">
        <f t="shared" si="97"/>
        <v>-64</v>
      </c>
      <c r="BF84" s="32">
        <f t="shared" si="98"/>
        <v>116</v>
      </c>
    </row>
    <row r="85" spans="22:58" x14ac:dyDescent="0.25">
      <c r="V85" s="27">
        <v>1.81</v>
      </c>
      <c r="W85" s="32">
        <f t="shared" si="82"/>
        <v>645.65422903465583</v>
      </c>
      <c r="X85">
        <f t="shared" si="67"/>
        <v>-3.4139245433795011</v>
      </c>
      <c r="Y85" s="28">
        <f t="shared" si="68"/>
        <v>-2.9309899636179768</v>
      </c>
      <c r="Z85" s="28">
        <f t="shared" si="69"/>
        <v>-44.472001900665816</v>
      </c>
      <c r="AA85" s="28">
        <f t="shared" si="70"/>
        <v>6.5088132132966911E-4</v>
      </c>
      <c r="AB85" s="28">
        <f t="shared" si="71"/>
        <v>-0.70141646620793408</v>
      </c>
      <c r="AC85" s="28">
        <f t="shared" si="83"/>
        <v>5.5348598046815662E-5</v>
      </c>
      <c r="AD85" s="28">
        <f t="shared" si="72"/>
        <v>0.20454239082640488</v>
      </c>
      <c r="AE85" s="28">
        <f t="shared" si="84"/>
        <v>-6.344208277078101</v>
      </c>
      <c r="AF85" s="28">
        <f t="shared" si="85"/>
        <v>-44.968875976047343</v>
      </c>
      <c r="AG85" s="28">
        <f t="shared" si="64"/>
        <v>92.110410468749379</v>
      </c>
      <c r="AH85" s="28">
        <f t="shared" si="73"/>
        <v>-86.043817250359083</v>
      </c>
      <c r="AI85" s="28">
        <f t="shared" si="74"/>
        <v>-89.997142858363745</v>
      </c>
      <c r="AJ85" s="28">
        <f t="shared" si="86"/>
        <v>9.8561824164907605</v>
      </c>
      <c r="AK85" s="28">
        <f t="shared" si="75"/>
        <v>71.245893652361914</v>
      </c>
      <c r="AL85" s="29">
        <f t="shared" si="76"/>
        <v>-3.5989164002296815E-4</v>
      </c>
      <c r="AM85" s="28">
        <f t="shared" si="77"/>
        <v>-0.52157090490596114</v>
      </c>
      <c r="AN85" s="28">
        <f t="shared" si="87"/>
        <v>15.922415743241032</v>
      </c>
      <c r="AO85" s="28">
        <f t="shared" si="88"/>
        <v>-19.272820110907791</v>
      </c>
      <c r="AP85">
        <f t="shared" si="65"/>
        <v>23.609121289162623</v>
      </c>
      <c r="AQ85">
        <f t="shared" si="66"/>
        <v>-25.26482869549163</v>
      </c>
      <c r="AR85" s="28">
        <f t="shared" si="89"/>
        <v>7.9225000598339221</v>
      </c>
      <c r="AS85" s="30">
        <f t="shared" si="90"/>
        <v>-64.24169608695513</v>
      </c>
      <c r="AT85" s="28">
        <f t="shared" si="78"/>
        <v>1.8129356371199907E-12</v>
      </c>
      <c r="AU85" s="28">
        <f t="shared" si="79"/>
        <v>3.7012025868223515E-5</v>
      </c>
      <c r="AV85" s="29">
        <f t="shared" si="80"/>
        <v>-5.7859647993197248E-15</v>
      </c>
      <c r="AW85" s="28">
        <f t="shared" si="81"/>
        <v>-2.0188377746306534E-6</v>
      </c>
      <c r="AX85" s="31">
        <f t="shared" si="91"/>
        <v>1.807149672320671E-12</v>
      </c>
      <c r="AY85" s="28">
        <f t="shared" si="92"/>
        <v>3.4993188093592861E-5</v>
      </c>
      <c r="AZ85" s="8">
        <f t="shared" si="93"/>
        <v>7.9225000598357296</v>
      </c>
      <c r="BA85" s="8">
        <f t="shared" si="94"/>
        <v>-64.241661093767036</v>
      </c>
      <c r="BB85" s="8">
        <f t="shared" si="95"/>
        <v>115.75833890623296</v>
      </c>
      <c r="BD85" s="32">
        <f t="shared" si="96"/>
        <v>8</v>
      </c>
      <c r="BE85" s="32">
        <f t="shared" si="97"/>
        <v>-64</v>
      </c>
      <c r="BF85" s="32">
        <f t="shared" si="98"/>
        <v>116</v>
      </c>
    </row>
    <row r="86" spans="22:58" x14ac:dyDescent="0.25">
      <c r="V86" s="27">
        <v>1.82</v>
      </c>
      <c r="W86" s="32">
        <f t="shared" si="82"/>
        <v>660.6934480075962</v>
      </c>
      <c r="X86">
        <f t="shared" si="67"/>
        <v>-3.4139245433795011</v>
      </c>
      <c r="Y86" s="28">
        <f t="shared" si="68"/>
        <v>-3.0302981323605627</v>
      </c>
      <c r="Z86" s="28">
        <f t="shared" si="69"/>
        <v>-45.131613581748418</v>
      </c>
      <c r="AA86" s="28">
        <f t="shared" si="70"/>
        <v>6.8155400610379782E-4</v>
      </c>
      <c r="AB86" s="28">
        <f t="shared" si="71"/>
        <v>-0.71775286475939815</v>
      </c>
      <c r="AC86" s="28">
        <f t="shared" si="83"/>
        <v>5.7957079703848387E-5</v>
      </c>
      <c r="AD86" s="28">
        <f t="shared" si="72"/>
        <v>0.20930675325197115</v>
      </c>
      <c r="AE86" s="28">
        <f t="shared" si="84"/>
        <v>-6.443483164654257</v>
      </c>
      <c r="AF86" s="28">
        <f t="shared" si="85"/>
        <v>-45.640059693255843</v>
      </c>
      <c r="AG86" s="28">
        <f t="shared" si="64"/>
        <v>92.110410468749379</v>
      </c>
      <c r="AH86" s="28">
        <f t="shared" si="73"/>
        <v>-86.243817249873018</v>
      </c>
      <c r="AI86" s="28">
        <f t="shared" si="74"/>
        <v>-89.997207894847406</v>
      </c>
      <c r="AJ86" s="28">
        <f t="shared" si="86"/>
        <v>10.035930677417799</v>
      </c>
      <c r="AK86" s="28">
        <f t="shared" si="75"/>
        <v>71.643874563396935</v>
      </c>
      <c r="AL86" s="29">
        <f t="shared" si="76"/>
        <v>-3.7685207460669718E-4</v>
      </c>
      <c r="AM86" s="28">
        <f t="shared" si="77"/>
        <v>-0.53371915718446172</v>
      </c>
      <c r="AN86" s="28">
        <f t="shared" si="87"/>
        <v>15.902147044219552</v>
      </c>
      <c r="AO86" s="28">
        <f t="shared" si="88"/>
        <v>-18.887052488634932</v>
      </c>
      <c r="AP86">
        <f t="shared" si="65"/>
        <v>23.609121289162623</v>
      </c>
      <c r="AQ86">
        <f t="shared" si="66"/>
        <v>-25.26482869549163</v>
      </c>
      <c r="AR86" s="28">
        <f t="shared" si="89"/>
        <v>7.8029564732362857</v>
      </c>
      <c r="AS86" s="30">
        <f t="shared" si="90"/>
        <v>-64.527112181890772</v>
      </c>
      <c r="AT86" s="28">
        <f t="shared" si="78"/>
        <v>1.8977964541766617E-12</v>
      </c>
      <c r="AU86" s="28">
        <f t="shared" si="79"/>
        <v>3.7874146701066866E-5</v>
      </c>
      <c r="AV86" s="29">
        <f t="shared" si="80"/>
        <v>-5.7859647993197248E-15</v>
      </c>
      <c r="AW86" s="28">
        <f t="shared" si="81"/>
        <v>-2.0658625473312197E-6</v>
      </c>
      <c r="AX86" s="31">
        <f t="shared" si="91"/>
        <v>1.8920104893773421E-12</v>
      </c>
      <c r="AY86" s="28">
        <f t="shared" si="92"/>
        <v>3.5808284153735643E-5</v>
      </c>
      <c r="AZ86" s="8">
        <f t="shared" si="93"/>
        <v>7.8029564732381775</v>
      </c>
      <c r="BA86" s="8">
        <f t="shared" si="94"/>
        <v>-64.527076373606619</v>
      </c>
      <c r="BB86" s="8">
        <f t="shared" si="95"/>
        <v>115.47292362639338</v>
      </c>
      <c r="BD86" s="32">
        <f t="shared" si="96"/>
        <v>8</v>
      </c>
      <c r="BE86" s="32">
        <f t="shared" si="97"/>
        <v>-65</v>
      </c>
      <c r="BF86" s="32">
        <f t="shared" si="98"/>
        <v>115</v>
      </c>
    </row>
    <row r="87" spans="22:58" x14ac:dyDescent="0.25">
      <c r="V87" s="27">
        <v>1.83</v>
      </c>
      <c r="W87" s="32">
        <f t="shared" si="82"/>
        <v>676.0829753919819</v>
      </c>
      <c r="X87">
        <f t="shared" si="67"/>
        <v>-3.4139245433795011</v>
      </c>
      <c r="Y87" s="28">
        <f t="shared" si="68"/>
        <v>-3.1319086341750602</v>
      </c>
      <c r="Z87" s="28">
        <f t="shared" si="69"/>
        <v>-45.791155499044237</v>
      </c>
      <c r="AA87" s="28">
        <f t="shared" si="70"/>
        <v>7.1367201779435642E-4</v>
      </c>
      <c r="AB87" s="28">
        <f t="shared" si="71"/>
        <v>-0.73446966607992414</v>
      </c>
      <c r="AC87" s="28">
        <f t="shared" si="83"/>
        <v>6.0688493635237381E-5</v>
      </c>
      <c r="AD87" s="28">
        <f t="shared" si="72"/>
        <v>0.21418208893775259</v>
      </c>
      <c r="AE87" s="28">
        <f t="shared" si="84"/>
        <v>-6.5450588170431319</v>
      </c>
      <c r="AF87" s="28">
        <f t="shared" si="85"/>
        <v>-46.311443076186407</v>
      </c>
      <c r="AG87" s="28">
        <f t="shared" si="64"/>
        <v>92.110410468749379</v>
      </c>
      <c r="AH87" s="28">
        <f t="shared" si="73"/>
        <v>-86.443817249408838</v>
      </c>
      <c r="AI87" s="28">
        <f t="shared" si="74"/>
        <v>-89.997271450919968</v>
      </c>
      <c r="AJ87" s="28">
        <f t="shared" si="86"/>
        <v>10.216501859311261</v>
      </c>
      <c r="AK87" s="28">
        <f t="shared" si="75"/>
        <v>72.034577021084857</v>
      </c>
      <c r="AL87" s="29">
        <f t="shared" si="76"/>
        <v>-3.9461175885122828E-4</v>
      </c>
      <c r="AM87" s="28">
        <f t="shared" si="77"/>
        <v>-0.54615032892265969</v>
      </c>
      <c r="AN87" s="28">
        <f t="shared" si="87"/>
        <v>15.882700466892951</v>
      </c>
      <c r="AO87" s="28">
        <f t="shared" si="88"/>
        <v>-18.508844758757771</v>
      </c>
      <c r="AP87">
        <f t="shared" si="65"/>
        <v>23.609121289162623</v>
      </c>
      <c r="AQ87">
        <f t="shared" si="66"/>
        <v>-25.26482869549163</v>
      </c>
      <c r="AR87" s="28">
        <f t="shared" si="89"/>
        <v>7.6819342435208142</v>
      </c>
      <c r="AS87" s="30">
        <f t="shared" si="90"/>
        <v>-64.820287834944182</v>
      </c>
      <c r="AT87" s="28">
        <f t="shared" si="78"/>
        <v>1.9865145810995442E-12</v>
      </c>
      <c r="AU87" s="28">
        <f t="shared" si="79"/>
        <v>3.8756348907814702E-5</v>
      </c>
      <c r="AV87" s="29">
        <f t="shared" si="80"/>
        <v>-5.7859647993197248E-15</v>
      </c>
      <c r="AW87" s="28">
        <f t="shared" si="81"/>
        <v>-2.1139826676993044E-6</v>
      </c>
      <c r="AX87" s="31">
        <f t="shared" si="91"/>
        <v>1.9807286163002246E-12</v>
      </c>
      <c r="AY87" s="28">
        <f t="shared" si="92"/>
        <v>3.6642366240115396E-5</v>
      </c>
      <c r="AZ87" s="8">
        <f t="shared" si="93"/>
        <v>7.6819342435227949</v>
      </c>
      <c r="BA87" s="8">
        <f t="shared" si="94"/>
        <v>-64.820251192577942</v>
      </c>
      <c r="BB87" s="8">
        <f t="shared" si="95"/>
        <v>115.17974880742206</v>
      </c>
      <c r="BD87" s="32">
        <f t="shared" si="96"/>
        <v>8</v>
      </c>
      <c r="BE87" s="32">
        <f t="shared" si="97"/>
        <v>-65</v>
      </c>
      <c r="BF87" s="32">
        <f t="shared" si="98"/>
        <v>115</v>
      </c>
    </row>
    <row r="88" spans="22:58" x14ac:dyDescent="0.25">
      <c r="V88" s="27">
        <v>1.84</v>
      </c>
      <c r="W88" s="32">
        <f t="shared" si="82"/>
        <v>691.8309709189366</v>
      </c>
      <c r="X88">
        <f t="shared" si="67"/>
        <v>-3.4139245433795011</v>
      </c>
      <c r="Y88" s="28">
        <f t="shared" si="68"/>
        <v>-3.2358197625901659</v>
      </c>
      <c r="Z88" s="28">
        <f t="shared" si="69"/>
        <v>-46.450278259510924</v>
      </c>
      <c r="AA88" s="28">
        <f t="shared" si="70"/>
        <v>7.4730345016030286E-4</v>
      </c>
      <c r="AB88" s="28">
        <f t="shared" si="71"/>
        <v>-0.75157572224806424</v>
      </c>
      <c r="AC88" s="28">
        <f t="shared" si="83"/>
        <v>6.3548633298396169E-5</v>
      </c>
      <c r="AD88" s="28">
        <f t="shared" si="72"/>
        <v>0.21917098256870454</v>
      </c>
      <c r="AE88" s="28">
        <f t="shared" si="84"/>
        <v>-6.6489334538862082</v>
      </c>
      <c r="AF88" s="28">
        <f t="shared" si="85"/>
        <v>-46.982682999190281</v>
      </c>
      <c r="AG88" s="28">
        <f t="shared" si="64"/>
        <v>92.110410468749379</v>
      </c>
      <c r="AH88" s="28">
        <f t="shared" si="73"/>
        <v>-86.643817248965561</v>
      </c>
      <c r="AI88" s="28">
        <f t="shared" si="74"/>
        <v>-89.997333560279699</v>
      </c>
      <c r="AJ88" s="28">
        <f t="shared" si="86"/>
        <v>10.397865990449283</v>
      </c>
      <c r="AK88" s="28">
        <f t="shared" si="75"/>
        <v>72.418062792027058</v>
      </c>
      <c r="AL88" s="29">
        <f t="shared" si="76"/>
        <v>-4.1320835339158859E-4</v>
      </c>
      <c r="AM88" s="28">
        <f t="shared" si="77"/>
        <v>-0.5588710066082121</v>
      </c>
      <c r="AN88" s="28">
        <f t="shared" si="87"/>
        <v>15.864046001879709</v>
      </c>
      <c r="AO88" s="28">
        <f t="shared" si="88"/>
        <v>-18.138141774860852</v>
      </c>
      <c r="AP88">
        <f t="shared" si="65"/>
        <v>23.609121289162623</v>
      </c>
      <c r="AQ88">
        <f t="shared" si="66"/>
        <v>-25.26482869549163</v>
      </c>
      <c r="AR88" s="28">
        <f t="shared" si="89"/>
        <v>7.5594051416644916</v>
      </c>
      <c r="AS88" s="30">
        <f t="shared" si="90"/>
        <v>-65.12082477405113</v>
      </c>
      <c r="AT88" s="28">
        <f t="shared" si="78"/>
        <v>2.0810186728217443E-12</v>
      </c>
      <c r="AU88" s="28">
        <f t="shared" si="79"/>
        <v>3.9659100243754352E-5</v>
      </c>
      <c r="AV88" s="29">
        <f t="shared" si="80"/>
        <v>-5.7859647993197248E-15</v>
      </c>
      <c r="AW88" s="28">
        <f t="shared" si="81"/>
        <v>-2.1632236496596722E-6</v>
      </c>
      <c r="AX88" s="31">
        <f t="shared" si="91"/>
        <v>2.0752327080224247E-12</v>
      </c>
      <c r="AY88" s="28">
        <f t="shared" si="92"/>
        <v>3.7495876594094681E-5</v>
      </c>
      <c r="AZ88" s="8">
        <f t="shared" si="93"/>
        <v>7.5594051416665673</v>
      </c>
      <c r="BA88" s="8">
        <f t="shared" si="94"/>
        <v>-65.120787278174532</v>
      </c>
      <c r="BB88" s="8">
        <f t="shared" si="95"/>
        <v>114.87921272182547</v>
      </c>
      <c r="BD88" s="32">
        <f t="shared" si="96"/>
        <v>8</v>
      </c>
      <c r="BE88" s="32">
        <f t="shared" si="97"/>
        <v>-65</v>
      </c>
      <c r="BF88" s="32">
        <f t="shared" si="98"/>
        <v>115</v>
      </c>
    </row>
    <row r="89" spans="22:58" x14ac:dyDescent="0.25">
      <c r="V89" s="27">
        <v>1.85</v>
      </c>
      <c r="W89" s="32">
        <f t="shared" si="82"/>
        <v>707.94578438413862</v>
      </c>
      <c r="X89">
        <f t="shared" si="67"/>
        <v>-3.4139245433795011</v>
      </c>
      <c r="Y89" s="28">
        <f t="shared" si="68"/>
        <v>-3.3420273786764367</v>
      </c>
      <c r="Z89" s="28">
        <f t="shared" si="69"/>
        <v>-47.108633579303508</v>
      </c>
      <c r="AA89" s="28">
        <f t="shared" si="70"/>
        <v>7.8251960396480337E-4</v>
      </c>
      <c r="AB89" s="28">
        <f t="shared" si="71"/>
        <v>-0.76908009091606</v>
      </c>
      <c r="AC89" s="28">
        <f t="shared" si="83"/>
        <v>6.6543565171281848E-5</v>
      </c>
      <c r="AD89" s="28">
        <f t="shared" si="72"/>
        <v>0.22427607901950022</v>
      </c>
      <c r="AE89" s="28">
        <f t="shared" si="84"/>
        <v>-6.7551028588868025</v>
      </c>
      <c r="AF89" s="28">
        <f t="shared" si="85"/>
        <v>-47.653437591200067</v>
      </c>
      <c r="AG89" s="28">
        <f t="shared" si="64"/>
        <v>92.110410468749379</v>
      </c>
      <c r="AH89" s="28">
        <f t="shared" si="73"/>
        <v>-86.843817248542223</v>
      </c>
      <c r="AI89" s="28">
        <f t="shared" si="74"/>
        <v>-89.997394255857799</v>
      </c>
      <c r="AJ89" s="28">
        <f t="shared" si="86"/>
        <v>10.579993911681296</v>
      </c>
      <c r="AK89" s="28">
        <f t="shared" si="75"/>
        <v>72.794397723842494</v>
      </c>
      <c r="AL89" s="29">
        <f t="shared" si="76"/>
        <v>-4.3268129308316941E-4</v>
      </c>
      <c r="AM89" s="28">
        <f t="shared" si="77"/>
        <v>-0.57188792989371873</v>
      </c>
      <c r="AN89" s="28">
        <f t="shared" si="87"/>
        <v>15.846154450595369</v>
      </c>
      <c r="AO89" s="28">
        <f t="shared" si="88"/>
        <v>-17.774884461909025</v>
      </c>
      <c r="AP89">
        <f t="shared" si="65"/>
        <v>23.609121289162623</v>
      </c>
      <c r="AQ89">
        <f t="shared" si="66"/>
        <v>-25.26482869549163</v>
      </c>
      <c r="AR89" s="28">
        <f t="shared" si="89"/>
        <v>7.435344185379563</v>
      </c>
      <c r="AS89" s="30">
        <f t="shared" si="90"/>
        <v>-65.428322053109099</v>
      </c>
      <c r="AT89" s="28">
        <f t="shared" si="78"/>
        <v>2.1793800744101556E-12</v>
      </c>
      <c r="AU89" s="28">
        <f t="shared" si="79"/>
        <v>4.0582879359593509E-5</v>
      </c>
      <c r="AV89" s="29">
        <f t="shared" si="80"/>
        <v>-7.7146197324263002E-15</v>
      </c>
      <c r="AW89" s="28">
        <f t="shared" si="81"/>
        <v>-2.2136116014327414E-6</v>
      </c>
      <c r="AX89" s="31">
        <f t="shared" si="91"/>
        <v>2.1716654546777294E-12</v>
      </c>
      <c r="AY89" s="28">
        <f t="shared" si="92"/>
        <v>3.8369267758160768E-5</v>
      </c>
      <c r="AZ89" s="8">
        <f t="shared" si="93"/>
        <v>7.4353441853817346</v>
      </c>
      <c r="BA89" s="8">
        <f t="shared" si="94"/>
        <v>-65.428283683841343</v>
      </c>
      <c r="BB89" s="8">
        <f t="shared" si="95"/>
        <v>114.57171631615866</v>
      </c>
      <c r="BD89" s="32">
        <f t="shared" si="96"/>
        <v>7</v>
      </c>
      <c r="BE89" s="32">
        <f t="shared" si="97"/>
        <v>-65</v>
      </c>
      <c r="BF89" s="32">
        <f t="shared" si="98"/>
        <v>115</v>
      </c>
    </row>
    <row r="90" spans="22:58" x14ac:dyDescent="0.25">
      <c r="V90" s="27">
        <v>1.86</v>
      </c>
      <c r="W90" s="32">
        <f t="shared" si="82"/>
        <v>724.4359600749907</v>
      </c>
      <c r="X90">
        <f t="shared" si="67"/>
        <v>-3.4139245433795011</v>
      </c>
      <c r="Y90" s="28">
        <f t="shared" si="68"/>
        <v>-3.4505249285378432</v>
      </c>
      <c r="Z90" s="28">
        <f t="shared" si="69"/>
        <v>-47.765875201043173</v>
      </c>
      <c r="AA90" s="28">
        <f t="shared" si="70"/>
        <v>8.1939513790290199E-4</v>
      </c>
      <c r="AB90" s="28">
        <f t="shared" si="71"/>
        <v>-0.78699204005411727</v>
      </c>
      <c r="AC90" s="28">
        <f t="shared" si="83"/>
        <v>6.9679641620835572E-5</v>
      </c>
      <c r="AD90" s="28">
        <f t="shared" si="72"/>
        <v>0.2295000847554326</v>
      </c>
      <c r="AE90" s="28">
        <f t="shared" si="84"/>
        <v>-6.863560397137821</v>
      </c>
      <c r="AF90" s="28">
        <f t="shared" si="85"/>
        <v>-48.32336715634186</v>
      </c>
      <c r="AG90" s="28">
        <f t="shared" si="64"/>
        <v>92.110410468749379</v>
      </c>
      <c r="AH90" s="28">
        <f t="shared" si="73"/>
        <v>-87.043817248137941</v>
      </c>
      <c r="AI90" s="28">
        <f t="shared" si="74"/>
        <v>-89.997453569835884</v>
      </c>
      <c r="AJ90" s="28">
        <f t="shared" si="86"/>
        <v>10.762857277328788</v>
      </c>
      <c r="AK90" s="28">
        <f t="shared" si="75"/>
        <v>73.163651419923212</v>
      </c>
      <c r="AL90" s="29">
        <f t="shared" si="76"/>
        <v>-4.5307187056415379E-4</v>
      </c>
      <c r="AM90" s="28">
        <f t="shared" si="77"/>
        <v>-0.58520799514622523</v>
      </c>
      <c r="AN90" s="28">
        <f t="shared" si="87"/>
        <v>15.828997426069661</v>
      </c>
      <c r="AO90" s="28">
        <f t="shared" si="88"/>
        <v>-17.419010145058895</v>
      </c>
      <c r="AP90">
        <f t="shared" si="65"/>
        <v>23.609121289162623</v>
      </c>
      <c r="AQ90">
        <f t="shared" si="66"/>
        <v>-25.26482869549163</v>
      </c>
      <c r="AR90" s="28">
        <f t="shared" si="89"/>
        <v>7.3097296226028305</v>
      </c>
      <c r="AS90" s="30">
        <f t="shared" si="90"/>
        <v>-65.742377301400751</v>
      </c>
      <c r="AT90" s="28">
        <f t="shared" si="78"/>
        <v>2.2815987858647778E-12</v>
      </c>
      <c r="AU90" s="28">
        <f t="shared" si="79"/>
        <v>4.1528176055246966E-5</v>
      </c>
      <c r="AV90" s="29">
        <f t="shared" si="80"/>
        <v>-7.7146197324263002E-15</v>
      </c>
      <c r="AW90" s="28">
        <f t="shared" si="81"/>
        <v>-2.2651732393775018E-6</v>
      </c>
      <c r="AX90" s="31">
        <f t="shared" si="91"/>
        <v>2.2738841661323516E-12</v>
      </c>
      <c r="AY90" s="28">
        <f t="shared" si="92"/>
        <v>3.9263002815869465E-5</v>
      </c>
      <c r="AZ90" s="8">
        <f t="shared" si="93"/>
        <v>7.3097296226051043</v>
      </c>
      <c r="BA90" s="8">
        <f t="shared" si="94"/>
        <v>-65.742338038397932</v>
      </c>
      <c r="BB90" s="8">
        <f t="shared" si="95"/>
        <v>114.25766196160207</v>
      </c>
      <c r="BD90" s="32">
        <f t="shared" si="96"/>
        <v>7</v>
      </c>
      <c r="BE90" s="32">
        <f t="shared" si="97"/>
        <v>-66</v>
      </c>
      <c r="BF90" s="32">
        <f t="shared" si="98"/>
        <v>114</v>
      </c>
    </row>
    <row r="91" spans="22:58" x14ac:dyDescent="0.25">
      <c r="V91" s="27">
        <v>1.87</v>
      </c>
      <c r="W91" s="32">
        <f t="shared" si="82"/>
        <v>741.31024130091816</v>
      </c>
      <c r="X91">
        <f t="shared" si="67"/>
        <v>-3.4139245433795011</v>
      </c>
      <c r="Y91" s="28">
        <f t="shared" si="68"/>
        <v>-3.5613034709126912</v>
      </c>
      <c r="Z91" s="28">
        <f t="shared" si="69"/>
        <v>-48.421659798062265</v>
      </c>
      <c r="AA91" s="28">
        <f t="shared" si="70"/>
        <v>8.5800822662821668E-4</v>
      </c>
      <c r="AB91" s="28">
        <f t="shared" si="71"/>
        <v>-0.80532105280204114</v>
      </c>
      <c r="AC91" s="28">
        <f t="shared" si="83"/>
        <v>7.2963514374949724E-5</v>
      </c>
      <c r="AD91" s="28">
        <f t="shared" si="72"/>
        <v>0.23484576926587067</v>
      </c>
      <c r="AE91" s="28">
        <f t="shared" si="84"/>
        <v>-6.9742970425511883</v>
      </c>
      <c r="AF91" s="28">
        <f t="shared" si="85"/>
        <v>-48.992135081598434</v>
      </c>
      <c r="AG91" s="28">
        <f t="shared" si="64"/>
        <v>92.110410468749379</v>
      </c>
      <c r="AH91" s="28">
        <f t="shared" si="73"/>
        <v>-87.243817247751849</v>
      </c>
      <c r="AI91" s="28">
        <f t="shared" si="74"/>
        <v>-89.997511533662973</v>
      </c>
      <c r="AJ91" s="28">
        <f t="shared" si="86"/>
        <v>10.946428553809026</v>
      </c>
      <c r="AK91" s="28">
        <f t="shared" si="75"/>
        <v>73.525896925620998</v>
      </c>
      <c r="AL91" s="29">
        <f t="shared" si="76"/>
        <v>-4.7442332374876268E-4</v>
      </c>
      <c r="AM91" s="28">
        <f t="shared" si="77"/>
        <v>-0.59883825907811217</v>
      </c>
      <c r="AN91" s="28">
        <f t="shared" si="87"/>
        <v>15.812547351482808</v>
      </c>
      <c r="AO91" s="28">
        <f t="shared" si="88"/>
        <v>-17.070452867120085</v>
      </c>
      <c r="AP91">
        <f t="shared" si="65"/>
        <v>23.609121289162623</v>
      </c>
      <c r="AQ91">
        <f t="shared" si="66"/>
        <v>-25.26482869549163</v>
      </c>
      <c r="AR91" s="28">
        <f t="shared" si="89"/>
        <v>7.1825429026026129</v>
      </c>
      <c r="AS91" s="30">
        <f t="shared" si="90"/>
        <v>-66.062587948718516</v>
      </c>
      <c r="AT91" s="28">
        <f t="shared" si="78"/>
        <v>2.3876748071856106E-12</v>
      </c>
      <c r="AU91" s="28">
        <f t="shared" si="79"/>
        <v>4.2495491539535283E-5</v>
      </c>
      <c r="AV91" s="29">
        <f t="shared" si="80"/>
        <v>-7.7146197324263002E-15</v>
      </c>
      <c r="AW91" s="28">
        <f t="shared" si="81"/>
        <v>-2.3179359021568928E-6</v>
      </c>
      <c r="AX91" s="31">
        <f t="shared" si="91"/>
        <v>2.3799601874531843E-12</v>
      </c>
      <c r="AY91" s="28">
        <f t="shared" si="92"/>
        <v>4.0177555637378391E-5</v>
      </c>
      <c r="AZ91" s="8">
        <f t="shared" si="93"/>
        <v>7.1825429026049932</v>
      </c>
      <c r="BA91" s="8">
        <f t="shared" si="94"/>
        <v>-66.062547771162883</v>
      </c>
      <c r="BB91" s="8">
        <f t="shared" si="95"/>
        <v>113.93745222883712</v>
      </c>
      <c r="BD91" s="32">
        <f t="shared" si="96"/>
        <v>7</v>
      </c>
      <c r="BE91" s="32">
        <f t="shared" si="97"/>
        <v>-66</v>
      </c>
      <c r="BF91" s="32">
        <f t="shared" si="98"/>
        <v>114</v>
      </c>
    </row>
    <row r="92" spans="22:58" x14ac:dyDescent="0.25">
      <c r="V92" s="27">
        <v>1.88</v>
      </c>
      <c r="W92" s="32">
        <f t="shared" si="82"/>
        <v>758.57757502918366</v>
      </c>
      <c r="X92">
        <f t="shared" si="67"/>
        <v>-3.4139245433795011</v>
      </c>
      <c r="Y92" s="28">
        <f t="shared" si="68"/>
        <v>-3.6743517146376563</v>
      </c>
      <c r="Z92" s="28">
        <f t="shared" si="69"/>
        <v>-49.075647859907413</v>
      </c>
      <c r="AA92" s="28">
        <f t="shared" si="70"/>
        <v>8.9844072620657038E-4</v>
      </c>
      <c r="AB92" s="28">
        <f t="shared" si="71"/>
        <v>-0.82407683243049334</v>
      </c>
      <c r="AC92" s="28">
        <f t="shared" si="83"/>
        <v>7.6402148621092122E-5</v>
      </c>
      <c r="AD92" s="28">
        <f t="shared" si="72"/>
        <v>0.24031596653101925</v>
      </c>
      <c r="AE92" s="28">
        <f t="shared" si="84"/>
        <v>-7.0873014151423295</v>
      </c>
      <c r="AF92" s="28">
        <f t="shared" si="85"/>
        <v>-49.659408725806884</v>
      </c>
      <c r="AG92" s="28">
        <f t="shared" si="64"/>
        <v>92.110410468749379</v>
      </c>
      <c r="AH92" s="28">
        <f t="shared" si="73"/>
        <v>-87.443817247383123</v>
      </c>
      <c r="AI92" s="28">
        <f t="shared" si="74"/>
        <v>-89.997568178072299</v>
      </c>
      <c r="AJ92" s="28">
        <f t="shared" si="86"/>
        <v>11.130681016172455</v>
      </c>
      <c r="AK92" s="28">
        <f t="shared" si="75"/>
        <v>73.881210426199189</v>
      </c>
      <c r="AL92" s="29">
        <f t="shared" si="76"/>
        <v>-4.9678092741101121E-4</v>
      </c>
      <c r="AM92" s="28">
        <f t="shared" si="77"/>
        <v>-0.61278594246116214</v>
      </c>
      <c r="AN92" s="28">
        <f t="shared" si="87"/>
        <v>15.796777456611299</v>
      </c>
      <c r="AO92" s="28">
        <f t="shared" si="88"/>
        <v>-16.729143694334272</v>
      </c>
      <c r="AP92">
        <f t="shared" si="65"/>
        <v>23.609121289162623</v>
      </c>
      <c r="AQ92">
        <f t="shared" si="66"/>
        <v>-25.26482869549163</v>
      </c>
      <c r="AR92" s="28">
        <f t="shared" si="89"/>
        <v>7.05376863513996</v>
      </c>
      <c r="AS92" s="30">
        <f t="shared" si="90"/>
        <v>-66.388552420141153</v>
      </c>
      <c r="AT92" s="28">
        <f t="shared" si="78"/>
        <v>2.5014654482388667E-12</v>
      </c>
      <c r="AU92" s="28">
        <f t="shared" si="79"/>
        <v>4.3485338695932108E-5</v>
      </c>
      <c r="AV92" s="29">
        <f t="shared" si="80"/>
        <v>-7.7146197324263002E-15</v>
      </c>
      <c r="AW92" s="28">
        <f t="shared" si="81"/>
        <v>-2.3719275652331137E-6</v>
      </c>
      <c r="AX92" s="31">
        <f t="shared" si="91"/>
        <v>2.4937508285064405E-12</v>
      </c>
      <c r="AY92" s="28">
        <f t="shared" si="92"/>
        <v>4.1113411130698995E-5</v>
      </c>
      <c r="AZ92" s="8">
        <f t="shared" si="93"/>
        <v>7.053768635142454</v>
      </c>
      <c r="BA92" s="8">
        <f t="shared" si="94"/>
        <v>-66.388511306730024</v>
      </c>
      <c r="BB92" s="8">
        <f t="shared" si="95"/>
        <v>113.61148869326998</v>
      </c>
      <c r="BD92" s="32">
        <f t="shared" si="96"/>
        <v>7</v>
      </c>
      <c r="BE92" s="32">
        <f t="shared" si="97"/>
        <v>-66</v>
      </c>
      <c r="BF92" s="32">
        <f t="shared" si="98"/>
        <v>114</v>
      </c>
    </row>
    <row r="93" spans="22:58" x14ac:dyDescent="0.25">
      <c r="V93" s="27">
        <v>1.89</v>
      </c>
      <c r="W93" s="32">
        <f t="shared" si="82"/>
        <v>776.2471166286922</v>
      </c>
      <c r="X93">
        <f t="shared" si="67"/>
        <v>-3.4139245433795011</v>
      </c>
      <c r="Y93" s="28">
        <f t="shared" si="68"/>
        <v>-3.7896560656431562</v>
      </c>
      <c r="Z93" s="28">
        <f t="shared" si="69"/>
        <v>-49.727504553606174</v>
      </c>
      <c r="AA93" s="28">
        <f t="shared" si="70"/>
        <v>9.4077834733392526E-4</v>
      </c>
      <c r="AB93" s="28">
        <f t="shared" si="71"/>
        <v>-0.84326930741419992</v>
      </c>
      <c r="AC93" s="28">
        <f t="shared" si="83"/>
        <v>8.0002837789431658E-5</v>
      </c>
      <c r="AD93" s="28">
        <f t="shared" si="72"/>
        <v>0.24591357652275586</v>
      </c>
      <c r="AE93" s="28">
        <f t="shared" si="84"/>
        <v>-7.2025598278375336</v>
      </c>
      <c r="AF93" s="28">
        <f t="shared" si="85"/>
        <v>-50.324860284497618</v>
      </c>
      <c r="AG93" s="28">
        <f t="shared" si="64"/>
        <v>92.110410468749379</v>
      </c>
      <c r="AH93" s="28">
        <f t="shared" si="73"/>
        <v>-87.643817247031009</v>
      </c>
      <c r="AI93" s="28">
        <f t="shared" si="74"/>
        <v>-89.997623533097453</v>
      </c>
      <c r="AJ93" s="28">
        <f t="shared" si="86"/>
        <v>11.315588742738313</v>
      </c>
      <c r="AK93" s="28">
        <f t="shared" si="75"/>
        <v>74.229670956789278</v>
      </c>
      <c r="AL93" s="29">
        <f t="shared" si="76"/>
        <v>-5.2019208911226688E-4</v>
      </c>
      <c r="AM93" s="28">
        <f t="shared" si="77"/>
        <v>-0.6270584339256533</v>
      </c>
      <c r="AN93" s="28">
        <f t="shared" si="87"/>
        <v>15.781661772367571</v>
      </c>
      <c r="AO93" s="28">
        <f t="shared" si="88"/>
        <v>-16.39501101023383</v>
      </c>
      <c r="AP93">
        <f t="shared" si="65"/>
        <v>23.609121289162623</v>
      </c>
      <c r="AQ93">
        <f t="shared" si="66"/>
        <v>-25.26482869549163</v>
      </c>
      <c r="AR93" s="28">
        <f t="shared" si="89"/>
        <v>6.9233945382010305</v>
      </c>
      <c r="AS93" s="30">
        <f t="shared" si="90"/>
        <v>-66.719871294731448</v>
      </c>
      <c r="AT93" s="28">
        <f t="shared" si="78"/>
        <v>2.6191133991583329E-12</v>
      </c>
      <c r="AU93" s="28">
        <f t="shared" si="79"/>
        <v>4.4498242354502061E-5</v>
      </c>
      <c r="AV93" s="29">
        <f t="shared" si="80"/>
        <v>-7.7146197324263002E-15</v>
      </c>
      <c r="AW93" s="28">
        <f t="shared" si="81"/>
        <v>-2.4271768557005981E-6</v>
      </c>
      <c r="AX93" s="31">
        <f t="shared" si="91"/>
        <v>2.6113987794259067E-12</v>
      </c>
      <c r="AY93" s="28">
        <f t="shared" si="92"/>
        <v>4.2071065498801462E-5</v>
      </c>
      <c r="AZ93" s="8">
        <f t="shared" si="93"/>
        <v>6.9233945382036417</v>
      </c>
      <c r="BA93" s="8">
        <f t="shared" si="94"/>
        <v>-66.719829223665954</v>
      </c>
      <c r="BB93" s="8">
        <f t="shared" si="95"/>
        <v>113.28017077633405</v>
      </c>
      <c r="BD93" s="32">
        <f t="shared" si="96"/>
        <v>7</v>
      </c>
      <c r="BE93" s="32">
        <f t="shared" si="97"/>
        <v>-67</v>
      </c>
      <c r="BF93" s="32">
        <f t="shared" si="98"/>
        <v>113</v>
      </c>
    </row>
    <row r="94" spans="22:58" x14ac:dyDescent="0.25">
      <c r="V94" s="27">
        <v>1.9</v>
      </c>
      <c r="W94" s="32">
        <f t="shared" si="82"/>
        <v>794.32823472428197</v>
      </c>
      <c r="X94">
        <f t="shared" si="67"/>
        <v>-3.4139245433795011</v>
      </c>
      <c r="Y94" s="28">
        <f t="shared" si="68"/>
        <v>-3.9072006830673955</v>
      </c>
      <c r="Z94" s="28">
        <f t="shared" si="69"/>
        <v>-50.376900555485363</v>
      </c>
      <c r="AA94" s="28">
        <f t="shared" si="70"/>
        <v>9.8511083671171834E-4</v>
      </c>
      <c r="AB94" s="28">
        <f t="shared" si="71"/>
        <v>-0.86290863661943829</v>
      </c>
      <c r="AC94" s="28">
        <f t="shared" si="83"/>
        <v>8.3773219008877263E-5</v>
      </c>
      <c r="AD94" s="28">
        <f t="shared" si="72"/>
        <v>0.25164156674032734</v>
      </c>
      <c r="AE94" s="28">
        <f t="shared" si="84"/>
        <v>-7.3200563423911769</v>
      </c>
      <c r="AF94" s="28">
        <f t="shared" si="85"/>
        <v>-50.988167625364476</v>
      </c>
      <c r="AG94" s="28">
        <f t="shared" si="64"/>
        <v>92.110410468749379</v>
      </c>
      <c r="AH94" s="28">
        <f t="shared" si="73"/>
        <v>-87.843817246694741</v>
      </c>
      <c r="AI94" s="28">
        <f t="shared" si="74"/>
        <v>-89.997677628088397</v>
      </c>
      <c r="AJ94" s="28">
        <f t="shared" si="86"/>
        <v>11.501126608005777</v>
      </c>
      <c r="AK94" s="28">
        <f t="shared" si="75"/>
        <v>74.571360124503059</v>
      </c>
      <c r="AL94" s="29">
        <f t="shared" si="76"/>
        <v>-5.4470644961023668E-4</v>
      </c>
      <c r="AM94" s="28">
        <f t="shared" si="77"/>
        <v>-0.64166329384633958</v>
      </c>
      <c r="AN94" s="28">
        <f t="shared" si="87"/>
        <v>15.767175123610805</v>
      </c>
      <c r="AO94" s="28">
        <f t="shared" si="88"/>
        <v>-16.067980797431677</v>
      </c>
      <c r="AP94">
        <f t="shared" si="65"/>
        <v>23.609121289162623</v>
      </c>
      <c r="AQ94">
        <f t="shared" si="66"/>
        <v>-25.26482869549163</v>
      </c>
      <c r="AR94" s="28">
        <f t="shared" si="89"/>
        <v>6.7914113748906217</v>
      </c>
      <c r="AS94" s="30">
        <f t="shared" si="90"/>
        <v>-67.056148422796156</v>
      </c>
      <c r="AT94" s="28">
        <f t="shared" si="78"/>
        <v>2.7425473148771155E-12</v>
      </c>
      <c r="AU94" s="28">
        <f t="shared" si="79"/>
        <v>4.5534739570172174E-5</v>
      </c>
      <c r="AV94" s="29">
        <f t="shared" si="80"/>
        <v>-7.7146197324263002E-15</v>
      </c>
      <c r="AW94" s="28">
        <f t="shared" si="81"/>
        <v>-2.4837130674644575E-6</v>
      </c>
      <c r="AX94" s="31">
        <f t="shared" si="91"/>
        <v>2.7348326951446892E-12</v>
      </c>
      <c r="AY94" s="28">
        <f t="shared" si="92"/>
        <v>4.3051026502707714E-5</v>
      </c>
      <c r="AZ94" s="8">
        <f t="shared" si="93"/>
        <v>6.7914113748933564</v>
      </c>
      <c r="BA94" s="8">
        <f t="shared" si="94"/>
        <v>-67.056105371769647</v>
      </c>
      <c r="BB94" s="8">
        <f t="shared" si="95"/>
        <v>112.94389462823035</v>
      </c>
      <c r="BD94" s="32">
        <f t="shared" si="96"/>
        <v>7</v>
      </c>
      <c r="BE94" s="32">
        <f t="shared" si="97"/>
        <v>-67</v>
      </c>
      <c r="BF94" s="32">
        <f t="shared" si="98"/>
        <v>113</v>
      </c>
    </row>
    <row r="95" spans="22:58" x14ac:dyDescent="0.25">
      <c r="V95" s="27">
        <v>1.91</v>
      </c>
      <c r="W95" s="32">
        <f t="shared" si="82"/>
        <v>812.83051616409966</v>
      </c>
      <c r="X95">
        <f t="shared" si="67"/>
        <v>-3.4139245433795011</v>
      </c>
      <c r="Y95" s="28">
        <f t="shared" si="68"/>
        <v>-4.0269675440022965</v>
      </c>
      <c r="Z95" s="28">
        <f t="shared" si="69"/>
        <v>-51.023512848673164</v>
      </c>
      <c r="AA95" s="28">
        <f t="shared" si="70"/>
        <v>1.0315321669107616E-3</v>
      </c>
      <c r="AB95" s="28">
        <f t="shared" si="71"/>
        <v>-0.88300521460821513</v>
      </c>
      <c r="AC95" s="28">
        <f t="shared" si="83"/>
        <v>8.772128931508641E-5</v>
      </c>
      <c r="AD95" s="28">
        <f t="shared" si="72"/>
        <v>0.25750297378171777</v>
      </c>
      <c r="AE95" s="28">
        <f t="shared" si="84"/>
        <v>-7.4397728339255718</v>
      </c>
      <c r="AF95" s="28">
        <f t="shared" si="85"/>
        <v>-51.649015089499663</v>
      </c>
      <c r="AG95" s="28">
        <f t="shared" si="64"/>
        <v>92.110410468749379</v>
      </c>
      <c r="AH95" s="28">
        <f t="shared" si="73"/>
        <v>-88.043817246373607</v>
      </c>
      <c r="AI95" s="28">
        <f t="shared" si="74"/>
        <v>-89.997730491727026</v>
      </c>
      <c r="AJ95" s="28">
        <f t="shared" si="86"/>
        <v>11.687270274010636</v>
      </c>
      <c r="AK95" s="28">
        <f t="shared" si="75"/>
        <v>74.906361842773293</v>
      </c>
      <c r="AL95" s="29">
        <f t="shared" si="76"/>
        <v>-5.7037598801437499E-4</v>
      </c>
      <c r="AM95" s="28">
        <f t="shared" si="77"/>
        <v>-0.65660825831724801</v>
      </c>
      <c r="AN95" s="28">
        <f t="shared" si="87"/>
        <v>15.753293120398395</v>
      </c>
      <c r="AO95" s="28">
        <f t="shared" si="88"/>
        <v>-15.747976907270981</v>
      </c>
      <c r="AP95">
        <f t="shared" si="65"/>
        <v>23.609121289162623</v>
      </c>
      <c r="AQ95">
        <f t="shared" si="66"/>
        <v>-25.26482869549163</v>
      </c>
      <c r="AR95" s="28">
        <f t="shared" si="89"/>
        <v>6.6578128801438154</v>
      </c>
      <c r="AS95" s="30">
        <f t="shared" si="90"/>
        <v>-67.396991996770652</v>
      </c>
      <c r="AT95" s="28">
        <f t="shared" si="78"/>
        <v>2.8736958503283202E-12</v>
      </c>
      <c r="AU95" s="28">
        <f t="shared" si="79"/>
        <v>4.6595379907485879E-5</v>
      </c>
      <c r="AV95" s="29">
        <f t="shared" si="80"/>
        <v>-7.7146197324263002E-15</v>
      </c>
      <c r="AW95" s="28">
        <f t="shared" si="81"/>
        <v>-2.5415661767725153E-6</v>
      </c>
      <c r="AX95" s="31">
        <f t="shared" si="91"/>
        <v>2.865981230595894E-12</v>
      </c>
      <c r="AY95" s="28">
        <f t="shared" si="92"/>
        <v>4.4053813730713366E-5</v>
      </c>
      <c r="AZ95" s="8">
        <f t="shared" si="93"/>
        <v>6.6578128801466816</v>
      </c>
      <c r="BA95" s="8">
        <f t="shared" si="94"/>
        <v>-67.396947942956928</v>
      </c>
      <c r="BB95" s="8">
        <f t="shared" si="95"/>
        <v>112.60305205704307</v>
      </c>
      <c r="BD95" s="32">
        <f t="shared" si="96"/>
        <v>7</v>
      </c>
      <c r="BE95" s="32">
        <f t="shared" si="97"/>
        <v>-67</v>
      </c>
      <c r="BF95" s="32">
        <f t="shared" si="98"/>
        <v>113</v>
      </c>
    </row>
    <row r="96" spans="22:58" x14ac:dyDescent="0.25">
      <c r="V96" s="27">
        <v>1.92</v>
      </c>
      <c r="W96" s="32">
        <f t="shared" si="82"/>
        <v>831.76377110267129</v>
      </c>
      <c r="X96">
        <f t="shared" si="67"/>
        <v>-3.4139245433795011</v>
      </c>
      <c r="Y96" s="28">
        <f t="shared" si="68"/>
        <v>-4.1489365163167298</v>
      </c>
      <c r="Z96" s="28">
        <f t="shared" si="69"/>
        <v>-51.66702548180762</v>
      </c>
      <c r="AA96" s="28">
        <f t="shared" si="70"/>
        <v>1.0801407351857784E-3</v>
      </c>
      <c r="AB96" s="28">
        <f t="shared" si="71"/>
        <v>-0.90356967706153202</v>
      </c>
      <c r="AC96" s="28">
        <f t="shared" si="83"/>
        <v>9.1855422593066288E-5</v>
      </c>
      <c r="AD96" s="28">
        <f t="shared" si="72"/>
        <v>0.26350090495150463</v>
      </c>
      <c r="AE96" s="28">
        <f t="shared" si="84"/>
        <v>-7.5616890635384513</v>
      </c>
      <c r="AF96" s="28">
        <f t="shared" si="85"/>
        <v>-52.307094253917647</v>
      </c>
      <c r="AG96" s="28">
        <f t="shared" si="64"/>
        <v>92.110410468749379</v>
      </c>
      <c r="AH96" s="28">
        <f t="shared" si="73"/>
        <v>-88.243817246066939</v>
      </c>
      <c r="AI96" s="28">
        <f t="shared" si="74"/>
        <v>-89.997782152042333</v>
      </c>
      <c r="AJ96" s="28">
        <f t="shared" si="86"/>
        <v>11.873996180289312</v>
      </c>
      <c r="AK96" s="28">
        <f t="shared" si="75"/>
        <v>75.234762077923293</v>
      </c>
      <c r="AL96" s="29">
        <f t="shared" si="76"/>
        <v>-5.9725513187851916E-4</v>
      </c>
      <c r="AM96" s="28">
        <f t="shared" si="77"/>
        <v>-0.67190124321721834</v>
      </c>
      <c r="AN96" s="28">
        <f t="shared" si="87"/>
        <v>15.739992147839873</v>
      </c>
      <c r="AO96" s="28">
        <f t="shared" si="88"/>
        <v>-15.43492131733626</v>
      </c>
      <c r="AP96">
        <f t="shared" si="65"/>
        <v>23.609121289162623</v>
      </c>
      <c r="AQ96">
        <f t="shared" si="66"/>
        <v>-25.26482869549163</v>
      </c>
      <c r="AR96" s="28">
        <f t="shared" si="89"/>
        <v>6.522595677972415</v>
      </c>
      <c r="AS96" s="30">
        <f t="shared" si="90"/>
        <v>-67.742015571253901</v>
      </c>
      <c r="AT96" s="28">
        <f t="shared" si="78"/>
        <v>3.0087016956457347E-12</v>
      </c>
      <c r="AU96" s="28">
        <f t="shared" si="79"/>
        <v>4.7680725731989252E-5</v>
      </c>
      <c r="AV96" s="29">
        <f t="shared" si="80"/>
        <v>-7.7146197324263002E-15</v>
      </c>
      <c r="AW96" s="28">
        <f t="shared" si="81"/>
        <v>-2.6007668581091021E-6</v>
      </c>
      <c r="AX96" s="31">
        <f t="shared" si="91"/>
        <v>3.0009870759133084E-12</v>
      </c>
      <c r="AY96" s="28">
        <f t="shared" si="92"/>
        <v>4.5079958873880152E-5</v>
      </c>
      <c r="AZ96" s="8">
        <f t="shared" si="93"/>
        <v>6.5225956779754162</v>
      </c>
      <c r="BA96" s="8">
        <f t="shared" si="94"/>
        <v>-67.741970491295021</v>
      </c>
      <c r="BB96" s="8">
        <f t="shared" si="95"/>
        <v>112.25802950870498</v>
      </c>
      <c r="BD96" s="32">
        <f t="shared" si="96"/>
        <v>7</v>
      </c>
      <c r="BE96" s="32">
        <f t="shared" si="97"/>
        <v>-68</v>
      </c>
      <c r="BF96" s="32">
        <f t="shared" si="98"/>
        <v>112</v>
      </c>
    </row>
    <row r="97" spans="22:58" x14ac:dyDescent="0.25">
      <c r="V97" s="27">
        <v>1.93</v>
      </c>
      <c r="W97" s="32">
        <f t="shared" si="82"/>
        <v>851.13803820237661</v>
      </c>
      <c r="X97">
        <f t="shared" si="67"/>
        <v>-3.4139245433795011</v>
      </c>
      <c r="Y97" s="28">
        <f t="shared" si="68"/>
        <v>-4.2730854389435677</v>
      </c>
      <c r="Z97" s="28">
        <f t="shared" si="69"/>
        <v>-52.30713028491185</v>
      </c>
      <c r="AA97" s="28">
        <f t="shared" si="70"/>
        <v>1.1310395715963064E-3</v>
      </c>
      <c r="AB97" s="28">
        <f t="shared" si="71"/>
        <v>-0.92461290632420967</v>
      </c>
      <c r="AC97" s="28">
        <f t="shared" si="83"/>
        <v>9.6184387352706238E-5</v>
      </c>
      <c r="AD97" s="28">
        <f t="shared" si="72"/>
        <v>0.26963853990604952</v>
      </c>
      <c r="AE97" s="28">
        <f t="shared" si="84"/>
        <v>-7.6857827583641196</v>
      </c>
      <c r="AF97" s="28">
        <f t="shared" si="85"/>
        <v>-52.962104651330009</v>
      </c>
      <c r="AG97" s="28">
        <f t="shared" si="64"/>
        <v>92.110410468749379</v>
      </c>
      <c r="AH97" s="28">
        <f t="shared" si="73"/>
        <v>-88.443817245774042</v>
      </c>
      <c r="AI97" s="28">
        <f t="shared" si="74"/>
        <v>-89.997832636425287</v>
      </c>
      <c r="AJ97" s="28">
        <f t="shared" si="86"/>
        <v>12.061281532603989</v>
      </c>
      <c r="AK97" s="28">
        <f t="shared" si="75"/>
        <v>75.556648607903469</v>
      </c>
      <c r="AL97" s="29">
        <f t="shared" si="76"/>
        <v>-6.2540087246021651E-4</v>
      </c>
      <c r="AM97" s="28">
        <f t="shared" si="77"/>
        <v>-0.68755034836818074</v>
      </c>
      <c r="AN97" s="28">
        <f t="shared" si="87"/>
        <v>15.727249354706865</v>
      </c>
      <c r="AO97" s="28">
        <f t="shared" si="88"/>
        <v>-15.128734376889998</v>
      </c>
      <c r="AP97">
        <f t="shared" si="65"/>
        <v>23.609121289162623</v>
      </c>
      <c r="AQ97">
        <f t="shared" si="66"/>
        <v>-25.26482869549163</v>
      </c>
      <c r="AR97" s="28">
        <f t="shared" si="89"/>
        <v>6.3857591900137365</v>
      </c>
      <c r="AS97" s="30">
        <f t="shared" si="90"/>
        <v>-68.090839028220003</v>
      </c>
      <c r="AT97" s="28">
        <f t="shared" si="78"/>
        <v>3.1494935057624646E-12</v>
      </c>
      <c r="AU97" s="28">
        <f t="shared" si="79"/>
        <v>4.879135250840469E-5</v>
      </c>
      <c r="AV97" s="29">
        <f t="shared" si="80"/>
        <v>-9.6432746655328773E-15</v>
      </c>
      <c r="AW97" s="28">
        <f t="shared" si="81"/>
        <v>-2.6613465004590783E-6</v>
      </c>
      <c r="AX97" s="31">
        <f t="shared" si="91"/>
        <v>3.1398502310969317E-12</v>
      </c>
      <c r="AY97" s="28">
        <f t="shared" si="92"/>
        <v>4.6130006007945613E-5</v>
      </c>
      <c r="AZ97" s="8">
        <f t="shared" si="93"/>
        <v>6.3857591900168762</v>
      </c>
      <c r="BA97" s="8">
        <f t="shared" si="94"/>
        <v>-68.090792898213991</v>
      </c>
      <c r="BB97" s="8">
        <f t="shared" si="95"/>
        <v>111.90920710178601</v>
      </c>
      <c r="BD97" s="32">
        <f t="shared" si="96"/>
        <v>6</v>
      </c>
      <c r="BE97" s="32">
        <f t="shared" si="97"/>
        <v>-68</v>
      </c>
      <c r="BF97" s="32">
        <f t="shared" si="98"/>
        <v>112</v>
      </c>
    </row>
    <row r="98" spans="22:58" x14ac:dyDescent="0.25">
      <c r="V98" s="27">
        <v>1.94</v>
      </c>
      <c r="W98" s="32">
        <f t="shared" si="82"/>
        <v>870.96358995608068</v>
      </c>
      <c r="X98">
        <f t="shared" si="67"/>
        <v>-3.4139245433795011</v>
      </c>
      <c r="Y98" s="28">
        <f t="shared" si="68"/>
        <v>-4.3993902089662633</v>
      </c>
      <c r="Z98" s="28">
        <f t="shared" si="69"/>
        <v>-52.943527538868445</v>
      </c>
      <c r="AA98" s="28">
        <f t="shared" si="70"/>
        <v>1.1843365569089892E-3</v>
      </c>
      <c r="AB98" s="28">
        <f t="shared" si="71"/>
        <v>-0.946146037073756</v>
      </c>
      <c r="AC98" s="28">
        <f t="shared" si="83"/>
        <v>1.0071736531214623E-4</v>
      </c>
      <c r="AD98" s="28">
        <f t="shared" si="72"/>
        <v>0.2759191323368827</v>
      </c>
      <c r="AE98" s="28">
        <f t="shared" si="84"/>
        <v>-7.8120296984235438</v>
      </c>
      <c r="AF98" s="28">
        <f t="shared" si="85"/>
        <v>-53.613754443605316</v>
      </c>
      <c r="AG98" s="28">
        <f t="shared" si="64"/>
        <v>92.110410468749379</v>
      </c>
      <c r="AH98" s="28">
        <f t="shared" si="73"/>
        <v>-88.643817245494347</v>
      </c>
      <c r="AI98" s="28">
        <f t="shared" si="74"/>
        <v>-89.997881971643409</v>
      </c>
      <c r="AJ98" s="28">
        <f t="shared" si="86"/>
        <v>12.249104290574202</v>
      </c>
      <c r="AK98" s="28">
        <f t="shared" si="75"/>
        <v>75.872110793075848</v>
      </c>
      <c r="AL98" s="29">
        <f t="shared" si="76"/>
        <v>-6.5487288542740406E-4</v>
      </c>
      <c r="AM98" s="28">
        <f t="shared" si="77"/>
        <v>-0.70356386178818808</v>
      </c>
      <c r="AN98" s="28">
        <f t="shared" si="87"/>
        <v>15.715042640943807</v>
      </c>
      <c r="AO98" s="28">
        <f t="shared" si="88"/>
        <v>-14.829335040355749</v>
      </c>
      <c r="AP98">
        <f t="shared" si="65"/>
        <v>23.609121289162623</v>
      </c>
      <c r="AQ98">
        <f t="shared" si="66"/>
        <v>-25.26482869549163</v>
      </c>
      <c r="AR98" s="28">
        <f t="shared" si="89"/>
        <v>6.2473055361912557</v>
      </c>
      <c r="AS98" s="30">
        <f t="shared" si="90"/>
        <v>-68.44308948396106</v>
      </c>
      <c r="AT98" s="28">
        <f t="shared" si="78"/>
        <v>3.2979999356116156E-12</v>
      </c>
      <c r="AU98" s="28">
        <f t="shared" si="79"/>
        <v>4.9927849105749943E-5</v>
      </c>
      <c r="AV98" s="29">
        <f t="shared" si="80"/>
        <v>-9.6432746655328773E-15</v>
      </c>
      <c r="AW98" s="28">
        <f t="shared" si="81"/>
        <v>-2.7233372239506834E-6</v>
      </c>
      <c r="AX98" s="31">
        <f t="shared" si="91"/>
        <v>3.2883566609460827E-12</v>
      </c>
      <c r="AY98" s="28">
        <f t="shared" si="92"/>
        <v>4.7204511881799261E-5</v>
      </c>
      <c r="AZ98" s="8">
        <f t="shared" si="93"/>
        <v>6.2473055361945438</v>
      </c>
      <c r="BA98" s="8">
        <f t="shared" si="94"/>
        <v>-68.443042279449173</v>
      </c>
      <c r="BB98" s="8">
        <f t="shared" si="95"/>
        <v>111.55695772055083</v>
      </c>
      <c r="BD98" s="32">
        <f t="shared" si="96"/>
        <v>6</v>
      </c>
      <c r="BE98" s="32">
        <f t="shared" si="97"/>
        <v>-68</v>
      </c>
      <c r="BF98" s="32">
        <f t="shared" si="98"/>
        <v>112</v>
      </c>
    </row>
    <row r="99" spans="22:58" x14ac:dyDescent="0.25">
      <c r="V99" s="27">
        <v>1.95</v>
      </c>
      <c r="W99" s="32">
        <f t="shared" si="82"/>
        <v>891.25093813374565</v>
      </c>
      <c r="X99">
        <f t="shared" si="67"/>
        <v>-3.4139245433795011</v>
      </c>
      <c r="Y99" s="28">
        <f t="shared" si="68"/>
        <v>-4.5278248747992453</v>
      </c>
      <c r="Z99" s="28">
        <f t="shared" si="69"/>
        <v>-53.57592659542545</v>
      </c>
      <c r="AA99" s="28">
        <f t="shared" si="70"/>
        <v>1.2401446507347405E-3</v>
      </c>
      <c r="AB99" s="28">
        <f t="shared" si="71"/>
        <v>-0.96818046211580511</v>
      </c>
      <c r="AC99" s="28">
        <f t="shared" si="83"/>
        <v>1.0546397086802909E-4</v>
      </c>
      <c r="AD99" s="28">
        <f t="shared" si="72"/>
        <v>0.28234601169316231</v>
      </c>
      <c r="AE99" s="28">
        <f t="shared" si="84"/>
        <v>-7.940403809557143</v>
      </c>
      <c r="AF99" s="28">
        <f t="shared" si="85"/>
        <v>-54.26176104584809</v>
      </c>
      <c r="AG99" s="28">
        <f t="shared" si="64"/>
        <v>92.110410468749379</v>
      </c>
      <c r="AH99" s="28">
        <f t="shared" si="73"/>
        <v>-88.843817245227257</v>
      </c>
      <c r="AI99" s="28">
        <f t="shared" si="74"/>
        <v>-89.997930183854862</v>
      </c>
      <c r="AJ99" s="28">
        <f t="shared" si="86"/>
        <v>12.437443154351865</v>
      </c>
      <c r="AK99" s="28">
        <f t="shared" si="75"/>
        <v>76.181239358878926</v>
      </c>
      <c r="AL99" s="29">
        <f t="shared" si="76"/>
        <v>-6.857336572121932E-4</v>
      </c>
      <c r="AM99" s="28">
        <f t="shared" si="77"/>
        <v>-0.71995026404125806</v>
      </c>
      <c r="AN99" s="28">
        <f t="shared" si="87"/>
        <v>15.703350644216775</v>
      </c>
      <c r="AO99" s="28">
        <f t="shared" si="88"/>
        <v>-14.536641089017195</v>
      </c>
      <c r="AP99">
        <f t="shared" si="65"/>
        <v>23.609121289162623</v>
      </c>
      <c r="AQ99">
        <f t="shared" si="66"/>
        <v>-25.26482869549163</v>
      </c>
      <c r="AR99" s="28">
        <f t="shared" si="89"/>
        <v>6.1072394283306224</v>
      </c>
      <c r="AS99" s="30">
        <f t="shared" si="90"/>
        <v>-68.798402134865285</v>
      </c>
      <c r="AT99" s="28">
        <f t="shared" si="78"/>
        <v>3.4522923302600817E-12</v>
      </c>
      <c r="AU99" s="28">
        <f t="shared" si="79"/>
        <v>5.1090818109564225E-5</v>
      </c>
      <c r="AV99" s="29">
        <f t="shared" si="80"/>
        <v>-1.1571929598639454E-14</v>
      </c>
      <c r="AW99" s="28">
        <f t="shared" si="81"/>
        <v>-2.7867718968860569E-6</v>
      </c>
      <c r="AX99" s="31">
        <f t="shared" si="91"/>
        <v>3.4407204006614421E-12</v>
      </c>
      <c r="AY99" s="28">
        <f t="shared" si="92"/>
        <v>4.8304046212678165E-5</v>
      </c>
      <c r="AZ99" s="8">
        <f t="shared" si="93"/>
        <v>6.1072394283340632</v>
      </c>
      <c r="BA99" s="8">
        <f t="shared" si="94"/>
        <v>-68.798353830819067</v>
      </c>
      <c r="BB99" s="8">
        <f t="shared" si="95"/>
        <v>111.20164616918093</v>
      </c>
      <c r="BD99" s="32">
        <f t="shared" si="96"/>
        <v>6</v>
      </c>
      <c r="BE99" s="32">
        <f t="shared" si="97"/>
        <v>-69</v>
      </c>
      <c r="BF99" s="32">
        <f t="shared" si="98"/>
        <v>111</v>
      </c>
    </row>
    <row r="100" spans="22:58" x14ac:dyDescent="0.25">
      <c r="V100" s="27">
        <v>1.96</v>
      </c>
      <c r="W100" s="32">
        <f t="shared" si="82"/>
        <v>912.01083935590975</v>
      </c>
      <c r="X100">
        <f t="shared" si="67"/>
        <v>-3.4139245433795011</v>
      </c>
      <c r="Y100" s="28">
        <f t="shared" si="68"/>
        <v>-4.6583617347245481</v>
      </c>
      <c r="Z100" s="28">
        <f t="shared" si="69"/>
        <v>-54.204046445186478</v>
      </c>
      <c r="AA100" s="28">
        <f t="shared" si="70"/>
        <v>1.29858213035971E-3</v>
      </c>
      <c r="AB100" s="28">
        <f t="shared" si="71"/>
        <v>-0.99072783830868394</v>
      </c>
      <c r="AC100" s="28">
        <f t="shared" si="83"/>
        <v>1.1043427149311024E-4</v>
      </c>
      <c r="AD100" s="28">
        <f t="shared" si="72"/>
        <v>0.28892258494410933</v>
      </c>
      <c r="AE100" s="28">
        <f t="shared" si="84"/>
        <v>-8.0708772617021953</v>
      </c>
      <c r="AF100" s="28">
        <f t="shared" si="85"/>
        <v>-54.905851698551054</v>
      </c>
      <c r="AG100" s="28">
        <f t="shared" si="64"/>
        <v>92.110410468749379</v>
      </c>
      <c r="AH100" s="28">
        <f t="shared" si="73"/>
        <v>-89.043817244972161</v>
      </c>
      <c r="AI100" s="28">
        <f t="shared" si="74"/>
        <v>-89.997977298622402</v>
      </c>
      <c r="AJ100" s="28">
        <f t="shared" si="86"/>
        <v>12.626277550468071</v>
      </c>
      <c r="AK100" s="28">
        <f t="shared" si="75"/>
        <v>76.484126190161774</v>
      </c>
      <c r="AL100" s="29">
        <f t="shared" si="76"/>
        <v>-7.1804861732348247E-4</v>
      </c>
      <c r="AM100" s="28">
        <f t="shared" si="77"/>
        <v>-0.73671823268612147</v>
      </c>
      <c r="AN100" s="28">
        <f t="shared" si="87"/>
        <v>15.692152725627967</v>
      </c>
      <c r="AO100" s="28">
        <f t="shared" si="88"/>
        <v>-14.250569341146749</v>
      </c>
      <c r="AP100">
        <f t="shared" si="65"/>
        <v>23.609121289162623</v>
      </c>
      <c r="AQ100">
        <f t="shared" si="66"/>
        <v>-25.26482869549163</v>
      </c>
      <c r="AR100" s="28">
        <f t="shared" si="89"/>
        <v>5.9655680575967622</v>
      </c>
      <c r="AS100" s="30">
        <f t="shared" si="90"/>
        <v>-69.156421039697804</v>
      </c>
      <c r="AT100" s="28">
        <f t="shared" si="78"/>
        <v>3.6162279995740738E-12</v>
      </c>
      <c r="AU100" s="28">
        <f t="shared" si="79"/>
        <v>5.2280876141407059E-5</v>
      </c>
      <c r="AV100" s="29">
        <f t="shared" si="80"/>
        <v>-1.1571929598639454E-14</v>
      </c>
      <c r="AW100" s="28">
        <f t="shared" si="81"/>
        <v>-2.8516841531684458E-6</v>
      </c>
      <c r="AX100" s="31">
        <f t="shared" si="91"/>
        <v>3.6046560699754342E-12</v>
      </c>
      <c r="AY100" s="28">
        <f t="shared" si="92"/>
        <v>4.9429191988238611E-5</v>
      </c>
      <c r="AZ100" s="8">
        <f t="shared" si="93"/>
        <v>5.9655680576003665</v>
      </c>
      <c r="BA100" s="8">
        <f t="shared" si="94"/>
        <v>-69.156371610505815</v>
      </c>
      <c r="BB100" s="8">
        <f t="shared" si="95"/>
        <v>110.84362838949419</v>
      </c>
      <c r="BD100" s="32">
        <f t="shared" si="96"/>
        <v>6</v>
      </c>
      <c r="BE100" s="32">
        <f t="shared" si="97"/>
        <v>-69</v>
      </c>
      <c r="BF100" s="32">
        <f t="shared" si="98"/>
        <v>111</v>
      </c>
    </row>
    <row r="101" spans="22:58" x14ac:dyDescent="0.25">
      <c r="V101" s="27">
        <v>1.97</v>
      </c>
      <c r="W101" s="32">
        <f t="shared" si="82"/>
        <v>933.25430079699174</v>
      </c>
      <c r="X101">
        <f t="shared" si="67"/>
        <v>-3.4139245433795011</v>
      </c>
      <c r="Y101" s="28">
        <f t="shared" si="68"/>
        <v>-4.7909714400247303</v>
      </c>
      <c r="Z101" s="28">
        <f t="shared" si="69"/>
        <v>-54.827616231568122</v>
      </c>
      <c r="AA101" s="28">
        <f t="shared" si="70"/>
        <v>1.3597728407826019E-3</v>
      </c>
      <c r="AB101" s="28">
        <f t="shared" si="71"/>
        <v>-1.0138000926196984</v>
      </c>
      <c r="AC101" s="28">
        <f t="shared" si="83"/>
        <v>1.1563880907276524E-4</v>
      </c>
      <c r="AD101" s="28">
        <f t="shared" si="72"/>
        <v>0.29565233838233829</v>
      </c>
      <c r="AE101" s="28">
        <f t="shared" si="84"/>
        <v>-8.2034205717543767</v>
      </c>
      <c r="AF101" s="28">
        <f t="shared" si="85"/>
        <v>-55.545763985805479</v>
      </c>
      <c r="AG101" s="28">
        <f t="shared" si="64"/>
        <v>92.110410468749379</v>
      </c>
      <c r="AH101" s="28">
        <f t="shared" si="73"/>
        <v>-89.243817244728547</v>
      </c>
      <c r="AI101" s="28">
        <f t="shared" si="74"/>
        <v>-89.998023340926878</v>
      </c>
      <c r="AJ101" s="28">
        <f t="shared" si="86"/>
        <v>12.81558761697201</v>
      </c>
      <c r="AK101" s="28">
        <f t="shared" si="75"/>
        <v>76.780864136939954</v>
      </c>
      <c r="AL101" s="29">
        <f t="shared" si="76"/>
        <v>-7.5188627687237789E-4</v>
      </c>
      <c r="AM101" s="28">
        <f t="shared" si="77"/>
        <v>-0.75387664682600719</v>
      </c>
      <c r="AN101" s="28">
        <f t="shared" si="87"/>
        <v>15.681428954715971</v>
      </c>
      <c r="AO101" s="28">
        <f t="shared" si="88"/>
        <v>-13.971035850812932</v>
      </c>
      <c r="AP101">
        <f t="shared" si="65"/>
        <v>23.609121289162623</v>
      </c>
      <c r="AQ101">
        <f t="shared" si="66"/>
        <v>-25.26482869549163</v>
      </c>
      <c r="AR101" s="28">
        <f t="shared" si="89"/>
        <v>5.8223009766325866</v>
      </c>
      <c r="AS101" s="30">
        <f t="shared" si="90"/>
        <v>-69.516799836618418</v>
      </c>
      <c r="AT101" s="28">
        <f t="shared" si="78"/>
        <v>3.7859496336873798E-12</v>
      </c>
      <c r="AU101" s="28">
        <f t="shared" si="79"/>
        <v>5.3498654185799256E-5</v>
      </c>
      <c r="AV101" s="29">
        <f t="shared" si="80"/>
        <v>-1.1571929598639454E-14</v>
      </c>
      <c r="AW101" s="28">
        <f t="shared" si="81"/>
        <v>-2.9181084101353494E-6</v>
      </c>
      <c r="AX101" s="31">
        <f t="shared" si="91"/>
        <v>3.7743777040887406E-12</v>
      </c>
      <c r="AY101" s="28">
        <f t="shared" si="92"/>
        <v>5.0580545775663907E-5</v>
      </c>
      <c r="AZ101" s="8">
        <f t="shared" si="93"/>
        <v>5.8223009766363614</v>
      </c>
      <c r="BA101" s="8">
        <f t="shared" si="94"/>
        <v>-69.516749256072643</v>
      </c>
      <c r="BB101" s="8">
        <f t="shared" si="95"/>
        <v>110.48325074392736</v>
      </c>
      <c r="BD101" s="32">
        <f t="shared" si="96"/>
        <v>6</v>
      </c>
      <c r="BE101" s="32">
        <f t="shared" si="97"/>
        <v>-70</v>
      </c>
      <c r="BF101" s="32">
        <f t="shared" si="98"/>
        <v>110</v>
      </c>
    </row>
    <row r="102" spans="22:58" x14ac:dyDescent="0.25">
      <c r="V102" s="27">
        <v>1.98</v>
      </c>
      <c r="W102" s="32">
        <f t="shared" si="82"/>
        <v>954.99258602143652</v>
      </c>
      <c r="X102">
        <f t="shared" si="67"/>
        <v>-3.4139245433795011</v>
      </c>
      <c r="Y102" s="28">
        <f t="shared" si="68"/>
        <v>-4.9256231019392427</v>
      </c>
      <c r="Z102" s="28">
        <f t="shared" si="69"/>
        <v>-55.446375709241131</v>
      </c>
      <c r="AA102" s="28">
        <f t="shared" si="70"/>
        <v>1.4238464564916863E-3</v>
      </c>
      <c r="AB102" s="28">
        <f t="shared" si="71"/>
        <v>-1.0374094283157513</v>
      </c>
      <c r="AC102" s="28">
        <f t="shared" si="83"/>
        <v>1.2108862226907868E-4</v>
      </c>
      <c r="AD102" s="28">
        <f t="shared" si="72"/>
        <v>0.30253883946902477</v>
      </c>
      <c r="AE102" s="28">
        <f t="shared" si="84"/>
        <v>-8.3380027102399836</v>
      </c>
      <c r="AF102" s="28">
        <f t="shared" si="85"/>
        <v>-56.181246298087864</v>
      </c>
      <c r="AG102" s="28">
        <f t="shared" si="64"/>
        <v>92.110410468749379</v>
      </c>
      <c r="AH102" s="28">
        <f t="shared" si="73"/>
        <v>-89.443817244495918</v>
      </c>
      <c r="AI102" s="28">
        <f t="shared" si="74"/>
        <v>-89.998068335180577</v>
      </c>
      <c r="AJ102" s="28">
        <f t="shared" si="86"/>
        <v>13.005354187973685</v>
      </c>
      <c r="AK102" s="28">
        <f t="shared" si="75"/>
        <v>77.071546831294526</v>
      </c>
      <c r="AL102" s="29">
        <f t="shared" si="76"/>
        <v>-7.8731837361467128E-4</v>
      </c>
      <c r="AM102" s="28">
        <f t="shared" si="77"/>
        <v>-0.77143459176162932</v>
      </c>
      <c r="AN102" s="28">
        <f t="shared" si="87"/>
        <v>15.671160093853532</v>
      </c>
      <c r="AO102" s="28">
        <f t="shared" si="88"/>
        <v>-13.69795609564768</v>
      </c>
      <c r="AP102">
        <f t="shared" si="65"/>
        <v>23.609121289162623</v>
      </c>
      <c r="AQ102">
        <f t="shared" si="66"/>
        <v>-25.26482869549163</v>
      </c>
      <c r="AR102" s="28">
        <f t="shared" si="89"/>
        <v>5.6774499772845388</v>
      </c>
      <c r="AS102" s="30">
        <f t="shared" si="90"/>
        <v>-69.87920239373554</v>
      </c>
      <c r="AT102" s="28">
        <f t="shared" si="78"/>
        <v>3.965314542466211E-12</v>
      </c>
      <c r="AU102" s="28">
        <f t="shared" si="79"/>
        <v>5.4744797924779055E-5</v>
      </c>
      <c r="AV102" s="29">
        <f t="shared" si="80"/>
        <v>-1.1571929598639454E-14</v>
      </c>
      <c r="AW102" s="28">
        <f t="shared" si="81"/>
        <v>-2.9860798868070354E-6</v>
      </c>
      <c r="AX102" s="31">
        <f t="shared" si="91"/>
        <v>3.9537426128675719E-12</v>
      </c>
      <c r="AY102" s="28">
        <f t="shared" si="92"/>
        <v>5.1758718037972018E-5</v>
      </c>
      <c r="AZ102" s="8">
        <f t="shared" si="93"/>
        <v>5.677449977288493</v>
      </c>
      <c r="BA102" s="8">
        <f t="shared" si="94"/>
        <v>-69.879150635017496</v>
      </c>
      <c r="BB102" s="8">
        <f t="shared" si="95"/>
        <v>110.1208493649825</v>
      </c>
      <c r="BD102" s="32">
        <f t="shared" si="96"/>
        <v>6</v>
      </c>
      <c r="BE102" s="32">
        <f t="shared" si="97"/>
        <v>-70</v>
      </c>
      <c r="BF102" s="32">
        <f t="shared" si="98"/>
        <v>110</v>
      </c>
    </row>
    <row r="103" spans="22:58" x14ac:dyDescent="0.25">
      <c r="V103" s="27">
        <v>1.99</v>
      </c>
      <c r="W103" s="32">
        <f t="shared" si="82"/>
        <v>977.23722095581127</v>
      </c>
      <c r="X103">
        <f t="shared" si="67"/>
        <v>-3.4139245433795011</v>
      </c>
      <c r="Y103" s="28">
        <f t="shared" si="68"/>
        <v>-5.0622844016680846</v>
      </c>
      <c r="Z103" s="28">
        <f t="shared" si="69"/>
        <v>-56.060075646101119</v>
      </c>
      <c r="AA103" s="28">
        <f t="shared" si="70"/>
        <v>1.4909387555066857E-3</v>
      </c>
      <c r="AB103" s="28">
        <f t="shared" si="71"/>
        <v>-1.0615683312909554</v>
      </c>
      <c r="AC103" s="28">
        <f t="shared" si="83"/>
        <v>1.2679526991633434E-4</v>
      </c>
      <c r="AD103" s="28">
        <f t="shared" si="72"/>
        <v>0.30958573872187445</v>
      </c>
      <c r="AE103" s="28">
        <f t="shared" si="84"/>
        <v>-8.4745912110221617</v>
      </c>
      <c r="AF103" s="28">
        <f t="shared" si="85"/>
        <v>-56.812058238670204</v>
      </c>
      <c r="AG103" s="28">
        <f t="shared" si="64"/>
        <v>92.110410468749379</v>
      </c>
      <c r="AH103" s="28">
        <f t="shared" si="73"/>
        <v>-89.643817244273748</v>
      </c>
      <c r="AI103" s="28">
        <f t="shared" si="74"/>
        <v>-89.998112305240028</v>
      </c>
      <c r="AJ103" s="28">
        <f t="shared" si="86"/>
        <v>13.195558777694528</v>
      </c>
      <c r="AK103" s="28">
        <f t="shared" si="75"/>
        <v>77.356268515109363</v>
      </c>
      <c r="AL103" s="29">
        <f t="shared" si="76"/>
        <v>-8.2442002380319723E-4</v>
      </c>
      <c r="AM103" s="28">
        <f t="shared" si="77"/>
        <v>-0.78940136374959136</v>
      </c>
      <c r="AN103" s="28">
        <f t="shared" si="87"/>
        <v>15.661327582146354</v>
      </c>
      <c r="AO103" s="28">
        <f t="shared" si="88"/>
        <v>-13.431245153880257</v>
      </c>
      <c r="AP103">
        <f t="shared" si="65"/>
        <v>23.609121289162623</v>
      </c>
      <c r="AQ103">
        <f t="shared" si="66"/>
        <v>-25.26482869549163</v>
      </c>
      <c r="AR103" s="28">
        <f t="shared" si="89"/>
        <v>5.5310289647951834</v>
      </c>
      <c r="AS103" s="30">
        <f t="shared" si="90"/>
        <v>-70.243303392550459</v>
      </c>
      <c r="AT103" s="28">
        <f t="shared" si="78"/>
        <v>4.1504654160443558E-12</v>
      </c>
      <c r="AU103" s="28">
        <f t="shared" si="79"/>
        <v>5.6019968080251569E-5</v>
      </c>
      <c r="AV103" s="29">
        <f t="shared" si="80"/>
        <v>-1.1571929598639454E-14</v>
      </c>
      <c r="AW103" s="28">
        <f t="shared" si="81"/>
        <v>-3.0556346225601467E-6</v>
      </c>
      <c r="AX103" s="31">
        <f t="shared" si="91"/>
        <v>4.1388934864457166E-12</v>
      </c>
      <c r="AY103" s="28">
        <f t="shared" si="92"/>
        <v>5.2964333457691421E-5</v>
      </c>
      <c r="AZ103" s="8">
        <f t="shared" si="93"/>
        <v>5.5310289647993223</v>
      </c>
      <c r="BA103" s="8">
        <f t="shared" si="94"/>
        <v>-70.243250428216996</v>
      </c>
      <c r="BB103" s="8">
        <f t="shared" si="95"/>
        <v>109.756749571783</v>
      </c>
      <c r="BD103" s="32">
        <f t="shared" si="96"/>
        <v>6</v>
      </c>
      <c r="BE103" s="32">
        <f t="shared" si="97"/>
        <v>-70</v>
      </c>
      <c r="BF103" s="32">
        <f t="shared" si="98"/>
        <v>110</v>
      </c>
    </row>
    <row r="104" spans="22:58" x14ac:dyDescent="0.25">
      <c r="V104" s="27">
        <v>2</v>
      </c>
      <c r="W104" s="41">
        <f t="shared" si="82"/>
        <v>1000</v>
      </c>
      <c r="X104">
        <f t="shared" si="67"/>
        <v>-3.4139245433795011</v>
      </c>
      <c r="Y104" s="28">
        <f t="shared" si="68"/>
        <v>-5.2009217026517423</v>
      </c>
      <c r="Z104" s="28">
        <f t="shared" si="69"/>
        <v>-56.668478168329351</v>
      </c>
      <c r="AA104" s="28">
        <f t="shared" si="70"/>
        <v>1.5611919062738522E-3</v>
      </c>
      <c r="AB104" s="28">
        <f t="shared" si="71"/>
        <v>-1.0862895765339036</v>
      </c>
      <c r="AC104" s="28">
        <f t="shared" si="83"/>
        <v>1.3277085554429724E-4</v>
      </c>
      <c r="AD104" s="28">
        <f t="shared" si="72"/>
        <v>0.31679677164687409</v>
      </c>
      <c r="AE104" s="28">
        <f t="shared" si="84"/>
        <v>-8.6131522832694252</v>
      </c>
      <c r="AF104" s="28">
        <f t="shared" si="85"/>
        <v>-57.43797097321638</v>
      </c>
      <c r="AG104" s="28">
        <f t="shared" si="64"/>
        <v>92.110410468749379</v>
      </c>
      <c r="AH104" s="28">
        <f t="shared" si="73"/>
        <v>-89.843817244061569</v>
      </c>
      <c r="AI104" s="28">
        <f t="shared" si="74"/>
        <v>-89.998155274418707</v>
      </c>
      <c r="AJ104" s="28">
        <f t="shared" si="86"/>
        <v>13.386183564121858</v>
      </c>
      <c r="AK104" s="28">
        <f t="shared" si="75"/>
        <v>77.635123878320869</v>
      </c>
      <c r="AL104" s="29">
        <f t="shared" si="76"/>
        <v>-8.6326988117968429E-4</v>
      </c>
      <c r="AM104" s="28">
        <f t="shared" si="77"/>
        <v>-0.80778647486843813</v>
      </c>
      <c r="AN104" s="28">
        <f t="shared" si="87"/>
        <v>15.651913518928488</v>
      </c>
      <c r="AO104" s="28">
        <f t="shared" si="88"/>
        <v>-13.170817870966276</v>
      </c>
      <c r="AP104">
        <f t="shared" si="65"/>
        <v>23.609121289162623</v>
      </c>
      <c r="AQ104">
        <f t="shared" si="66"/>
        <v>-25.26482869549163</v>
      </c>
      <c r="AR104" s="28">
        <f t="shared" si="89"/>
        <v>5.3830538293300556</v>
      </c>
      <c r="AS104" s="30">
        <f t="shared" si="90"/>
        <v>-70.608788844182655</v>
      </c>
      <c r="AT104" s="28">
        <f t="shared" si="78"/>
        <v>4.3471882192211308E-12</v>
      </c>
      <c r="AU104" s="28">
        <f t="shared" si="79"/>
        <v>5.7324840764312069E-5</v>
      </c>
      <c r="AV104" s="29">
        <f t="shared" si="80"/>
        <v>-1.1571929598639454E-14</v>
      </c>
      <c r="AW104" s="28">
        <f t="shared" si="81"/>
        <v>-3.1268094962362434E-6</v>
      </c>
      <c r="AX104" s="31">
        <f t="shared" si="91"/>
        <v>4.3356162896224917E-12</v>
      </c>
      <c r="AY104" s="28">
        <f t="shared" si="92"/>
        <v>5.4198031268075828E-5</v>
      </c>
      <c r="AZ104" s="8">
        <f t="shared" si="93"/>
        <v>5.3830538293343908</v>
      </c>
      <c r="BA104" s="8">
        <f t="shared" si="94"/>
        <v>-70.60873464615139</v>
      </c>
      <c r="BB104" s="8">
        <f t="shared" si="95"/>
        <v>109.39126535384861</v>
      </c>
      <c r="BD104" s="32">
        <f t="shared" si="96"/>
        <v>5</v>
      </c>
      <c r="BE104" s="32">
        <f t="shared" si="97"/>
        <v>-71</v>
      </c>
      <c r="BF104" s="32">
        <f t="shared" si="98"/>
        <v>109</v>
      </c>
    </row>
    <row r="105" spans="22:58" x14ac:dyDescent="0.25">
      <c r="V105" s="27">
        <v>2.0099999999999998</v>
      </c>
      <c r="W105" s="32">
        <f t="shared" si="82"/>
        <v>1023.2929922807544</v>
      </c>
      <c r="X105">
        <f t="shared" si="67"/>
        <v>-3.4139245433795011</v>
      </c>
      <c r="Y105" s="28">
        <f t="shared" si="68"/>
        <v>-5.3415001643704061</v>
      </c>
      <c r="Z105" s="28">
        <f t="shared" si="69"/>
        <v>-57.271357048601821</v>
      </c>
      <c r="AA105" s="28">
        <f t="shared" si="70"/>
        <v>1.6347547680116499E-3</v>
      </c>
      <c r="AB105" s="28">
        <f t="shared" si="71"/>
        <v>-1.1115862347373078</v>
      </c>
      <c r="AC105" s="28">
        <f t="shared" si="83"/>
        <v>1.3902805303502903E-4</v>
      </c>
      <c r="AD105" s="28">
        <f t="shared" si="72"/>
        <v>0.32417576071483484</v>
      </c>
      <c r="AE105" s="28">
        <f t="shared" si="84"/>
        <v>-8.753650924928861</v>
      </c>
      <c r="AF105" s="28">
        <f t="shared" si="85"/>
        <v>-58.058767522624294</v>
      </c>
      <c r="AG105" s="28">
        <f t="shared" si="64"/>
        <v>92.110410468749379</v>
      </c>
      <c r="AH105" s="28">
        <f t="shared" si="73"/>
        <v>-90.043817243858953</v>
      </c>
      <c r="AI105" s="28">
        <f t="shared" si="74"/>
        <v>-89.998197265499485</v>
      </c>
      <c r="AJ105" s="28">
        <f t="shared" si="86"/>
        <v>13.577211372355876</v>
      </c>
      <c r="AK105" s="28">
        <f t="shared" si="75"/>
        <v>77.908207907337356</v>
      </c>
      <c r="AL105" s="29">
        <f t="shared" si="76"/>
        <v>-9.0395030344456921E-4</v>
      </c>
      <c r="AM105" s="28">
        <f t="shared" si="77"/>
        <v>-0.82659965799464796</v>
      </c>
      <c r="AN105" s="28">
        <f t="shared" si="87"/>
        <v>15.642900646942858</v>
      </c>
      <c r="AO105" s="28">
        <f t="shared" si="88"/>
        <v>-12.916589016156777</v>
      </c>
      <c r="AP105">
        <f t="shared" si="65"/>
        <v>23.609121289162623</v>
      </c>
      <c r="AQ105">
        <f t="shared" si="66"/>
        <v>-25.26482869549163</v>
      </c>
      <c r="AR105" s="28">
        <f t="shared" si="89"/>
        <v>5.2335423156849892</v>
      </c>
      <c r="AS105" s="30">
        <f t="shared" si="90"/>
        <v>-70.975356538781071</v>
      </c>
      <c r="AT105" s="28">
        <f t="shared" si="78"/>
        <v>4.5516256421303228E-12</v>
      </c>
      <c r="AU105" s="28">
        <f t="shared" si="79"/>
        <v>5.8660107837729751E-5</v>
      </c>
      <c r="AV105" s="29">
        <f t="shared" si="80"/>
        <v>-1.350058453174603E-14</v>
      </c>
      <c r="AW105" s="28">
        <f t="shared" si="81"/>
        <v>-3.1996422456954637E-6</v>
      </c>
      <c r="AX105" s="31">
        <f t="shared" si="91"/>
        <v>4.538125057598577E-12</v>
      </c>
      <c r="AY105" s="28">
        <f t="shared" si="92"/>
        <v>5.5460465592034288E-5</v>
      </c>
      <c r="AZ105" s="8">
        <f t="shared" si="93"/>
        <v>5.2335423156895269</v>
      </c>
      <c r="BA105" s="8">
        <f t="shared" si="94"/>
        <v>-70.975301078315482</v>
      </c>
      <c r="BB105" s="8">
        <f t="shared" si="95"/>
        <v>109.02469892168452</v>
      </c>
      <c r="BD105" s="32">
        <f t="shared" si="96"/>
        <v>5</v>
      </c>
      <c r="BE105" s="32">
        <f t="shared" si="97"/>
        <v>-71</v>
      </c>
      <c r="BF105" s="32">
        <f t="shared" si="98"/>
        <v>109</v>
      </c>
    </row>
    <row r="106" spans="22:58" x14ac:dyDescent="0.25">
      <c r="V106" s="27">
        <v>2.02</v>
      </c>
      <c r="W106" s="32">
        <f t="shared" si="82"/>
        <v>1047.1285480508998</v>
      </c>
      <c r="X106">
        <f t="shared" si="67"/>
        <v>-3.4139245433795011</v>
      </c>
      <c r="Y106" s="28">
        <f t="shared" si="68"/>
        <v>-5.4839838569266934</v>
      </c>
      <c r="Z106" s="28">
        <f t="shared" si="69"/>
        <v>-57.868497937975434</v>
      </c>
      <c r="AA106" s="28">
        <f t="shared" si="70"/>
        <v>1.7117832051250712E-3</v>
      </c>
      <c r="AB106" s="28">
        <f t="shared" si="71"/>
        <v>-1.1374716790527277</v>
      </c>
      <c r="AC106" s="28">
        <f t="shared" si="83"/>
        <v>1.4558013349611832E-4</v>
      </c>
      <c r="AD106" s="28">
        <f t="shared" si="72"/>
        <v>0.33172661738375164</v>
      </c>
      <c r="AE106" s="28">
        <f t="shared" si="84"/>
        <v>-8.896051036967572</v>
      </c>
      <c r="AF106" s="28">
        <f t="shared" si="85"/>
        <v>-58.674242999644413</v>
      </c>
      <c r="AG106" s="28">
        <f t="shared" si="64"/>
        <v>92.110410468749379</v>
      </c>
      <c r="AH106" s="28">
        <f t="shared" si="73"/>
        <v>-90.243817243665461</v>
      </c>
      <c r="AI106" s="28">
        <f t="shared" si="74"/>
        <v>-89.998238300746578</v>
      </c>
      <c r="AJ106" s="28">
        <f t="shared" si="86"/>
        <v>13.768625657730349</v>
      </c>
      <c r="AK106" s="28">
        <f t="shared" si="75"/>
        <v>78.175615743272289</v>
      </c>
      <c r="AL106" s="29">
        <f t="shared" si="76"/>
        <v>-9.4654752653473753E-4</v>
      </c>
      <c r="AM106" s="28">
        <f t="shared" si="77"/>
        <v>-0.84585087189087094</v>
      </c>
      <c r="AN106" s="28">
        <f t="shared" si="87"/>
        <v>15.634272335287731</v>
      </c>
      <c r="AO106" s="28">
        <f t="shared" si="88"/>
        <v>-12.668473429365161</v>
      </c>
      <c r="AP106">
        <f t="shared" si="65"/>
        <v>23.609121289162623</v>
      </c>
      <c r="AQ106">
        <f t="shared" si="66"/>
        <v>-25.26482869549163</v>
      </c>
      <c r="AR106" s="28">
        <f t="shared" si="89"/>
        <v>5.0825138919911517</v>
      </c>
      <c r="AS106" s="30">
        <f t="shared" si="90"/>
        <v>-71.34271642900957</v>
      </c>
      <c r="AT106" s="28">
        <f t="shared" si="78"/>
        <v>4.7676349946381426E-12</v>
      </c>
      <c r="AU106" s="28">
        <f t="shared" si="79"/>
        <v>6.0026477276781191E-5</v>
      </c>
      <c r="AV106" s="29">
        <f t="shared" si="80"/>
        <v>-1.5429239464852607E-14</v>
      </c>
      <c r="AW106" s="28">
        <f t="shared" si="81"/>
        <v>-3.2741714878256224E-6</v>
      </c>
      <c r="AX106" s="31">
        <f t="shared" si="91"/>
        <v>4.7522057551732901E-12</v>
      </c>
      <c r="AY106" s="28">
        <f t="shared" si="92"/>
        <v>5.6752305788955566E-5</v>
      </c>
      <c r="AZ106" s="8">
        <f t="shared" si="93"/>
        <v>5.0825138919959043</v>
      </c>
      <c r="BA106" s="8">
        <f t="shared" si="94"/>
        <v>-71.342659676703775</v>
      </c>
      <c r="BB106" s="8">
        <f t="shared" si="95"/>
        <v>108.65734032329622</v>
      </c>
      <c r="BD106" s="32">
        <f t="shared" si="96"/>
        <v>5</v>
      </c>
      <c r="BE106" s="32">
        <f t="shared" si="97"/>
        <v>-71</v>
      </c>
      <c r="BF106" s="32">
        <f t="shared" si="98"/>
        <v>109</v>
      </c>
    </row>
    <row r="107" spans="22:58" x14ac:dyDescent="0.25">
      <c r="V107" s="27">
        <v>2.0299999999999998</v>
      </c>
      <c r="W107" s="32">
        <f t="shared" si="82"/>
        <v>1071.5193052376067</v>
      </c>
      <c r="X107">
        <f t="shared" si="67"/>
        <v>-3.4139245433795011</v>
      </c>
      <c r="Y107" s="28">
        <f t="shared" si="68"/>
        <v>-5.6283358757048134</v>
      </c>
      <c r="Z107" s="28">
        <f t="shared" si="69"/>
        <v>-58.459698542421236</v>
      </c>
      <c r="AA107" s="28">
        <f t="shared" si="70"/>
        <v>1.7924404163522411E-3</v>
      </c>
      <c r="AB107" s="28">
        <f t="shared" si="71"/>
        <v>-1.1639595919931436</v>
      </c>
      <c r="AC107" s="28">
        <f t="shared" si="83"/>
        <v>1.5244099340041691E-4</v>
      </c>
      <c r="AD107" s="28">
        <f t="shared" si="72"/>
        <v>0.33945334416803519</v>
      </c>
      <c r="AE107" s="28">
        <f t="shared" si="84"/>
        <v>-9.0403155376745623</v>
      </c>
      <c r="AF107" s="28">
        <f t="shared" si="85"/>
        <v>-59.284204790246342</v>
      </c>
      <c r="AG107" s="28">
        <f t="shared" si="64"/>
        <v>92.110410468749379</v>
      </c>
      <c r="AH107" s="28">
        <f t="shared" si="73"/>
        <v>-90.443817243480652</v>
      </c>
      <c r="AI107" s="28">
        <f t="shared" si="74"/>
        <v>-89.998278401917389</v>
      </c>
      <c r="AJ107" s="28">
        <f t="shared" si="86"/>
        <v>13.960410488781621</v>
      </c>
      <c r="AK107" s="28">
        <f t="shared" si="75"/>
        <v>78.437442549626255</v>
      </c>
      <c r="AL107" s="29">
        <f t="shared" si="76"/>
        <v>-9.9115184709433566E-4</v>
      </c>
      <c r="AM107" s="28">
        <f t="shared" si="77"/>
        <v>-0.86555030640877939</v>
      </c>
      <c r="AN107" s="28">
        <f t="shared" si="87"/>
        <v>15.626012562203254</v>
      </c>
      <c r="AO107" s="28">
        <f t="shared" si="88"/>
        <v>-12.426386158699914</v>
      </c>
      <c r="AP107">
        <f t="shared" si="65"/>
        <v>23.609121289162623</v>
      </c>
      <c r="AQ107">
        <f t="shared" si="66"/>
        <v>-25.26482869549163</v>
      </c>
      <c r="AR107" s="28">
        <f t="shared" si="89"/>
        <v>4.9299896181996843</v>
      </c>
      <c r="AS107" s="30">
        <f t="shared" si="90"/>
        <v>-71.710590948946262</v>
      </c>
      <c r="AT107" s="28">
        <f t="shared" si="78"/>
        <v>4.9913589668783793E-12</v>
      </c>
      <c r="AU107" s="28">
        <f t="shared" si="79"/>
        <v>6.1424673548629062E-5</v>
      </c>
      <c r="AV107" s="29">
        <f t="shared" si="80"/>
        <v>-1.5429239464852607E-14</v>
      </c>
      <c r="AW107" s="28">
        <f t="shared" si="81"/>
        <v>-3.3504367390174096E-6</v>
      </c>
      <c r="AX107" s="31">
        <f t="shared" si="91"/>
        <v>4.9759297274135269E-12</v>
      </c>
      <c r="AY107" s="28">
        <f t="shared" si="92"/>
        <v>5.8074236809611654E-5</v>
      </c>
      <c r="AZ107" s="8">
        <f t="shared" si="93"/>
        <v>4.9299896182046599</v>
      </c>
      <c r="BA107" s="8">
        <f t="shared" si="94"/>
        <v>-71.710532874709457</v>
      </c>
      <c r="BB107" s="8">
        <f t="shared" si="95"/>
        <v>108.28946712529054</v>
      </c>
      <c r="BD107" s="32">
        <f t="shared" si="96"/>
        <v>5</v>
      </c>
      <c r="BE107" s="32">
        <f t="shared" si="97"/>
        <v>-72</v>
      </c>
      <c r="BF107" s="32">
        <f t="shared" si="98"/>
        <v>108</v>
      </c>
    </row>
    <row r="108" spans="22:58" x14ac:dyDescent="0.25">
      <c r="V108" s="27">
        <v>2.04</v>
      </c>
      <c r="W108" s="32">
        <f t="shared" si="82"/>
        <v>1096.4781961431861</v>
      </c>
      <c r="X108">
        <f t="shared" si="67"/>
        <v>-3.4139245433795011</v>
      </c>
      <c r="Y108" s="28">
        <f t="shared" si="68"/>
        <v>-5.774518455433526</v>
      </c>
      <c r="Z108" s="28">
        <f t="shared" si="69"/>
        <v>-59.044768745380154</v>
      </c>
      <c r="AA108" s="28">
        <f t="shared" si="70"/>
        <v>1.8768972793428791E-3</v>
      </c>
      <c r="AB108" s="28">
        <f t="shared" si="71"/>
        <v>-1.1910639724861367</v>
      </c>
      <c r="AC108" s="28">
        <f t="shared" si="83"/>
        <v>1.5962518405586716E-4</v>
      </c>
      <c r="AD108" s="28">
        <f t="shared" si="72"/>
        <v>0.34736003675568805</v>
      </c>
      <c r="AE108" s="28">
        <f t="shared" si="84"/>
        <v>-9.186406476349628</v>
      </c>
      <c r="AF108" s="28">
        <f t="shared" si="85"/>
        <v>-59.888472681110599</v>
      </c>
      <c r="AG108" s="28">
        <f t="shared" si="64"/>
        <v>92.110410468749379</v>
      </c>
      <c r="AH108" s="28">
        <f t="shared" si="73"/>
        <v>-90.643817243304184</v>
      </c>
      <c r="AI108" s="28">
        <f t="shared" si="74"/>
        <v>-89.998317590274127</v>
      </c>
      <c r="AJ108" s="28">
        <f t="shared" si="86"/>
        <v>14.152550530133507</v>
      </c>
      <c r="AK108" s="28">
        <f t="shared" si="75"/>
        <v>78.693783389046573</v>
      </c>
      <c r="AL108" s="29">
        <f t="shared" si="76"/>
        <v>-1.0378578135211171E-3</v>
      </c>
      <c r="AM108" s="28">
        <f t="shared" si="77"/>
        <v>-0.88570838780891015</v>
      </c>
      <c r="AN108" s="28">
        <f t="shared" si="87"/>
        <v>15.618105897765179</v>
      </c>
      <c r="AO108" s="28">
        <f t="shared" si="88"/>
        <v>-12.190242589036464</v>
      </c>
      <c r="AP108">
        <f t="shared" si="65"/>
        <v>23.609121289162623</v>
      </c>
      <c r="AQ108">
        <f t="shared" si="66"/>
        <v>-25.26482869549163</v>
      </c>
      <c r="AR108" s="28">
        <f t="shared" si="89"/>
        <v>4.775992015086544</v>
      </c>
      <c r="AS108" s="30">
        <f t="shared" si="90"/>
        <v>-72.078715270147057</v>
      </c>
      <c r="AT108" s="28">
        <f t="shared" si="78"/>
        <v>5.2266548687172439E-12</v>
      </c>
      <c r="AU108" s="28">
        <f t="shared" si="79"/>
        <v>6.2855437995444039E-5</v>
      </c>
      <c r="AV108" s="29">
        <f t="shared" si="80"/>
        <v>-1.5429239464852607E-14</v>
      </c>
      <c r="AW108" s="28">
        <f t="shared" si="81"/>
        <v>-3.4284784361164996E-6</v>
      </c>
      <c r="AX108" s="31">
        <f t="shared" si="91"/>
        <v>5.2112256292523914E-12</v>
      </c>
      <c r="AY108" s="28">
        <f t="shared" si="92"/>
        <v>5.9426959559327541E-5</v>
      </c>
      <c r="AZ108" s="8">
        <f t="shared" si="93"/>
        <v>4.775992015091755</v>
      </c>
      <c r="BA108" s="8">
        <f t="shared" si="94"/>
        <v>-72.078655843187505</v>
      </c>
      <c r="BB108" s="8">
        <f t="shared" si="95"/>
        <v>107.92134415681249</v>
      </c>
      <c r="BD108" s="32">
        <f t="shared" si="96"/>
        <v>5</v>
      </c>
      <c r="BE108" s="32">
        <f t="shared" si="97"/>
        <v>-72</v>
      </c>
      <c r="BF108" s="32">
        <f t="shared" si="98"/>
        <v>108</v>
      </c>
    </row>
    <row r="109" spans="22:58" x14ac:dyDescent="0.25">
      <c r="V109" s="27">
        <v>2.0499999999999998</v>
      </c>
      <c r="W109" s="32">
        <f t="shared" si="82"/>
        <v>1122.0184543019634</v>
      </c>
      <c r="X109">
        <f t="shared" si="67"/>
        <v>-3.4139245433795011</v>
      </c>
      <c r="Y109" s="28">
        <f t="shared" si="68"/>
        <v>-5.9224930830201385</v>
      </c>
      <c r="Z109" s="28">
        <f t="shared" si="69"/>
        <v>-59.623530678083974</v>
      </c>
      <c r="AA109" s="28">
        <f t="shared" si="70"/>
        <v>1.9653327113365602E-3</v>
      </c>
      <c r="AB109" s="28">
        <f t="shared" si="71"/>
        <v>-1.218799143080451</v>
      </c>
      <c r="AC109" s="28">
        <f t="shared" si="83"/>
        <v>1.6714794244585728E-4</v>
      </c>
      <c r="AD109" s="28">
        <f t="shared" si="72"/>
        <v>0.35545088617452236</v>
      </c>
      <c r="AE109" s="28">
        <f t="shared" si="84"/>
        <v>-9.3342851457458593</v>
      </c>
      <c r="AF109" s="28">
        <f t="shared" si="85"/>
        <v>-60.486878934989903</v>
      </c>
      <c r="AG109" s="28">
        <f t="shared" si="64"/>
        <v>92.110410468749379</v>
      </c>
      <c r="AH109" s="28">
        <f t="shared" si="73"/>
        <v>-90.843817243135646</v>
      </c>
      <c r="AI109" s="28">
        <f t="shared" si="74"/>
        <v>-89.99835588659495</v>
      </c>
      <c r="AJ109" s="28">
        <f t="shared" si="86"/>
        <v>14.345031025359729</v>
      </c>
      <c r="AK109" s="28">
        <f t="shared" si="75"/>
        <v>78.944733108789379</v>
      </c>
      <c r="AL109" s="29">
        <f t="shared" si="76"/>
        <v>-1.0867644259720008E-3</v>
      </c>
      <c r="AM109" s="28">
        <f t="shared" si="77"/>
        <v>-0.90633578419992744</v>
      </c>
      <c r="AN109" s="28">
        <f t="shared" si="87"/>
        <v>15.610537486547489</v>
      </c>
      <c r="AO109" s="28">
        <f t="shared" si="88"/>
        <v>-11.959958562005498</v>
      </c>
      <c r="AP109">
        <f t="shared" si="65"/>
        <v>23.609121289162623</v>
      </c>
      <c r="AQ109">
        <f t="shared" si="66"/>
        <v>-25.26482869549163</v>
      </c>
      <c r="AR109" s="28">
        <f t="shared" si="89"/>
        <v>4.6205449344726226</v>
      </c>
      <c r="AS109" s="30">
        <f t="shared" si="90"/>
        <v>-72.4468374969954</v>
      </c>
      <c r="AT109" s="28">
        <f t="shared" si="78"/>
        <v>5.4735227001547331E-12</v>
      </c>
      <c r="AU109" s="28">
        <f t="shared" si="79"/>
        <v>6.4319529227474051E-5</v>
      </c>
      <c r="AV109" s="29">
        <f t="shared" si="80"/>
        <v>-1.5429239464852607E-14</v>
      </c>
      <c r="AW109" s="28">
        <f t="shared" si="81"/>
        <v>-3.5083379578636897E-6</v>
      </c>
      <c r="AX109" s="31">
        <f t="shared" si="91"/>
        <v>5.4580934606898806E-12</v>
      </c>
      <c r="AY109" s="28">
        <f t="shared" si="92"/>
        <v>6.0811191269610364E-5</v>
      </c>
      <c r="AZ109" s="8">
        <f t="shared" si="93"/>
        <v>4.6205449344780805</v>
      </c>
      <c r="BA109" s="8">
        <f t="shared" si="94"/>
        <v>-72.446776685804124</v>
      </c>
      <c r="BB109" s="8">
        <f t="shared" si="95"/>
        <v>107.55322331419588</v>
      </c>
      <c r="BD109" s="32">
        <f t="shared" si="96"/>
        <v>5</v>
      </c>
      <c r="BE109" s="32">
        <f t="shared" si="97"/>
        <v>-72</v>
      </c>
      <c r="BF109" s="32">
        <f t="shared" si="98"/>
        <v>108</v>
      </c>
    </row>
    <row r="110" spans="22:58" x14ac:dyDescent="0.25">
      <c r="V110" s="27">
        <v>2.06</v>
      </c>
      <c r="W110" s="32">
        <f t="shared" si="82"/>
        <v>1148.1536214968835</v>
      </c>
      <c r="X110">
        <f t="shared" si="67"/>
        <v>-3.4139245433795011</v>
      </c>
      <c r="Y110" s="28">
        <f t="shared" si="68"/>
        <v>-6.0722206085672887</v>
      </c>
      <c r="Z110" s="28">
        <f t="shared" si="69"/>
        <v>-60.195818739711754</v>
      </c>
      <c r="AA110" s="28">
        <f t="shared" si="70"/>
        <v>2.0579340467601725E-3</v>
      </c>
      <c r="AB110" s="28">
        <f t="shared" si="71"/>
        <v>-1.2471797573087628</v>
      </c>
      <c r="AC110" s="28">
        <f t="shared" si="83"/>
        <v>1.750252235518937E-4</v>
      </c>
      <c r="AD110" s="28">
        <f t="shared" si="72"/>
        <v>0.36373018100854976</v>
      </c>
      <c r="AE110" s="28">
        <f t="shared" si="84"/>
        <v>-9.4839121926764776</v>
      </c>
      <c r="AF110" s="28">
        <f t="shared" si="85"/>
        <v>-61.079268316011969</v>
      </c>
      <c r="AG110" s="28">
        <f t="shared" si="64"/>
        <v>92.110410468749379</v>
      </c>
      <c r="AH110" s="28">
        <f t="shared" si="73"/>
        <v>-91.043817242974697</v>
      </c>
      <c r="AI110" s="28">
        <f t="shared" si="74"/>
        <v>-89.998393311185112</v>
      </c>
      <c r="AJ110" s="28">
        <f t="shared" si="86"/>
        <v>14.537837779879524</v>
      </c>
      <c r="AK110" s="28">
        <f t="shared" si="75"/>
        <v>79.190386234509461</v>
      </c>
      <c r="AL110" s="29">
        <f t="shared" si="76"/>
        <v>-1.1379753457763883E-3</v>
      </c>
      <c r="AM110" s="28">
        <f t="shared" si="77"/>
        <v>-0.92744341109977957</v>
      </c>
      <c r="AN110" s="28">
        <f t="shared" si="87"/>
        <v>15.60329303030843</v>
      </c>
      <c r="AO110" s="28">
        <f t="shared" si="88"/>
        <v>-11.735450487775431</v>
      </c>
      <c r="AP110">
        <f t="shared" si="65"/>
        <v>23.609121289162623</v>
      </c>
      <c r="AQ110">
        <f t="shared" si="66"/>
        <v>-25.26482869549163</v>
      </c>
      <c r="AR110" s="28">
        <f t="shared" si="89"/>
        <v>4.4636734313029436</v>
      </c>
      <c r="AS110" s="30">
        <f t="shared" si="90"/>
        <v>-72.8147188037874</v>
      </c>
      <c r="AT110" s="28">
        <f t="shared" si="78"/>
        <v>5.7319624611908469E-12</v>
      </c>
      <c r="AU110" s="28">
        <f t="shared" si="79"/>
        <v>6.5817723525270089E-5</v>
      </c>
      <c r="AV110" s="29">
        <f t="shared" si="80"/>
        <v>-1.7357894397959187E-14</v>
      </c>
      <c r="AW110" s="28">
        <f t="shared" si="81"/>
        <v>-3.5900576468344872E-6</v>
      </c>
      <c r="AX110" s="31">
        <f t="shared" si="91"/>
        <v>5.7146045667928878E-12</v>
      </c>
      <c r="AY110" s="28">
        <f t="shared" si="92"/>
        <v>6.2227665878435601E-5</v>
      </c>
      <c r="AZ110" s="8">
        <f t="shared" si="93"/>
        <v>4.4636734313086581</v>
      </c>
      <c r="BA110" s="8">
        <f t="shared" si="94"/>
        <v>-72.814656576121521</v>
      </c>
      <c r="BB110" s="8">
        <f t="shared" si="95"/>
        <v>107.18534342387848</v>
      </c>
      <c r="BD110" s="32">
        <f t="shared" si="96"/>
        <v>4</v>
      </c>
      <c r="BE110" s="32">
        <f t="shared" si="97"/>
        <v>-73</v>
      </c>
      <c r="BF110" s="32">
        <f t="shared" si="98"/>
        <v>107</v>
      </c>
    </row>
    <row r="111" spans="22:58" x14ac:dyDescent="0.25">
      <c r="V111" s="27">
        <v>2.0699999999999998</v>
      </c>
      <c r="W111" s="32">
        <f t="shared" si="82"/>
        <v>1174.8975549395293</v>
      </c>
      <c r="X111">
        <f t="shared" si="67"/>
        <v>-3.4139245433795011</v>
      </c>
      <c r="Y111" s="28">
        <f t="shared" si="68"/>
        <v>-6.2236613540315258</v>
      </c>
      <c r="Z111" s="28">
        <f t="shared" si="69"/>
        <v>-60.761479569733979</v>
      </c>
      <c r="AA111" s="28">
        <f t="shared" si="70"/>
        <v>2.1548974324743391E-3</v>
      </c>
      <c r="AB111" s="28">
        <f t="shared" si="71"/>
        <v>-1.2762208072094172</v>
      </c>
      <c r="AC111" s="28">
        <f t="shared" si="83"/>
        <v>1.8327373416236983E-4</v>
      </c>
      <c r="AD111" s="28">
        <f t="shared" si="72"/>
        <v>0.37220230966567674</v>
      </c>
      <c r="AE111" s="28">
        <f t="shared" si="84"/>
        <v>-9.6352477262443905</v>
      </c>
      <c r="AF111" s="28">
        <f t="shared" si="85"/>
        <v>-61.665498067277724</v>
      </c>
      <c r="AG111" s="28">
        <f t="shared" si="64"/>
        <v>92.110410468749379</v>
      </c>
      <c r="AH111" s="28">
        <f t="shared" si="73"/>
        <v>-91.243817242820995</v>
      </c>
      <c r="AI111" s="28">
        <f t="shared" si="74"/>
        <v>-89.998429883887567</v>
      </c>
      <c r="AJ111" s="28">
        <f t="shared" si="86"/>
        <v>14.730957143936207</v>
      </c>
      <c r="AK111" s="28">
        <f t="shared" si="75"/>
        <v>79.430836872002729</v>
      </c>
      <c r="AL111" s="29">
        <f t="shared" si="76"/>
        <v>-1.1915991146549748E-3</v>
      </c>
      <c r="AM111" s="28">
        <f t="shared" si="77"/>
        <v>-0.94904243712121406</v>
      </c>
      <c r="AN111" s="28">
        <f t="shared" si="87"/>
        <v>15.596358770749935</v>
      </c>
      <c r="AO111" s="28">
        <f t="shared" si="88"/>
        <v>-11.516635449006053</v>
      </c>
      <c r="AP111">
        <f t="shared" si="65"/>
        <v>23.609121289162623</v>
      </c>
      <c r="AQ111">
        <f t="shared" si="66"/>
        <v>-25.26482869549163</v>
      </c>
      <c r="AR111" s="28">
        <f t="shared" si="89"/>
        <v>4.3054036381765357</v>
      </c>
      <c r="AS111" s="30">
        <f t="shared" si="90"/>
        <v>-73.182133516283784</v>
      </c>
      <c r="AT111" s="28">
        <f t="shared" si="78"/>
        <v>6.0019741518255853E-12</v>
      </c>
      <c r="AU111" s="28">
        <f t="shared" si="79"/>
        <v>6.7350815251279554E-5</v>
      </c>
      <c r="AV111" s="29">
        <f t="shared" si="80"/>
        <v>-1.9286549331065764E-14</v>
      </c>
      <c r="AW111" s="28">
        <f t="shared" si="81"/>
        <v>-3.6736808318896621E-6</v>
      </c>
      <c r="AX111" s="31">
        <f t="shared" si="91"/>
        <v>5.9826876024945195E-12</v>
      </c>
      <c r="AY111" s="28">
        <f t="shared" si="92"/>
        <v>6.3677134419389892E-5</v>
      </c>
      <c r="AZ111" s="8">
        <f t="shared" si="93"/>
        <v>4.3054036381825185</v>
      </c>
      <c r="BA111" s="8">
        <f t="shared" si="94"/>
        <v>-73.182069839149364</v>
      </c>
      <c r="BB111" s="8">
        <f t="shared" si="95"/>
        <v>106.81793016085064</v>
      </c>
      <c r="BD111" s="32">
        <f t="shared" si="96"/>
        <v>4</v>
      </c>
      <c r="BE111" s="32">
        <f t="shared" si="97"/>
        <v>-73</v>
      </c>
      <c r="BF111" s="32">
        <f t="shared" si="98"/>
        <v>107</v>
      </c>
    </row>
    <row r="112" spans="22:58" x14ac:dyDescent="0.25">
      <c r="V112" s="27">
        <v>2.08</v>
      </c>
      <c r="W112" s="32">
        <f t="shared" si="82"/>
        <v>1202.2644346174136</v>
      </c>
      <c r="X112">
        <f t="shared" si="67"/>
        <v>-3.4139245433795011</v>
      </c>
      <c r="Y112" s="28">
        <f t="shared" si="68"/>
        <v>-6.3767752190336289</v>
      </c>
      <c r="Z112" s="28">
        <f t="shared" si="69"/>
        <v>-61.320371975039961</v>
      </c>
      <c r="AA112" s="28">
        <f t="shared" si="70"/>
        <v>2.2564282415151468E-3</v>
      </c>
      <c r="AB112" s="28">
        <f t="shared" si="71"/>
        <v>-1.3059376310100028</v>
      </c>
      <c r="AC112" s="28">
        <f t="shared" si="83"/>
        <v>1.9191096831199306E-4</v>
      </c>
      <c r="AD112" s="28">
        <f t="shared" si="72"/>
        <v>0.38087176269789752</v>
      </c>
      <c r="AE112" s="28">
        <f t="shared" si="84"/>
        <v>-9.7882514232033042</v>
      </c>
      <c r="AF112" s="28">
        <f t="shared" si="85"/>
        <v>-62.245437843352065</v>
      </c>
      <c r="AG112" s="28">
        <f t="shared" si="64"/>
        <v>92.110410468749379</v>
      </c>
      <c r="AH112" s="28">
        <f t="shared" si="73"/>
        <v>-91.4438172426742</v>
      </c>
      <c r="AI112" s="28">
        <f t="shared" si="74"/>
        <v>-89.998465624093697</v>
      </c>
      <c r="AJ112" s="28">
        <f t="shared" si="86"/>
        <v>14.924375995703802</v>
      </c>
      <c r="AK112" s="28">
        <f t="shared" si="75"/>
        <v>79.666178616531525</v>
      </c>
      <c r="AL112" s="29">
        <f t="shared" si="76"/>
        <v>-1.2477493842597538E-3</v>
      </c>
      <c r="AM112" s="28">
        <f t="shared" si="77"/>
        <v>-0.97114428978422562</v>
      </c>
      <c r="AN112" s="28">
        <f t="shared" si="87"/>
        <v>15.589721472394722</v>
      </c>
      <c r="AO112" s="28">
        <f t="shared" si="88"/>
        <v>-11.303431297346398</v>
      </c>
      <c r="AP112">
        <f t="shared" si="65"/>
        <v>23.609121289162623</v>
      </c>
      <c r="AQ112">
        <f t="shared" si="66"/>
        <v>-25.26482869549163</v>
      </c>
      <c r="AR112" s="28">
        <f t="shared" si="89"/>
        <v>4.1457626428624081</v>
      </c>
      <c r="AS112" s="30">
        <f t="shared" si="90"/>
        <v>-73.548869140698457</v>
      </c>
      <c r="AT112" s="28">
        <f t="shared" si="78"/>
        <v>6.2835577720589467E-12</v>
      </c>
      <c r="AU112" s="28">
        <f t="shared" si="79"/>
        <v>6.8919617271028666E-5</v>
      </c>
      <c r="AV112" s="29">
        <f t="shared" si="80"/>
        <v>-1.9286549331065764E-14</v>
      </c>
      <c r="AW112" s="28">
        <f t="shared" si="81"/>
        <v>-3.7592518511488255E-6</v>
      </c>
      <c r="AX112" s="31">
        <f t="shared" si="91"/>
        <v>6.2642712227278809E-12</v>
      </c>
      <c r="AY112" s="28">
        <f t="shared" si="92"/>
        <v>6.5160365419879841E-5</v>
      </c>
      <c r="AZ112" s="8">
        <f t="shared" si="93"/>
        <v>4.1457626428686725</v>
      </c>
      <c r="BA112" s="8">
        <f t="shared" si="94"/>
        <v>-73.548803980333034</v>
      </c>
      <c r="BB112" s="8">
        <f t="shared" si="95"/>
        <v>106.45119601966697</v>
      </c>
      <c r="BD112" s="32">
        <f t="shared" si="96"/>
        <v>4</v>
      </c>
      <c r="BE112" s="32">
        <f t="shared" si="97"/>
        <v>-74</v>
      </c>
      <c r="BF112" s="32">
        <f t="shared" si="98"/>
        <v>106</v>
      </c>
    </row>
    <row r="113" spans="22:58" x14ac:dyDescent="0.25">
      <c r="V113" s="27">
        <v>2.09</v>
      </c>
      <c r="W113" s="32">
        <f t="shared" si="82"/>
        <v>1230.2687708123822</v>
      </c>
      <c r="X113">
        <f t="shared" si="67"/>
        <v>-3.4139245433795011</v>
      </c>
      <c r="Y113" s="28">
        <f t="shared" si="68"/>
        <v>-6.531521783381975</v>
      </c>
      <c r="Z113" s="28">
        <f t="shared" si="69"/>
        <v>-61.872366814638646</v>
      </c>
      <c r="AA113" s="28">
        <f t="shared" si="70"/>
        <v>2.3627415061725386E-3</v>
      </c>
      <c r="AB113" s="28">
        <f t="shared" si="71"/>
        <v>-1.33634592097552</v>
      </c>
      <c r="AC113" s="28">
        <f t="shared" si="83"/>
        <v>2.0095524435563274E-4</v>
      </c>
      <c r="AD113" s="28">
        <f t="shared" si="72"/>
        <v>0.38974313517516262</v>
      </c>
      <c r="AE113" s="28">
        <f t="shared" si="84"/>
        <v>-9.9428826300109492</v>
      </c>
      <c r="AF113" s="28">
        <f t="shared" si="85"/>
        <v>-62.818969600439004</v>
      </c>
      <c r="AG113" s="28">
        <f t="shared" si="64"/>
        <v>92.110410468749379</v>
      </c>
      <c r="AH113" s="28">
        <f t="shared" si="73"/>
        <v>-91.643817242534027</v>
      </c>
      <c r="AI113" s="28">
        <f t="shared" si="74"/>
        <v>-89.998500550753405</v>
      </c>
      <c r="AJ113" s="28">
        <f t="shared" si="86"/>
        <v>15.118081724561174</v>
      </c>
      <c r="AK113" s="28">
        <f t="shared" si="75"/>
        <v>79.896504469365908</v>
      </c>
      <c r="AL113" s="29">
        <f t="shared" si="76"/>
        <v>-1.3065451564558007E-3</v>
      </c>
      <c r="AM113" s="28">
        <f t="shared" si="77"/>
        <v>-0.99376066145794995</v>
      </c>
      <c r="AN113" s="28">
        <f t="shared" si="87"/>
        <v>15.583368405620069</v>
      </c>
      <c r="AO113" s="28">
        <f t="shared" si="88"/>
        <v>-11.095756742845447</v>
      </c>
      <c r="AP113">
        <f t="shared" si="65"/>
        <v>23.609121289162623</v>
      </c>
      <c r="AQ113">
        <f t="shared" si="66"/>
        <v>-25.26482869549163</v>
      </c>
      <c r="AR113" s="28">
        <f t="shared" si="89"/>
        <v>3.9847783692801144</v>
      </c>
      <c r="AS113" s="30">
        <f t="shared" si="90"/>
        <v>-73.914726343284457</v>
      </c>
      <c r="AT113" s="28">
        <f t="shared" si="78"/>
        <v>6.5805706317571379E-12</v>
      </c>
      <c r="AU113" s="28">
        <f t="shared" si="79"/>
        <v>7.0524961384113666E-5</v>
      </c>
      <c r="AV113" s="29">
        <f t="shared" si="80"/>
        <v>-1.9286549331065764E-14</v>
      </c>
      <c r="AW113" s="28">
        <f t="shared" si="81"/>
        <v>-3.846816075499044E-6</v>
      </c>
      <c r="AX113" s="31">
        <f t="shared" si="91"/>
        <v>6.5612840824260721E-12</v>
      </c>
      <c r="AY113" s="28">
        <f t="shared" si="92"/>
        <v>6.6678145308614615E-5</v>
      </c>
      <c r="AZ113" s="8">
        <f t="shared" si="93"/>
        <v>3.9847783692866758</v>
      </c>
      <c r="BA113" s="8">
        <f t="shared" si="94"/>
        <v>-73.914659665139155</v>
      </c>
      <c r="BB113" s="8">
        <f t="shared" si="95"/>
        <v>106.08534033486085</v>
      </c>
      <c r="BD113" s="32">
        <f t="shared" si="96"/>
        <v>4</v>
      </c>
      <c r="BE113" s="32">
        <f t="shared" si="97"/>
        <v>-74</v>
      </c>
      <c r="BF113" s="32">
        <f t="shared" si="98"/>
        <v>106</v>
      </c>
    </row>
    <row r="114" spans="22:58" x14ac:dyDescent="0.25">
      <c r="V114" s="27">
        <v>2.1</v>
      </c>
      <c r="W114" s="32">
        <f t="shared" si="82"/>
        <v>1258.9254117941678</v>
      </c>
      <c r="X114">
        <f t="shared" si="67"/>
        <v>-3.4139245433795011</v>
      </c>
      <c r="Y114" s="28">
        <f t="shared" si="68"/>
        <v>-6.6878604059237556</v>
      </c>
      <c r="Z114" s="28">
        <f t="shared" si="69"/>
        <v>-62.417346844880178</v>
      </c>
      <c r="AA114" s="28">
        <f t="shared" si="70"/>
        <v>2.4740623713361103E-3</v>
      </c>
      <c r="AB114" s="28">
        <f t="shared" si="71"/>
        <v>-1.3674617314240116</v>
      </c>
      <c r="AC114" s="28">
        <f t="shared" si="83"/>
        <v>2.1042574380956269E-4</v>
      </c>
      <c r="AD114" s="28">
        <f t="shared" si="72"/>
        <v>0.39882112911416706</v>
      </c>
      <c r="AE114" s="28">
        <f t="shared" si="84"/>
        <v>-10.099100461188112</v>
      </c>
      <c r="AF114" s="28">
        <f t="shared" si="85"/>
        <v>-63.385987447190018</v>
      </c>
      <c r="AG114" s="28">
        <f t="shared" si="64"/>
        <v>92.110410468749379</v>
      </c>
      <c r="AH114" s="28">
        <f t="shared" si="73"/>
        <v>-91.843817242400149</v>
      </c>
      <c r="AI114" s="28">
        <f t="shared" si="74"/>
        <v>-89.998534682385269</v>
      </c>
      <c r="AJ114" s="28">
        <f t="shared" si="86"/>
        <v>15.312062214569275</v>
      </c>
      <c r="AK114" s="28">
        <f t="shared" si="75"/>
        <v>80.121906761182274</v>
      </c>
      <c r="AL114" s="29">
        <f t="shared" si="76"/>
        <v>-1.368111034893086E-3</v>
      </c>
      <c r="AM114" s="28">
        <f t="shared" si="77"/>
        <v>-1.0169035154346415</v>
      </c>
      <c r="AN114" s="28">
        <f t="shared" si="87"/>
        <v>15.577287329883612</v>
      </c>
      <c r="AO114" s="28">
        <f t="shared" si="88"/>
        <v>-10.893531436637637</v>
      </c>
      <c r="AP114">
        <f t="shared" si="65"/>
        <v>23.609121289162623</v>
      </c>
      <c r="AQ114">
        <f t="shared" si="66"/>
        <v>-25.26482869549163</v>
      </c>
      <c r="AR114" s="28">
        <f t="shared" si="89"/>
        <v>3.8224794623664948</v>
      </c>
      <c r="AS114" s="30">
        <f t="shared" si="90"/>
        <v>-74.279518883827649</v>
      </c>
      <c r="AT114" s="28">
        <f t="shared" si="78"/>
        <v>6.8891554210539513E-12</v>
      </c>
      <c r="AU114" s="28">
        <f t="shared" si="79"/>
        <v>7.2167698765232582E-5</v>
      </c>
      <c r="AV114" s="29">
        <f t="shared" si="80"/>
        <v>-1.9286549331065764E-14</v>
      </c>
      <c r="AW114" s="28">
        <f t="shared" si="81"/>
        <v>-3.9364199326511244E-6</v>
      </c>
      <c r="AX114" s="31">
        <f t="shared" si="91"/>
        <v>6.8698688717228855E-12</v>
      </c>
      <c r="AY114" s="28">
        <f t="shared" si="92"/>
        <v>6.8231278832581459E-5</v>
      </c>
      <c r="AZ114" s="8">
        <f t="shared" si="93"/>
        <v>3.8224794623733649</v>
      </c>
      <c r="BA114" s="8">
        <f t="shared" si="94"/>
        <v>-74.279450652548817</v>
      </c>
      <c r="BB114" s="8">
        <f t="shared" si="95"/>
        <v>105.72054934745118</v>
      </c>
      <c r="BD114" s="32">
        <f t="shared" si="96"/>
        <v>4</v>
      </c>
      <c r="BE114" s="32">
        <f t="shared" si="97"/>
        <v>-74</v>
      </c>
      <c r="BF114" s="32">
        <f t="shared" si="98"/>
        <v>106</v>
      </c>
    </row>
    <row r="115" spans="22:58" x14ac:dyDescent="0.25">
      <c r="V115" s="27">
        <v>2.11</v>
      </c>
      <c r="W115" s="32">
        <f t="shared" si="82"/>
        <v>1288.2495516931342</v>
      </c>
      <c r="X115">
        <f t="shared" si="67"/>
        <v>-3.4139245433795011</v>
      </c>
      <c r="Y115" s="28">
        <f t="shared" si="68"/>
        <v>-6.8457503193914402</v>
      </c>
      <c r="Z115" s="28">
        <f t="shared" si="69"/>
        <v>-62.95520652825693</v>
      </c>
      <c r="AA115" s="28">
        <f t="shared" si="70"/>
        <v>2.5906265689952541E-3</v>
      </c>
      <c r="AB115" s="28">
        <f t="shared" si="71"/>
        <v>-1.3993014869124216</v>
      </c>
      <c r="AC115" s="28">
        <f t="shared" si="83"/>
        <v>2.2034255201784279E-4</v>
      </c>
      <c r="AD115" s="28">
        <f t="shared" si="72"/>
        <v>0.4081105559632951</v>
      </c>
      <c r="AE115" s="28">
        <f t="shared" si="84"/>
        <v>-10.256863893649928</v>
      </c>
      <c r="AF115" s="28">
        <f t="shared" si="85"/>
        <v>-63.946397459206061</v>
      </c>
      <c r="AG115" s="28">
        <f t="shared" si="64"/>
        <v>92.110410468749379</v>
      </c>
      <c r="AH115" s="28">
        <f t="shared" si="73"/>
        <v>-92.043817242272311</v>
      </c>
      <c r="AI115" s="28">
        <f t="shared" si="74"/>
        <v>-89.998568037086358</v>
      </c>
      <c r="AJ115" s="28">
        <f t="shared" si="86"/>
        <v>15.506305828182239</v>
      </c>
      <c r="AK115" s="28">
        <f t="shared" si="75"/>
        <v>80.342477081966749</v>
      </c>
      <c r="AL115" s="29">
        <f t="shared" si="76"/>
        <v>-1.4325774883745769E-3</v>
      </c>
      <c r="AM115" s="28">
        <f t="shared" si="77"/>
        <v>-1.0405850921383246</v>
      </c>
      <c r="AN115" s="28">
        <f t="shared" si="87"/>
        <v>15.571466477170931</v>
      </c>
      <c r="AO115" s="28">
        <f t="shared" si="88"/>
        <v>-10.696676047257935</v>
      </c>
      <c r="AP115">
        <f t="shared" si="65"/>
        <v>23.609121289162623</v>
      </c>
      <c r="AQ115">
        <f t="shared" si="66"/>
        <v>-25.26482869549163</v>
      </c>
      <c r="AR115" s="28">
        <f t="shared" si="89"/>
        <v>3.6588951771919938</v>
      </c>
      <c r="AS115" s="30">
        <f t="shared" si="90"/>
        <v>-74.643073506463992</v>
      </c>
      <c r="AT115" s="28">
        <f t="shared" si="78"/>
        <v>7.2150981047486972E-12</v>
      </c>
      <c r="AU115" s="28">
        <f t="shared" si="79"/>
        <v>7.3848700415489064E-5</v>
      </c>
      <c r="AV115" s="29">
        <f t="shared" si="80"/>
        <v>-2.1215204264172341E-14</v>
      </c>
      <c r="AW115" s="28">
        <f t="shared" si="81"/>
        <v>-4.0281109317561721E-6</v>
      </c>
      <c r="AX115" s="31">
        <f t="shared" si="91"/>
        <v>7.1938829004845248E-12</v>
      </c>
      <c r="AY115" s="28">
        <f t="shared" si="92"/>
        <v>6.9820589483732896E-5</v>
      </c>
      <c r="AZ115" s="8">
        <f t="shared" si="93"/>
        <v>3.6588951771991876</v>
      </c>
      <c r="BA115" s="8">
        <f t="shared" si="94"/>
        <v>-74.643003685874504</v>
      </c>
      <c r="BB115" s="8">
        <f t="shared" si="95"/>
        <v>105.3569963141255</v>
      </c>
      <c r="BD115" s="32">
        <f t="shared" si="96"/>
        <v>4</v>
      </c>
      <c r="BE115" s="32">
        <f t="shared" si="97"/>
        <v>-75</v>
      </c>
      <c r="BF115" s="32">
        <f t="shared" si="98"/>
        <v>105</v>
      </c>
    </row>
    <row r="116" spans="22:58" x14ac:dyDescent="0.25">
      <c r="V116" s="27">
        <v>2.12</v>
      </c>
      <c r="W116" s="32">
        <f t="shared" si="82"/>
        <v>1318.2567385564084</v>
      </c>
      <c r="X116">
        <f t="shared" si="67"/>
        <v>-3.4139245433795011</v>
      </c>
      <c r="Y116" s="28">
        <f t="shared" si="68"/>
        <v>-7.005150720964588</v>
      </c>
      <c r="Z116" s="28">
        <f t="shared" si="69"/>
        <v>-63.485851808918397</v>
      </c>
      <c r="AA116" s="28">
        <f t="shared" si="70"/>
        <v>2.7126809149237382E-3</v>
      </c>
      <c r="AB116" s="28">
        <f t="shared" si="71"/>
        <v>-1.4318819905955009</v>
      </c>
      <c r="AC116" s="28">
        <f t="shared" si="83"/>
        <v>2.3072670072664815E-4</v>
      </c>
      <c r="AD116" s="28">
        <f t="shared" si="72"/>
        <v>0.41761633914500951</v>
      </c>
      <c r="AE116" s="28">
        <f t="shared" si="84"/>
        <v>-10.416131856728439</v>
      </c>
      <c r="AF116" s="28">
        <f t="shared" si="85"/>
        <v>-64.500117460368884</v>
      </c>
      <c r="AG116" s="28">
        <f t="shared" si="64"/>
        <v>92.110410468749379</v>
      </c>
      <c r="AH116" s="28">
        <f t="shared" si="73"/>
        <v>-92.243817242150229</v>
      </c>
      <c r="AI116" s="28">
        <f t="shared" si="74"/>
        <v>-89.998600632541738</v>
      </c>
      <c r="AJ116" s="28">
        <f t="shared" si="86"/>
        <v>15.700801390219457</v>
      </c>
      <c r="AK116" s="28">
        <f t="shared" si="75"/>
        <v>80.558306217080485</v>
      </c>
      <c r="AL116" s="29">
        <f t="shared" si="76"/>
        <v>-1.500081126574581E-3</v>
      </c>
      <c r="AM116" s="28">
        <f t="shared" si="77"/>
        <v>-1.0648179154707946</v>
      </c>
      <c r="AN116" s="28">
        <f t="shared" si="87"/>
        <v>15.565894535692033</v>
      </c>
      <c r="AO116" s="28">
        <f t="shared" si="88"/>
        <v>-10.505112330932047</v>
      </c>
      <c r="AP116">
        <f t="shared" si="65"/>
        <v>23.609121289162623</v>
      </c>
      <c r="AQ116">
        <f t="shared" si="66"/>
        <v>-25.26482869549163</v>
      </c>
      <c r="AR116" s="28">
        <f t="shared" si="89"/>
        <v>3.4940552726345864</v>
      </c>
      <c r="AS116" s="30">
        <f t="shared" si="90"/>
        <v>-75.005229791300934</v>
      </c>
      <c r="AT116" s="28">
        <f t="shared" si="78"/>
        <v>7.5545413729751663E-12</v>
      </c>
      <c r="AU116" s="28">
        <f t="shared" si="79"/>
        <v>7.5568857624208865E-5</v>
      </c>
      <c r="AV116" s="29">
        <f t="shared" si="80"/>
        <v>-2.3143859197278918E-14</v>
      </c>
      <c r="AW116" s="28">
        <f t="shared" si="81"/>
        <v>-4.1219376885955935E-6</v>
      </c>
      <c r="AX116" s="31">
        <f t="shared" si="91"/>
        <v>7.531397513777888E-12</v>
      </c>
      <c r="AY116" s="28">
        <f t="shared" si="92"/>
        <v>7.1446919935613275E-5</v>
      </c>
      <c r="AZ116" s="8">
        <f t="shared" si="93"/>
        <v>3.4940552726421177</v>
      </c>
      <c r="BA116" s="8">
        <f t="shared" si="94"/>
        <v>-75.005158344381002</v>
      </c>
      <c r="BB116" s="8">
        <f t="shared" si="95"/>
        <v>104.994841655619</v>
      </c>
      <c r="BD116" s="32">
        <f t="shared" si="96"/>
        <v>3</v>
      </c>
      <c r="BE116" s="32">
        <f t="shared" si="97"/>
        <v>-75</v>
      </c>
      <c r="BF116" s="32">
        <f t="shared" si="98"/>
        <v>105</v>
      </c>
    </row>
    <row r="117" spans="22:58" x14ac:dyDescent="0.25">
      <c r="V117" s="27">
        <v>2.13</v>
      </c>
      <c r="W117" s="32">
        <f t="shared" si="82"/>
        <v>1348.9628825916539</v>
      </c>
      <c r="X117">
        <f t="shared" si="67"/>
        <v>-3.4139245433795011</v>
      </c>
      <c r="Y117" s="28">
        <f t="shared" si="68"/>
        <v>-7.1660208583181939</v>
      </c>
      <c r="Z117" s="28">
        <f t="shared" si="69"/>
        <v>-64.00919985807019</v>
      </c>
      <c r="AA117" s="28">
        <f t="shared" si="70"/>
        <v>2.8404838285443525E-3</v>
      </c>
      <c r="AB117" s="28">
        <f t="shared" si="71"/>
        <v>-1.4652204327605165</v>
      </c>
      <c r="AC117" s="28">
        <f t="shared" si="83"/>
        <v>2.4160021267634048E-4</v>
      </c>
      <c r="AD117" s="28">
        <f t="shared" si="72"/>
        <v>0.42734351665698478</v>
      </c>
      <c r="AE117" s="28">
        <f t="shared" si="84"/>
        <v>-10.576863317656475</v>
      </c>
      <c r="AF117" s="28">
        <f t="shared" si="85"/>
        <v>-65.047076774173718</v>
      </c>
      <c r="AG117" s="28">
        <f t="shared" si="64"/>
        <v>92.110410468749379</v>
      </c>
      <c r="AH117" s="28">
        <f t="shared" si="73"/>
        <v>-92.443817242033631</v>
      </c>
      <c r="AI117" s="28">
        <f t="shared" si="74"/>
        <v>-89.998632486033998</v>
      </c>
      <c r="AJ117" s="28">
        <f t="shared" si="86"/>
        <v>15.895538172121915</v>
      </c>
      <c r="AK117" s="28">
        <f t="shared" si="75"/>
        <v>80.769484089152726</v>
      </c>
      <c r="AL117" s="29">
        <f t="shared" si="76"/>
        <v>-1.5707649886830203E-3</v>
      </c>
      <c r="AM117" s="28">
        <f t="shared" si="77"/>
        <v>-1.0896147992976297</v>
      </c>
      <c r="AN117" s="28">
        <f t="shared" si="87"/>
        <v>15.560560633848979</v>
      </c>
      <c r="AO117" s="28">
        <f t="shared" si="88"/>
        <v>-10.318763196178901</v>
      </c>
      <c r="AP117">
        <f t="shared" si="65"/>
        <v>23.609121289162623</v>
      </c>
      <c r="AQ117">
        <f t="shared" si="66"/>
        <v>-25.26482869549163</v>
      </c>
      <c r="AR117" s="28">
        <f t="shared" si="89"/>
        <v>3.3279899098634971</v>
      </c>
      <c r="AS117" s="30">
        <f t="shared" si="90"/>
        <v>-75.365839970352624</v>
      </c>
      <c r="AT117" s="28">
        <f t="shared" si="78"/>
        <v>7.9113425355995638E-12</v>
      </c>
      <c r="AU117" s="28">
        <f t="shared" si="79"/>
        <v>7.7329082441512795E-5</v>
      </c>
      <c r="AV117" s="29">
        <f t="shared" si="80"/>
        <v>-2.3143859197278918E-14</v>
      </c>
      <c r="AW117" s="28">
        <f t="shared" si="81"/>
        <v>-4.2179499513577964E-6</v>
      </c>
      <c r="AX117" s="31">
        <f t="shared" si="91"/>
        <v>7.8881986764022855E-12</v>
      </c>
      <c r="AY117" s="28">
        <f t="shared" si="92"/>
        <v>7.3111132490154995E-5</v>
      </c>
      <c r="AZ117" s="8">
        <f t="shared" si="93"/>
        <v>3.3279899098713854</v>
      </c>
      <c r="BA117" s="8">
        <f t="shared" si="94"/>
        <v>-75.36576685922013</v>
      </c>
      <c r="BB117" s="8">
        <f t="shared" si="95"/>
        <v>104.63423314077987</v>
      </c>
      <c r="BD117" s="32">
        <f t="shared" si="96"/>
        <v>3</v>
      </c>
      <c r="BE117" s="32">
        <f t="shared" si="97"/>
        <v>-75</v>
      </c>
      <c r="BF117" s="32">
        <f t="shared" si="98"/>
        <v>105</v>
      </c>
    </row>
    <row r="118" spans="22:58" x14ac:dyDescent="0.25">
      <c r="V118" s="27">
        <v>2.14</v>
      </c>
      <c r="W118" s="32">
        <f t="shared" si="82"/>
        <v>1380.3842646028861</v>
      </c>
      <c r="X118">
        <f t="shared" si="67"/>
        <v>-3.4139245433795011</v>
      </c>
      <c r="Y118" s="28">
        <f t="shared" si="68"/>
        <v>-7.3283201109784715</v>
      </c>
      <c r="Z118" s="28">
        <f t="shared" si="69"/>
        <v>-64.525178792431589</v>
      </c>
      <c r="AA118" s="28">
        <f t="shared" si="70"/>
        <v>2.974305877046553E-3</v>
      </c>
      <c r="AB118" s="28">
        <f t="shared" si="71"/>
        <v>-1.4993343995405524</v>
      </c>
      <c r="AC118" s="28">
        <f t="shared" si="83"/>
        <v>2.5298614827670761E-4</v>
      </c>
      <c r="AD118" s="28">
        <f t="shared" si="72"/>
        <v>0.43729724373332934</v>
      </c>
      <c r="AE118" s="28">
        <f t="shared" si="84"/>
        <v>-10.739017362332648</v>
      </c>
      <c r="AF118" s="28">
        <f t="shared" si="85"/>
        <v>-65.587215948238821</v>
      </c>
      <c r="AG118" s="28">
        <f t="shared" si="64"/>
        <v>92.110410468749379</v>
      </c>
      <c r="AH118" s="28">
        <f t="shared" si="73"/>
        <v>-92.643817241922278</v>
      </c>
      <c r="AI118" s="28">
        <f t="shared" si="74"/>
        <v>-89.998663614452227</v>
      </c>
      <c r="AJ118" s="28">
        <f t="shared" si="86"/>
        <v>16.090505876512925</v>
      </c>
      <c r="AK118" s="28">
        <f t="shared" si="75"/>
        <v>80.976099705478006</v>
      </c>
      <c r="AL118" s="29">
        <f t="shared" si="76"/>
        <v>-1.6447788455798372E-3</v>
      </c>
      <c r="AM118" s="28">
        <f t="shared" si="77"/>
        <v>-1.1149888540769448</v>
      </c>
      <c r="AN118" s="28">
        <f t="shared" si="87"/>
        <v>15.555454324494445</v>
      </c>
      <c r="AO118" s="28">
        <f t="shared" si="88"/>
        <v>-10.137552763051165</v>
      </c>
      <c r="AP118">
        <f t="shared" si="65"/>
        <v>23.609121289162623</v>
      </c>
      <c r="AQ118">
        <f t="shared" si="66"/>
        <v>-25.26482869549163</v>
      </c>
      <c r="AR118" s="28">
        <f t="shared" si="89"/>
        <v>3.1607295558327877</v>
      </c>
      <c r="AS118" s="30">
        <f t="shared" si="90"/>
        <v>-75.724768711289983</v>
      </c>
      <c r="AT118" s="28">
        <f t="shared" si="78"/>
        <v>8.2835729376887855E-12</v>
      </c>
      <c r="AU118" s="28">
        <f t="shared" si="79"/>
        <v>7.9130308161898542E-5</v>
      </c>
      <c r="AV118" s="29">
        <f t="shared" si="80"/>
        <v>-2.5072514130385501E-14</v>
      </c>
      <c r="AW118" s="28">
        <f t="shared" si="81"/>
        <v>-4.3161986270153835E-6</v>
      </c>
      <c r="AX118" s="31">
        <f t="shared" si="91"/>
        <v>8.2585004235584005E-12</v>
      </c>
      <c r="AY118" s="28">
        <f t="shared" si="92"/>
        <v>7.4814109534883163E-5</v>
      </c>
      <c r="AZ118" s="8">
        <f t="shared" si="93"/>
        <v>3.160729555841046</v>
      </c>
      <c r="BA118" s="8">
        <f t="shared" si="94"/>
        <v>-75.724693897180444</v>
      </c>
      <c r="BB118" s="8">
        <f t="shared" si="95"/>
        <v>104.27530610281956</v>
      </c>
      <c r="BD118" s="32">
        <f t="shared" si="96"/>
        <v>3</v>
      </c>
      <c r="BE118" s="32">
        <f t="shared" si="97"/>
        <v>-76</v>
      </c>
      <c r="BF118" s="32">
        <f t="shared" si="98"/>
        <v>104</v>
      </c>
    </row>
    <row r="119" spans="22:58" x14ac:dyDescent="0.25">
      <c r="V119" s="27">
        <v>2.15</v>
      </c>
      <c r="W119" s="32">
        <f t="shared" si="82"/>
        <v>1412.5375446227542</v>
      </c>
      <c r="X119">
        <f t="shared" si="67"/>
        <v>-3.4139245433795011</v>
      </c>
      <c r="Y119" s="28">
        <f t="shared" si="68"/>
        <v>-7.4920080668538445</v>
      </c>
      <c r="Z119" s="28">
        <f t="shared" si="69"/>
        <v>-65.033727368895612</v>
      </c>
      <c r="AA119" s="28">
        <f t="shared" si="70"/>
        <v>3.1144303448993756E-3</v>
      </c>
      <c r="AB119" s="28">
        <f t="shared" si="71"/>
        <v>-1.5342418818090671</v>
      </c>
      <c r="AC119" s="28">
        <f t="shared" si="83"/>
        <v>2.6490865449635247E-4</v>
      </c>
      <c r="AD119" s="28">
        <f t="shared" si="72"/>
        <v>0.44748279556724424</v>
      </c>
      <c r="AE119" s="28">
        <f t="shared" si="84"/>
        <v>-10.90255327123395</v>
      </c>
      <c r="AF119" s="28">
        <f t="shared" si="85"/>
        <v>-66.120486455137438</v>
      </c>
      <c r="AG119" s="28">
        <f t="shared" si="64"/>
        <v>92.110410468749379</v>
      </c>
      <c r="AH119" s="28">
        <f t="shared" si="73"/>
        <v>-92.843817241815927</v>
      </c>
      <c r="AI119" s="28">
        <f t="shared" si="74"/>
        <v>-89.998694034301153</v>
      </c>
      <c r="AJ119" s="28">
        <f t="shared" si="86"/>
        <v>16.285694622079777</v>
      </c>
      <c r="AK119" s="28">
        <f t="shared" si="75"/>
        <v>81.178241110604191</v>
      </c>
      <c r="AL119" s="29">
        <f t="shared" si="76"/>
        <v>-1.7222795161752026E-3</v>
      </c>
      <c r="AM119" s="28">
        <f t="shared" si="77"/>
        <v>-1.1409534936335815</v>
      </c>
      <c r="AN119" s="28">
        <f t="shared" si="87"/>
        <v>15.550565569497055</v>
      </c>
      <c r="AO119" s="28">
        <f t="shared" si="88"/>
        <v>-9.9614064173305437</v>
      </c>
      <c r="AP119">
        <f t="shared" si="65"/>
        <v>23.609121289162623</v>
      </c>
      <c r="AQ119">
        <f t="shared" si="66"/>
        <v>-25.26482869549163</v>
      </c>
      <c r="AR119" s="28">
        <f t="shared" si="89"/>
        <v>2.9923048919340971</v>
      </c>
      <c r="AS119" s="30">
        <f t="shared" si="90"/>
        <v>-76.081892872467989</v>
      </c>
      <c r="AT119" s="28">
        <f t="shared" si="78"/>
        <v>8.6750898891090382E-12</v>
      </c>
      <c r="AU119" s="28">
        <f t="shared" si="79"/>
        <v>8.0973489819084854E-5</v>
      </c>
      <c r="AV119" s="29">
        <f t="shared" si="80"/>
        <v>-2.7001169063492082E-14</v>
      </c>
      <c r="AW119" s="28">
        <f t="shared" si="81"/>
        <v>-4.4167358083166496E-6</v>
      </c>
      <c r="AX119" s="31">
        <f t="shared" si="91"/>
        <v>8.6480887200455466E-12</v>
      </c>
      <c r="AY119" s="28">
        <f t="shared" si="92"/>
        <v>7.6556754010768201E-5</v>
      </c>
      <c r="AZ119" s="8">
        <f t="shared" si="93"/>
        <v>2.9923048919427453</v>
      </c>
      <c r="BA119" s="8">
        <f t="shared" si="94"/>
        <v>-76.081816315713979</v>
      </c>
      <c r="BB119" s="8">
        <f t="shared" si="95"/>
        <v>103.91818368428602</v>
      </c>
      <c r="BD119" s="32">
        <f t="shared" si="96"/>
        <v>3</v>
      </c>
      <c r="BE119" s="32">
        <f t="shared" si="97"/>
        <v>-76</v>
      </c>
      <c r="BF119" s="32">
        <f t="shared" si="98"/>
        <v>104</v>
      </c>
    </row>
    <row r="120" spans="22:58" x14ac:dyDescent="0.25">
      <c r="V120" s="27">
        <v>2.16</v>
      </c>
      <c r="W120" s="32">
        <f t="shared" si="82"/>
        <v>1445.4397707459284</v>
      </c>
      <c r="X120">
        <f t="shared" si="67"/>
        <v>-3.4139245433795011</v>
      </c>
      <c r="Y120" s="28">
        <f t="shared" si="68"/>
        <v>-7.6570445938542067</v>
      </c>
      <c r="Z120" s="28">
        <f t="shared" si="69"/>
        <v>-65.534794658481957</v>
      </c>
      <c r="AA120" s="28">
        <f t="shared" si="70"/>
        <v>3.261153829905539E-3</v>
      </c>
      <c r="AB120" s="28">
        <f t="shared" si="71"/>
        <v>-1.5699612842584632</v>
      </c>
      <c r="AC120" s="28">
        <f t="shared" si="83"/>
        <v>2.7739301604319891E-4</v>
      </c>
      <c r="AD120" s="28">
        <f t="shared" si="72"/>
        <v>0.45790557009653032</v>
      </c>
      <c r="AE120" s="28">
        <f t="shared" si="84"/>
        <v>-11.067430590387758</v>
      </c>
      <c r="AF120" s="28">
        <f t="shared" si="85"/>
        <v>-66.646850372643897</v>
      </c>
      <c r="AG120" s="28">
        <f t="shared" si="64"/>
        <v>92.110410468749379</v>
      </c>
      <c r="AH120" s="28">
        <f t="shared" si="73"/>
        <v>-93.043817241714379</v>
      </c>
      <c r="AI120" s="28">
        <f t="shared" si="74"/>
        <v>-89.998723761709797</v>
      </c>
      <c r="AJ120" s="28">
        <f t="shared" si="86"/>
        <v>16.481094928790817</v>
      </c>
      <c r="AK120" s="28">
        <f t="shared" si="75"/>
        <v>81.375995343809251</v>
      </c>
      <c r="AL120" s="29">
        <f t="shared" si="76"/>
        <v>-1.8034311985547524E-3</v>
      </c>
      <c r="AM120" s="28">
        <f t="shared" si="77"/>
        <v>-1.1675224420815276</v>
      </c>
      <c r="AN120" s="28">
        <f t="shared" si="87"/>
        <v>15.545884724627262</v>
      </c>
      <c r="AO120" s="28">
        <f t="shared" si="88"/>
        <v>-9.7902508599820735</v>
      </c>
      <c r="AP120">
        <f t="shared" si="65"/>
        <v>23.609121289162623</v>
      </c>
      <c r="AQ120">
        <f t="shared" si="66"/>
        <v>-25.26482869549163</v>
      </c>
      <c r="AR120" s="28">
        <f t="shared" si="89"/>
        <v>2.8227467279104985</v>
      </c>
      <c r="AS120" s="30">
        <f t="shared" si="90"/>
        <v>-76.437101232625963</v>
      </c>
      <c r="AT120" s="28">
        <f t="shared" si="78"/>
        <v>9.0839647349272137E-12</v>
      </c>
      <c r="AU120" s="28">
        <f t="shared" si="79"/>
        <v>8.2859604692383962E-5</v>
      </c>
      <c r="AV120" s="29">
        <f t="shared" si="80"/>
        <v>-2.7001169063492082E-14</v>
      </c>
      <c r="AW120" s="28">
        <f t="shared" si="81"/>
        <v>-4.519614801405903E-6</v>
      </c>
      <c r="AX120" s="31">
        <f t="shared" si="91"/>
        <v>9.0569635658637221E-12</v>
      </c>
      <c r="AY120" s="28">
        <f t="shared" si="92"/>
        <v>7.8339989890978062E-5</v>
      </c>
      <c r="AZ120" s="8">
        <f t="shared" si="93"/>
        <v>2.8227467279195553</v>
      </c>
      <c r="BA120" s="8">
        <f t="shared" si="94"/>
        <v>-76.437022892636065</v>
      </c>
      <c r="BB120" s="8">
        <f t="shared" si="95"/>
        <v>103.56297710736393</v>
      </c>
      <c r="BD120" s="32">
        <f t="shared" si="96"/>
        <v>3</v>
      </c>
      <c r="BE120" s="32">
        <f t="shared" si="97"/>
        <v>-76</v>
      </c>
      <c r="BF120" s="32">
        <f t="shared" si="98"/>
        <v>104</v>
      </c>
    </row>
    <row r="121" spans="22:58" x14ac:dyDescent="0.25">
      <c r="V121" s="27">
        <v>2.17</v>
      </c>
      <c r="W121" s="32">
        <f t="shared" si="82"/>
        <v>1479.1083881682084</v>
      </c>
      <c r="X121">
        <f t="shared" si="67"/>
        <v>-3.4139245433795011</v>
      </c>
      <c r="Y121" s="28">
        <f t="shared" si="68"/>
        <v>-7.8233899065524595</v>
      </c>
      <c r="Z121" s="28">
        <f t="shared" si="69"/>
        <v>-66.028339702588241</v>
      </c>
      <c r="AA121" s="28">
        <f t="shared" si="70"/>
        <v>3.4147868670289724E-3</v>
      </c>
      <c r="AB121" s="28">
        <f t="shared" si="71"/>
        <v>-1.6065114346652301</v>
      </c>
      <c r="AC121" s="28">
        <f t="shared" si="83"/>
        <v>2.9046570895934951E-4</v>
      </c>
      <c r="AD121" s="28">
        <f t="shared" si="72"/>
        <v>0.46857109085334553</v>
      </c>
      <c r="AE121" s="28">
        <f t="shared" si="84"/>
        <v>-11.233609197355973</v>
      </c>
      <c r="AF121" s="28">
        <f t="shared" si="85"/>
        <v>-67.166280046400132</v>
      </c>
      <c r="AG121" s="28">
        <f t="shared" si="64"/>
        <v>92.110410468749379</v>
      </c>
      <c r="AH121" s="28">
        <f t="shared" si="73"/>
        <v>-93.243817241617407</v>
      </c>
      <c r="AI121" s="28">
        <f t="shared" si="74"/>
        <v>-89.998752812439989</v>
      </c>
      <c r="AJ121" s="28">
        <f t="shared" si="86"/>
        <v>16.67669770345875</v>
      </c>
      <c r="AK121" s="28">
        <f t="shared" si="75"/>
        <v>81.569448401175634</v>
      </c>
      <c r="AL121" s="29">
        <f t="shared" si="76"/>
        <v>-1.8884058166566051E-3</v>
      </c>
      <c r="AM121" s="28">
        <f t="shared" si="77"/>
        <v>-1.194709740897288</v>
      </c>
      <c r="AN121" s="28">
        <f t="shared" si="87"/>
        <v>15.541402524774066</v>
      </c>
      <c r="AO121" s="28">
        <f t="shared" si="88"/>
        <v>-9.6240141521616422</v>
      </c>
      <c r="AP121">
        <f t="shared" si="65"/>
        <v>23.609121289162623</v>
      </c>
      <c r="AQ121">
        <f t="shared" si="66"/>
        <v>-25.26482869549163</v>
      </c>
      <c r="AR121" s="28">
        <f t="shared" si="89"/>
        <v>2.6520859210890855</v>
      </c>
      <c r="AS121" s="30">
        <f t="shared" si="90"/>
        <v>-76.790294198561782</v>
      </c>
      <c r="AT121" s="28">
        <f t="shared" si="78"/>
        <v>9.5121261300764155E-12</v>
      </c>
      <c r="AU121" s="28">
        <f t="shared" si="79"/>
        <v>8.4789652824867234E-5</v>
      </c>
      <c r="AV121" s="29">
        <f t="shared" si="80"/>
        <v>-2.7001169063492082E-14</v>
      </c>
      <c r="AW121" s="28">
        <f t="shared" si="81"/>
        <v>-4.6248901540870318E-6</v>
      </c>
      <c r="AX121" s="31">
        <f t="shared" si="91"/>
        <v>9.4851249610129239E-12</v>
      </c>
      <c r="AY121" s="28">
        <f t="shared" si="92"/>
        <v>8.0164762670780209E-5</v>
      </c>
      <c r="AZ121" s="8">
        <f t="shared" si="93"/>
        <v>2.6520859210985708</v>
      </c>
      <c r="BA121" s="8">
        <f t="shared" si="94"/>
        <v>-76.790214033799117</v>
      </c>
      <c r="BB121" s="8">
        <f t="shared" si="95"/>
        <v>103.20978596620088</v>
      </c>
      <c r="BD121" s="32">
        <f t="shared" si="96"/>
        <v>3</v>
      </c>
      <c r="BE121" s="32">
        <f t="shared" si="97"/>
        <v>-77</v>
      </c>
      <c r="BF121" s="32">
        <f t="shared" si="98"/>
        <v>103</v>
      </c>
    </row>
    <row r="122" spans="22:58" x14ac:dyDescent="0.25">
      <c r="V122" s="27">
        <v>2.1800000000000002</v>
      </c>
      <c r="W122" s="32">
        <f t="shared" si="82"/>
        <v>1513.5612484362091</v>
      </c>
      <c r="X122">
        <f t="shared" si="67"/>
        <v>-3.4139245433795011</v>
      </c>
      <c r="Y122" s="28">
        <f t="shared" si="68"/>
        <v>-7.9910046278818303</v>
      </c>
      <c r="Z122" s="28">
        <f t="shared" si="69"/>
        <v>-66.514331154445983</v>
      </c>
      <c r="AA122" s="28">
        <f t="shared" si="70"/>
        <v>3.5756545812832587E-3</v>
      </c>
      <c r="AB122" s="28">
        <f t="shared" si="71"/>
        <v>-1.6439115933443116</v>
      </c>
      <c r="AC122" s="28">
        <f t="shared" si="83"/>
        <v>3.0415445673615367E-4</v>
      </c>
      <c r="AD122" s="28">
        <f t="shared" si="72"/>
        <v>0.47948500987968345</v>
      </c>
      <c r="AE122" s="28">
        <f t="shared" si="84"/>
        <v>-11.401049362223311</v>
      </c>
      <c r="AF122" s="28">
        <f t="shared" si="85"/>
        <v>-67.678757737910615</v>
      </c>
      <c r="AG122" s="28">
        <f t="shared" si="64"/>
        <v>92.110410468749379</v>
      </c>
      <c r="AH122" s="28">
        <f t="shared" si="73"/>
        <v>-93.443817241524783</v>
      </c>
      <c r="AI122" s="28">
        <f t="shared" si="74"/>
        <v>-89.998781201894829</v>
      </c>
      <c r="AJ122" s="28">
        <f t="shared" si="86"/>
        <v>16.872494225659775</v>
      </c>
      <c r="AK122" s="28">
        <f t="shared" si="75"/>
        <v>81.758685201982942</v>
      </c>
      <c r="AL122" s="29">
        <f t="shared" si="76"/>
        <v>-1.97738338316238E-3</v>
      </c>
      <c r="AM122" s="28">
        <f t="shared" si="77"/>
        <v>-1.2225297561470401</v>
      </c>
      <c r="AN122" s="28">
        <f t="shared" si="87"/>
        <v>15.537110069501209</v>
      </c>
      <c r="AO122" s="28">
        <f t="shared" si="88"/>
        <v>-9.4626257560589266</v>
      </c>
      <c r="AP122">
        <f t="shared" si="65"/>
        <v>23.609121289162623</v>
      </c>
      <c r="AQ122">
        <f t="shared" si="66"/>
        <v>-25.26482869549163</v>
      </c>
      <c r="AR122" s="28">
        <f t="shared" si="89"/>
        <v>2.4803533009488916</v>
      </c>
      <c r="AS122" s="30">
        <f t="shared" si="90"/>
        <v>-77.141383493969542</v>
      </c>
      <c r="AT122" s="28">
        <f t="shared" si="78"/>
        <v>9.9595740745566385E-12</v>
      </c>
      <c r="AU122" s="28">
        <f t="shared" si="79"/>
        <v>8.6764657553601695E-5</v>
      </c>
      <c r="AV122" s="29">
        <f t="shared" si="80"/>
        <v>-3.0858478929705245E-14</v>
      </c>
      <c r="AW122" s="28">
        <f t="shared" si="81"/>
        <v>-4.7326176847455165E-6</v>
      </c>
      <c r="AX122" s="31">
        <f t="shared" si="91"/>
        <v>9.9287155956269336E-12</v>
      </c>
      <c r="AY122" s="28">
        <f t="shared" si="92"/>
        <v>8.2032039868856185E-5</v>
      </c>
      <c r="AZ122" s="8">
        <f t="shared" si="93"/>
        <v>2.4803533009588201</v>
      </c>
      <c r="BA122" s="8">
        <f t="shared" si="94"/>
        <v>-77.141301461929672</v>
      </c>
      <c r="BB122" s="8">
        <f t="shared" si="95"/>
        <v>102.85869853807033</v>
      </c>
      <c r="BD122" s="32">
        <f t="shared" si="96"/>
        <v>2</v>
      </c>
      <c r="BE122" s="32">
        <f t="shared" si="97"/>
        <v>-77</v>
      </c>
      <c r="BF122" s="32">
        <f t="shared" si="98"/>
        <v>103</v>
      </c>
    </row>
    <row r="123" spans="22:58" x14ac:dyDescent="0.25">
      <c r="V123" s="27">
        <v>2.19</v>
      </c>
      <c r="W123" s="32">
        <f t="shared" si="82"/>
        <v>1548.816618912482</v>
      </c>
      <c r="X123">
        <f t="shared" si="67"/>
        <v>-3.4139245433795011</v>
      </c>
      <c r="Y123" s="28">
        <f t="shared" si="68"/>
        <v>-8.1598498458970088</v>
      </c>
      <c r="Z123" s="28">
        <f t="shared" si="69"/>
        <v>-66.992746908563689</v>
      </c>
      <c r="AA123" s="28">
        <f t="shared" si="70"/>
        <v>3.7440973709984321E-3</v>
      </c>
      <c r="AB123" s="28">
        <f t="shared" si="71"/>
        <v>-1.6821814627951674</v>
      </c>
      <c r="AC123" s="28">
        <f t="shared" si="83"/>
        <v>3.1848828907461095E-4</v>
      </c>
      <c r="AD123" s="28">
        <f t="shared" si="72"/>
        <v>0.49065311071004253</v>
      </c>
      <c r="AE123" s="28">
        <f t="shared" si="84"/>
        <v>-11.569711803616437</v>
      </c>
      <c r="AF123" s="28">
        <f t="shared" si="85"/>
        <v>-68.184275260648818</v>
      </c>
      <c r="AG123" s="28">
        <f t="shared" si="64"/>
        <v>92.110410468749379</v>
      </c>
      <c r="AH123" s="28">
        <f t="shared" si="73"/>
        <v>-93.643817241436338</v>
      </c>
      <c r="AI123" s="28">
        <f t="shared" si="74"/>
        <v>-89.998808945126797</v>
      </c>
      <c r="AJ123" s="28">
        <f t="shared" si="86"/>
        <v>17.068476134014986</v>
      </c>
      <c r="AK123" s="28">
        <f t="shared" si="75"/>
        <v>81.943789559150645</v>
      </c>
      <c r="AL123" s="29">
        <f t="shared" si="76"/>
        <v>-2.0705523793740329E-3</v>
      </c>
      <c r="AM123" s="28">
        <f t="shared" si="77"/>
        <v>-1.2509971858703326</v>
      </c>
      <c r="AN123" s="28">
        <f t="shared" si="87"/>
        <v>15.532998808948653</v>
      </c>
      <c r="AO123" s="28">
        <f t="shared" si="88"/>
        <v>-9.3060165718464845</v>
      </c>
      <c r="AP123">
        <f t="shared" si="65"/>
        <v>23.609121289162623</v>
      </c>
      <c r="AQ123">
        <f t="shared" si="66"/>
        <v>-25.26482869549163</v>
      </c>
      <c r="AR123" s="28">
        <f t="shared" si="89"/>
        <v>2.3075795990032084</v>
      </c>
      <c r="AS123" s="30">
        <f t="shared" si="90"/>
        <v>-77.490291832495302</v>
      </c>
      <c r="AT123" s="28">
        <f t="shared" si="78"/>
        <v>1.0428237223300986E-11</v>
      </c>
      <c r="AU123" s="28">
        <f t="shared" si="79"/>
        <v>8.8785666052236799E-5</v>
      </c>
      <c r="AV123" s="29">
        <f t="shared" si="80"/>
        <v>-3.0858478929705245E-14</v>
      </c>
      <c r="AW123" s="28">
        <f t="shared" si="81"/>
        <v>-4.8428545119440526E-6</v>
      </c>
      <c r="AX123" s="31">
        <f t="shared" si="91"/>
        <v>1.0397378744371281E-11</v>
      </c>
      <c r="AY123" s="28">
        <f t="shared" si="92"/>
        <v>8.3942811540292748E-5</v>
      </c>
      <c r="AZ123" s="8">
        <f t="shared" si="93"/>
        <v>2.3075795990136059</v>
      </c>
      <c r="BA123" s="8">
        <f t="shared" si="94"/>
        <v>-77.490207889683759</v>
      </c>
      <c r="BB123" s="8">
        <f t="shared" si="95"/>
        <v>102.50979211031624</v>
      </c>
      <c r="BD123" s="32">
        <f t="shared" si="96"/>
        <v>2</v>
      </c>
      <c r="BE123" s="32">
        <f t="shared" si="97"/>
        <v>-77</v>
      </c>
      <c r="BF123" s="32">
        <f t="shared" si="98"/>
        <v>103</v>
      </c>
    </row>
    <row r="124" spans="22:58" x14ac:dyDescent="0.25">
      <c r="V124" s="27">
        <v>2.2000000000000002</v>
      </c>
      <c r="W124" s="32">
        <f t="shared" si="82"/>
        <v>1584.8931924611154</v>
      </c>
      <c r="X124">
        <f t="shared" si="67"/>
        <v>-3.4139245433795011</v>
      </c>
      <c r="Y124" s="28">
        <f t="shared" si="68"/>
        <v>-8.3298871656595441</v>
      </c>
      <c r="Z124" s="28">
        <f t="shared" si="69"/>
        <v>-67.463573720805812</v>
      </c>
      <c r="AA124" s="28">
        <f t="shared" si="70"/>
        <v>3.9204716228845487E-3</v>
      </c>
      <c r="AB124" s="28">
        <f t="shared" si="71"/>
        <v>-1.7213411975419974</v>
      </c>
      <c r="AC124" s="28">
        <f t="shared" si="83"/>
        <v>3.3349760341428174E-4</v>
      </c>
      <c r="AD124" s="28">
        <f t="shared" si="72"/>
        <v>0.50208131142280743</v>
      </c>
      <c r="AE124" s="28">
        <f t="shared" si="84"/>
        <v>-11.739557739812748</v>
      </c>
      <c r="AF124" s="28">
        <f t="shared" si="85"/>
        <v>-68.682833606925001</v>
      </c>
      <c r="AG124" s="28">
        <f t="shared" si="64"/>
        <v>92.110410468749379</v>
      </c>
      <c r="AH124" s="28">
        <f t="shared" si="73"/>
        <v>-93.843817241351886</v>
      </c>
      <c r="AI124" s="28">
        <f t="shared" si="74"/>
        <v>-89.998836056845704</v>
      </c>
      <c r="AJ124" s="28">
        <f t="shared" si="86"/>
        <v>17.264635412839155</v>
      </c>
      <c r="AK124" s="28">
        <f t="shared" si="75"/>
        <v>82.124844153474555</v>
      </c>
      <c r="AL124" s="29">
        <f t="shared" si="76"/>
        <v>-2.1681101528801586E-3</v>
      </c>
      <c r="AM124" s="28">
        <f t="shared" si="77"/>
        <v>-1.2801270676231635</v>
      </c>
      <c r="AN124" s="28">
        <f t="shared" si="87"/>
        <v>15.529060530083768</v>
      </c>
      <c r="AO124" s="28">
        <f t="shared" si="88"/>
        <v>-9.1541189709943129</v>
      </c>
      <c r="AP124">
        <f t="shared" si="65"/>
        <v>23.609121289162623</v>
      </c>
      <c r="AQ124">
        <f t="shared" si="66"/>
        <v>-25.26482869549163</v>
      </c>
      <c r="AR124" s="28">
        <f t="shared" si="89"/>
        <v>2.1337953839420152</v>
      </c>
      <c r="AS124" s="30">
        <f t="shared" si="90"/>
        <v>-77.83695257791932</v>
      </c>
      <c r="AT124" s="28">
        <f t="shared" si="78"/>
        <v>1.0920044231242558E-11</v>
      </c>
      <c r="AU124" s="28">
        <f t="shared" si="79"/>
        <v>9.0853749886229818E-5</v>
      </c>
      <c r="AV124" s="29">
        <f t="shared" si="80"/>
        <v>-3.2787133862811822E-14</v>
      </c>
      <c r="AW124" s="28">
        <f t="shared" si="81"/>
        <v>-4.9556590847075843E-6</v>
      </c>
      <c r="AX124" s="31">
        <f t="shared" si="91"/>
        <v>1.0887257097379746E-11</v>
      </c>
      <c r="AY124" s="28">
        <f t="shared" si="92"/>
        <v>8.5898090801522236E-5</v>
      </c>
      <c r="AZ124" s="8">
        <f t="shared" si="93"/>
        <v>2.1337953839529025</v>
      </c>
      <c r="BA124" s="8">
        <f t="shared" si="94"/>
        <v>-77.836866679828518</v>
      </c>
      <c r="BB124" s="8">
        <f t="shared" si="95"/>
        <v>102.16313332017148</v>
      </c>
      <c r="BD124" s="32">
        <f t="shared" si="96"/>
        <v>2</v>
      </c>
      <c r="BE124" s="32">
        <f t="shared" si="97"/>
        <v>-78</v>
      </c>
      <c r="BF124" s="32">
        <f t="shared" si="98"/>
        <v>102</v>
      </c>
    </row>
    <row r="125" spans="22:58" x14ac:dyDescent="0.25">
      <c r="V125" s="27">
        <v>2.21</v>
      </c>
      <c r="W125" s="32">
        <f t="shared" si="82"/>
        <v>1621.8100973589303</v>
      </c>
      <c r="X125">
        <f t="shared" si="67"/>
        <v>-3.4139245433795011</v>
      </c>
      <c r="Y125" s="28">
        <f t="shared" si="68"/>
        <v>-8.5010787563361756</v>
      </c>
      <c r="Z125" s="28">
        <f t="shared" si="69"/>
        <v>-67.926806821607059</v>
      </c>
      <c r="AA125" s="28">
        <f t="shared" si="70"/>
        <v>4.1051504603244237E-3</v>
      </c>
      <c r="AB125" s="28">
        <f t="shared" si="71"/>
        <v>-1.7614114141704671</v>
      </c>
      <c r="AC125" s="28">
        <f t="shared" si="83"/>
        <v>3.4921422934999649E-4</v>
      </c>
      <c r="AD125" s="28">
        <f t="shared" si="72"/>
        <v>0.51377566776188266</v>
      </c>
      <c r="AE125" s="28">
        <f t="shared" si="84"/>
        <v>-11.910548935026002</v>
      </c>
      <c r="AF125" s="28">
        <f t="shared" si="85"/>
        <v>-69.17444256801565</v>
      </c>
      <c r="AG125" s="28">
        <f t="shared" si="64"/>
        <v>92.110410468749379</v>
      </c>
      <c r="AH125" s="28">
        <f t="shared" si="73"/>
        <v>-94.043817241271199</v>
      </c>
      <c r="AI125" s="28">
        <f t="shared" si="74"/>
        <v>-89.998862551426541</v>
      </c>
      <c r="AJ125" s="28">
        <f t="shared" si="86"/>
        <v>17.460964379159947</v>
      </c>
      <c r="AK125" s="28">
        <f t="shared" si="75"/>
        <v>82.301930511411513</v>
      </c>
      <c r="AL125" s="29">
        <f t="shared" si="76"/>
        <v>-2.2702633338106504E-3</v>
      </c>
      <c r="AM125" s="28">
        <f t="shared" si="77"/>
        <v>-1.3099347861832249</v>
      </c>
      <c r="AN125" s="28">
        <f t="shared" si="87"/>
        <v>15.525287343304315</v>
      </c>
      <c r="AO125" s="28">
        <f t="shared" si="88"/>
        <v>-9.0068668261982534</v>
      </c>
      <c r="AP125">
        <f t="shared" si="65"/>
        <v>23.609121289162623</v>
      </c>
      <c r="AQ125">
        <f t="shared" si="66"/>
        <v>-25.26482869549163</v>
      </c>
      <c r="AR125" s="28">
        <f t="shared" si="89"/>
        <v>1.959031001949306</v>
      </c>
      <c r="AS125" s="30">
        <f t="shared" si="90"/>
        <v>-78.181309394213898</v>
      </c>
      <c r="AT125" s="28">
        <f t="shared" si="78"/>
        <v>1.1434995098381351E-11</v>
      </c>
      <c r="AU125" s="28">
        <f t="shared" si="79"/>
        <v>9.2970005581003554E-5</v>
      </c>
      <c r="AV125" s="29">
        <f t="shared" si="80"/>
        <v>-3.4715788795918406E-14</v>
      </c>
      <c r="AW125" s="28">
        <f t="shared" si="81"/>
        <v>-5.0710912135137211E-6</v>
      </c>
      <c r="AX125" s="31">
        <f t="shared" si="91"/>
        <v>1.1400279309585432E-11</v>
      </c>
      <c r="AY125" s="28">
        <f t="shared" si="92"/>
        <v>8.7898914367489836E-5</v>
      </c>
      <c r="AZ125" s="8">
        <f t="shared" si="93"/>
        <v>1.9590310019607062</v>
      </c>
      <c r="BA125" s="8">
        <f t="shared" si="94"/>
        <v>-78.181221495299525</v>
      </c>
      <c r="BB125" s="8">
        <f t="shared" si="95"/>
        <v>101.81877850470048</v>
      </c>
      <c r="BD125" s="32">
        <f t="shared" si="96"/>
        <v>2</v>
      </c>
      <c r="BE125" s="32">
        <f t="shared" si="97"/>
        <v>-78</v>
      </c>
      <c r="BF125" s="32">
        <f t="shared" si="98"/>
        <v>102</v>
      </c>
    </row>
    <row r="126" spans="22:58" x14ac:dyDescent="0.25">
      <c r="V126" s="27">
        <v>2.2200000000000002</v>
      </c>
      <c r="W126" s="32">
        <f t="shared" si="82"/>
        <v>1659.5869074375623</v>
      </c>
      <c r="X126">
        <f t="shared" si="67"/>
        <v>-3.4139245433795011</v>
      </c>
      <c r="Y126" s="28">
        <f t="shared" si="68"/>
        <v>-8.673387393624056</v>
      </c>
      <c r="Z126" s="28">
        <f t="shared" si="69"/>
        <v>-68.382449524666711</v>
      </c>
      <c r="AA126" s="28">
        <f t="shared" si="70"/>
        <v>4.2985245264494827E-3</v>
      </c>
      <c r="AB126" s="28">
        <f t="shared" si="71"/>
        <v>-1.8024132015632335</v>
      </c>
      <c r="AC126" s="28">
        <f t="shared" si="83"/>
        <v>3.6567149608455498E-4</v>
      </c>
      <c r="AD126" s="28">
        <f t="shared" si="72"/>
        <v>0.52574237633016785</v>
      </c>
      <c r="AE126" s="28">
        <f t="shared" si="84"/>
        <v>-12.082647740981024</v>
      </c>
      <c r="AF126" s="28">
        <f t="shared" si="85"/>
        <v>-69.65912034989978</v>
      </c>
      <c r="AG126" s="28">
        <f t="shared" si="64"/>
        <v>92.110410468749379</v>
      </c>
      <c r="AH126" s="28">
        <f t="shared" si="73"/>
        <v>-94.243817241194165</v>
      </c>
      <c r="AI126" s="28">
        <f t="shared" si="74"/>
        <v>-89.998888442917078</v>
      </c>
      <c r="AJ126" s="28">
        <f t="shared" si="86"/>
        <v>17.657455670109222</v>
      </c>
      <c r="AK126" s="28">
        <f t="shared" si="75"/>
        <v>82.475128986178945</v>
      </c>
      <c r="AL126" s="29">
        <f t="shared" si="76"/>
        <v>-2.3772282705607898E-3</v>
      </c>
      <c r="AM126" s="28">
        <f t="shared" si="77"/>
        <v>-1.3404360814201697</v>
      </c>
      <c r="AN126" s="28">
        <f t="shared" si="87"/>
        <v>15.521671669393875</v>
      </c>
      <c r="AO126" s="28">
        <f t="shared" si="88"/>
        <v>-8.8641955381583024</v>
      </c>
      <c r="AP126">
        <f t="shared" si="65"/>
        <v>23.609121289162623</v>
      </c>
      <c r="AQ126">
        <f t="shared" si="66"/>
        <v>-25.26482869549163</v>
      </c>
      <c r="AR126" s="28">
        <f t="shared" si="89"/>
        <v>1.7833165220838438</v>
      </c>
      <c r="AS126" s="30">
        <f t="shared" si="90"/>
        <v>-78.523315888058079</v>
      </c>
      <c r="AT126" s="28">
        <f t="shared" si="78"/>
        <v>1.197308982471736E-11</v>
      </c>
      <c r="AU126" s="28">
        <f t="shared" si="79"/>
        <v>9.5135555203339686E-5</v>
      </c>
      <c r="AV126" s="29">
        <f t="shared" si="80"/>
        <v>-3.4715788795918406E-14</v>
      </c>
      <c r="AW126" s="28">
        <f t="shared" si="81"/>
        <v>-5.1892121020051003E-6</v>
      </c>
      <c r="AX126" s="31">
        <f t="shared" si="91"/>
        <v>1.1938374035921442E-11</v>
      </c>
      <c r="AY126" s="28">
        <f t="shared" si="92"/>
        <v>8.9946343101334584E-5</v>
      </c>
      <c r="AZ126" s="8">
        <f t="shared" si="93"/>
        <v>1.7833165220957823</v>
      </c>
      <c r="BA126" s="8">
        <f t="shared" si="94"/>
        <v>-78.523225941714983</v>
      </c>
      <c r="BB126" s="8">
        <f t="shared" si="95"/>
        <v>101.47677405828502</v>
      </c>
      <c r="BD126" s="32">
        <f t="shared" si="96"/>
        <v>2</v>
      </c>
      <c r="BE126" s="32">
        <f t="shared" si="97"/>
        <v>-79</v>
      </c>
      <c r="BF126" s="32">
        <f t="shared" si="98"/>
        <v>101</v>
      </c>
    </row>
    <row r="127" spans="22:58" x14ac:dyDescent="0.25">
      <c r="V127" s="27">
        <v>2.23</v>
      </c>
      <c r="W127" s="32">
        <f t="shared" si="82"/>
        <v>1698.2436524617444</v>
      </c>
      <c r="X127">
        <f t="shared" si="67"/>
        <v>-3.4139245433795011</v>
      </c>
      <c r="Y127" s="28">
        <f t="shared" si="68"/>
        <v>-8.846776497638146</v>
      </c>
      <c r="Z127" s="28">
        <f t="shared" si="69"/>
        <v>-68.830512833302308</v>
      </c>
      <c r="AA127" s="28">
        <f t="shared" si="70"/>
        <v>4.5010028035486075E-3</v>
      </c>
      <c r="AB127" s="28">
        <f t="shared" si="71"/>
        <v>-1.84436813133635</v>
      </c>
      <c r="AC127" s="28">
        <f t="shared" si="83"/>
        <v>3.829043030655774E-4</v>
      </c>
      <c r="AD127" s="28">
        <f t="shared" si="72"/>
        <v>0.53798777785646301</v>
      </c>
      <c r="AE127" s="28">
        <f t="shared" si="84"/>
        <v>-12.255817133911032</v>
      </c>
      <c r="AF127" s="28">
        <f t="shared" si="85"/>
        <v>-70.136893186782203</v>
      </c>
      <c r="AG127" s="28">
        <f t="shared" si="64"/>
        <v>92.110410468749379</v>
      </c>
      <c r="AH127" s="28">
        <f t="shared" si="73"/>
        <v>-94.443817241120612</v>
      </c>
      <c r="AI127" s="28">
        <f t="shared" si="74"/>
        <v>-89.998913745045343</v>
      </c>
      <c r="AJ127" s="28">
        <f t="shared" si="86"/>
        <v>17.854102230686337</v>
      </c>
      <c r="AK127" s="28">
        <f t="shared" si="75"/>
        <v>82.644518741946243</v>
      </c>
      <c r="AL127" s="29">
        <f t="shared" si="76"/>
        <v>-2.489231485874798E-3</v>
      </c>
      <c r="AM127" s="28">
        <f t="shared" si="77"/>
        <v>-1.3716470563336549</v>
      </c>
      <c r="AN127" s="28">
        <f t="shared" si="87"/>
        <v>15.518206226829228</v>
      </c>
      <c r="AO127" s="28">
        <f t="shared" si="88"/>
        <v>-8.7260420594327552</v>
      </c>
      <c r="AP127">
        <f t="shared" si="65"/>
        <v>23.609121289162623</v>
      </c>
      <c r="AQ127">
        <f t="shared" si="66"/>
        <v>-25.26482869549163</v>
      </c>
      <c r="AR127" s="28">
        <f t="shared" si="89"/>
        <v>1.6066816865891909</v>
      </c>
      <c r="AS127" s="30">
        <f t="shared" si="90"/>
        <v>-78.86293524621496</v>
      </c>
      <c r="AT127" s="28">
        <f t="shared" si="78"/>
        <v>1.2538185720116789E-11</v>
      </c>
      <c r="AU127" s="28">
        <f t="shared" si="79"/>
        <v>9.7351546956312039E-5</v>
      </c>
      <c r="AV127" s="29">
        <f t="shared" si="80"/>
        <v>-3.8573098662131572E-14</v>
      </c>
      <c r="AW127" s="28">
        <f t="shared" si="81"/>
        <v>-5.3100843794402949E-6</v>
      </c>
      <c r="AX127" s="31">
        <f t="shared" si="91"/>
        <v>1.2499612621454658E-11</v>
      </c>
      <c r="AY127" s="28">
        <f t="shared" si="92"/>
        <v>9.204146257687174E-5</v>
      </c>
      <c r="AZ127" s="8">
        <f t="shared" si="93"/>
        <v>1.6066816866016904</v>
      </c>
      <c r="BA127" s="8">
        <f t="shared" si="94"/>
        <v>-78.86284320475238</v>
      </c>
      <c r="BB127" s="8">
        <f t="shared" si="95"/>
        <v>101.13715679524762</v>
      </c>
      <c r="BD127" s="32">
        <f t="shared" si="96"/>
        <v>2</v>
      </c>
      <c r="BE127" s="32">
        <f t="shared" si="97"/>
        <v>-79</v>
      </c>
      <c r="BF127" s="32">
        <f t="shared" si="98"/>
        <v>101</v>
      </c>
    </row>
    <row r="128" spans="22:58" x14ac:dyDescent="0.25">
      <c r="V128" s="27">
        <v>2.2400000000000002</v>
      </c>
      <c r="W128" s="32">
        <f t="shared" si="82"/>
        <v>1737.8008287493767</v>
      </c>
      <c r="X128">
        <f t="shared" si="67"/>
        <v>-3.4139245433795011</v>
      </c>
      <c r="Y128" s="28">
        <f t="shared" si="68"/>
        <v>-9.0212101664151731</v>
      </c>
      <c r="Z128" s="28">
        <f t="shared" si="69"/>
        <v>-69.271015046478439</v>
      </c>
      <c r="AA128" s="28">
        <f t="shared" si="70"/>
        <v>4.7130134705057431E-3</v>
      </c>
      <c r="AB128" s="28">
        <f t="shared" si="71"/>
        <v>-1.8872982684786705</v>
      </c>
      <c r="AC128" s="28">
        <f t="shared" si="83"/>
        <v>4.0094919392763735E-4</v>
      </c>
      <c r="AD128" s="28">
        <f t="shared" si="72"/>
        <v>0.55051836053747771</v>
      </c>
      <c r="AE128" s="28">
        <f t="shared" si="84"/>
        <v>-12.430020747130241</v>
      </c>
      <c r="AF128" s="28">
        <f t="shared" si="85"/>
        <v>-70.607794954419631</v>
      </c>
      <c r="AG128" s="28">
        <f t="shared" si="64"/>
        <v>92.110410468749379</v>
      </c>
      <c r="AH128" s="28">
        <f t="shared" si="73"/>
        <v>-94.643817241050357</v>
      </c>
      <c r="AI128" s="28">
        <f t="shared" si="74"/>
        <v>-89.998938471226865</v>
      </c>
      <c r="AJ128" s="28">
        <f t="shared" si="86"/>
        <v>18.050897301892618</v>
      </c>
      <c r="AK128" s="28">
        <f t="shared" si="75"/>
        <v>82.810177740906312</v>
      </c>
      <c r="AL128" s="29">
        <f t="shared" si="76"/>
        <v>-2.6065101542516447E-3</v>
      </c>
      <c r="AM128" s="28">
        <f t="shared" si="77"/>
        <v>-1.4035841852620381</v>
      </c>
      <c r="AN128" s="28">
        <f t="shared" si="87"/>
        <v>15.514884019437389</v>
      </c>
      <c r="AO128" s="28">
        <f t="shared" si="88"/>
        <v>-8.5923449155825899</v>
      </c>
      <c r="AP128">
        <f t="shared" si="65"/>
        <v>23.609121289162623</v>
      </c>
      <c r="AQ128">
        <f t="shared" si="66"/>
        <v>-25.26482869549163</v>
      </c>
      <c r="AR128" s="28">
        <f t="shared" si="89"/>
        <v>1.4291558659781387</v>
      </c>
      <c r="AS128" s="30">
        <f t="shared" si="90"/>
        <v>-79.200139870002218</v>
      </c>
      <c r="AT128" s="28">
        <f t="shared" si="78"/>
        <v>1.312835412964653E-11</v>
      </c>
      <c r="AU128" s="28">
        <f t="shared" si="79"/>
        <v>9.961915578808043E-5</v>
      </c>
      <c r="AV128" s="29">
        <f t="shared" si="80"/>
        <v>-3.8573098662131572E-14</v>
      </c>
      <c r="AW128" s="28">
        <f t="shared" si="81"/>
        <v>-5.4337721339007535E-6</v>
      </c>
      <c r="AX128" s="31">
        <f t="shared" si="91"/>
        <v>1.3089781030984399E-11</v>
      </c>
      <c r="AY128" s="28">
        <f t="shared" si="92"/>
        <v>9.4185383654179681E-5</v>
      </c>
      <c r="AZ128" s="8">
        <f t="shared" si="93"/>
        <v>1.4291558659912285</v>
      </c>
      <c r="BA128" s="8">
        <f t="shared" si="94"/>
        <v>-79.200045684618559</v>
      </c>
      <c r="BB128" s="8">
        <f t="shared" si="95"/>
        <v>100.79995431538144</v>
      </c>
      <c r="BD128" s="32">
        <f t="shared" si="96"/>
        <v>1</v>
      </c>
      <c r="BE128" s="32">
        <f t="shared" si="97"/>
        <v>-79</v>
      </c>
      <c r="BF128" s="32">
        <f t="shared" si="98"/>
        <v>101</v>
      </c>
    </row>
    <row r="129" spans="22:58" x14ac:dyDescent="0.25">
      <c r="V129" s="27">
        <v>2.25</v>
      </c>
      <c r="W129" s="32">
        <f t="shared" si="82"/>
        <v>1778.2794100389242</v>
      </c>
      <c r="X129">
        <f t="shared" si="67"/>
        <v>-3.4139245433795011</v>
      </c>
      <c r="Y129" s="28">
        <f t="shared" si="68"/>
        <v>-9.1966532052031731</v>
      </c>
      <c r="Z129" s="28">
        <f t="shared" si="69"/>
        <v>-69.703981366355563</v>
      </c>
      <c r="AA129" s="28">
        <f t="shared" si="70"/>
        <v>4.935004799999523E-3</v>
      </c>
      <c r="AB129" s="28">
        <f t="shared" si="71"/>
        <v>-1.9312261821960381</v>
      </c>
      <c r="AC129" s="28">
        <f t="shared" si="83"/>
        <v>4.1984443393791089E-4</v>
      </c>
      <c r="AD129" s="28">
        <f t="shared" si="72"/>
        <v>0.56334076345658912</v>
      </c>
      <c r="AE129" s="28">
        <f t="shared" si="84"/>
        <v>-12.605222899348735</v>
      </c>
      <c r="AF129" s="28">
        <f t="shared" si="85"/>
        <v>-71.071866785095011</v>
      </c>
      <c r="AG129" s="28">
        <f t="shared" si="64"/>
        <v>92.110410468749379</v>
      </c>
      <c r="AH129" s="28">
        <f t="shared" si="73"/>
        <v>-94.843817240983256</v>
      </c>
      <c r="AI129" s="28">
        <f t="shared" si="74"/>
        <v>-89.998962634571754</v>
      </c>
      <c r="AJ129" s="28">
        <f t="shared" si="86"/>
        <v>18.247834409234343</v>
      </c>
      <c r="AK129" s="28">
        <f t="shared" si="75"/>
        <v>82.972182733025861</v>
      </c>
      <c r="AL129" s="29">
        <f t="shared" si="76"/>
        <v>-2.7293126016374072E-3</v>
      </c>
      <c r="AM129" s="28">
        <f t="shared" si="77"/>
        <v>-1.4362643222644464</v>
      </c>
      <c r="AN129" s="28">
        <f t="shared" si="87"/>
        <v>15.511698324398829</v>
      </c>
      <c r="AO129" s="28">
        <f t="shared" si="88"/>
        <v>-8.4630442238103392</v>
      </c>
      <c r="AP129">
        <f t="shared" si="65"/>
        <v>23.609121289162623</v>
      </c>
      <c r="AQ129">
        <f t="shared" si="66"/>
        <v>-25.26482869549163</v>
      </c>
      <c r="AR129" s="28">
        <f t="shared" si="89"/>
        <v>1.2507680187210859</v>
      </c>
      <c r="AS129" s="30">
        <f t="shared" si="90"/>
        <v>-79.534911008905354</v>
      </c>
      <c r="AT129" s="28">
        <f t="shared" si="78"/>
        <v>1.3747452363172782E-11</v>
      </c>
      <c r="AU129" s="28">
        <f t="shared" si="79"/>
        <v>1.0193958401486259E-4</v>
      </c>
      <c r="AV129" s="29">
        <f t="shared" si="80"/>
        <v>-4.0501753595238149E-14</v>
      </c>
      <c r="AW129" s="28">
        <f t="shared" si="81"/>
        <v>-5.5603409462710802E-6</v>
      </c>
      <c r="AX129" s="31">
        <f t="shared" si="91"/>
        <v>1.3706950609577544E-11</v>
      </c>
      <c r="AY129" s="28">
        <f t="shared" si="92"/>
        <v>9.637924306859152E-5</v>
      </c>
      <c r="AZ129" s="8">
        <f t="shared" si="93"/>
        <v>1.2507680187347929</v>
      </c>
      <c r="BA129" s="8">
        <f t="shared" si="94"/>
        <v>-79.534814629662279</v>
      </c>
      <c r="BB129" s="8">
        <f t="shared" si="95"/>
        <v>100.46518537033772</v>
      </c>
      <c r="BD129" s="32">
        <f t="shared" si="96"/>
        <v>1</v>
      </c>
      <c r="BE129" s="32">
        <f t="shared" si="97"/>
        <v>-80</v>
      </c>
      <c r="BF129" s="32">
        <f t="shared" si="98"/>
        <v>100</v>
      </c>
    </row>
    <row r="130" spans="22:58" x14ac:dyDescent="0.25">
      <c r="V130" s="27">
        <v>2.2599999999999998</v>
      </c>
      <c r="W130" s="32">
        <f t="shared" si="82"/>
        <v>1819.700858609983</v>
      </c>
      <c r="X130">
        <f t="shared" si="67"/>
        <v>-3.4139245433795011</v>
      </c>
      <c r="Y130" s="28">
        <f t="shared" si="68"/>
        <v>-9.373071151718781</v>
      </c>
      <c r="Z130" s="28">
        <f t="shared" si="69"/>
        <v>-70.129443509038168</v>
      </c>
      <c r="AA130" s="28">
        <f t="shared" si="70"/>
        <v>5.1674460972333108E-3</v>
      </c>
      <c r="AB130" s="28">
        <f t="shared" si="71"/>
        <v>-1.9761749569620686</v>
      </c>
      <c r="AC130" s="28">
        <f t="shared" si="83"/>
        <v>4.3963009106061043E-4</v>
      </c>
      <c r="AD130" s="28">
        <f t="shared" si="72"/>
        <v>0.57646178008108517</v>
      </c>
      <c r="AE130" s="28">
        <f t="shared" si="84"/>
        <v>-12.781388618909988</v>
      </c>
      <c r="AF130" s="28">
        <f t="shared" si="85"/>
        <v>-71.529156685919148</v>
      </c>
      <c r="AG130" s="28">
        <f t="shared" si="64"/>
        <v>92.110410468749379</v>
      </c>
      <c r="AH130" s="28">
        <f t="shared" si="73"/>
        <v>-95.043817240919168</v>
      </c>
      <c r="AI130" s="28">
        <f t="shared" si="74"/>
        <v>-89.998986247891793</v>
      </c>
      <c r="AJ130" s="28">
        <f t="shared" si="86"/>
        <v>18.444907351591361</v>
      </c>
      <c r="AK130" s="28">
        <f t="shared" si="75"/>
        <v>83.130609248284117</v>
      </c>
      <c r="AL130" s="29">
        <f t="shared" si="76"/>
        <v>-2.8578988284405425E-3</v>
      </c>
      <c r="AM130" s="28">
        <f t="shared" si="77"/>
        <v>-1.4697047096790545</v>
      </c>
      <c r="AN130" s="28">
        <f t="shared" si="87"/>
        <v>15.508642680593132</v>
      </c>
      <c r="AO130" s="28">
        <f t="shared" si="88"/>
        <v>-8.3380817092867314</v>
      </c>
      <c r="AP130">
        <f t="shared" si="65"/>
        <v>23.609121289162623</v>
      </c>
      <c r="AQ130">
        <f t="shared" si="66"/>
        <v>-25.26482869549163</v>
      </c>
      <c r="AR130" s="28">
        <f t="shared" si="89"/>
        <v>1.0715466553541368</v>
      </c>
      <c r="AS130" s="30">
        <f t="shared" si="90"/>
        <v>-79.867238395205874</v>
      </c>
      <c r="AT130" s="28">
        <f t="shared" si="78"/>
        <v>1.4395480420695541E-11</v>
      </c>
      <c r="AU130" s="28">
        <f t="shared" si="79"/>
        <v>1.0431406195841879E-4</v>
      </c>
      <c r="AV130" s="29">
        <f t="shared" si="80"/>
        <v>-4.2430408528344739E-14</v>
      </c>
      <c r="AW130" s="28">
        <f t="shared" si="81"/>
        <v>-5.6898579250109268E-6</v>
      </c>
      <c r="AX130" s="31">
        <f t="shared" si="91"/>
        <v>1.4353050012167196E-11</v>
      </c>
      <c r="AY130" s="28">
        <f t="shared" si="92"/>
        <v>9.8624204033407855E-5</v>
      </c>
      <c r="AZ130" s="8">
        <f t="shared" si="93"/>
        <v>1.0715466553684898</v>
      </c>
      <c r="BA130" s="8">
        <f t="shared" si="94"/>
        <v>-79.867139771001845</v>
      </c>
      <c r="BB130" s="8">
        <f t="shared" si="95"/>
        <v>100.13286022899815</v>
      </c>
      <c r="BD130" s="32">
        <f t="shared" si="96"/>
        <v>1</v>
      </c>
      <c r="BE130" s="32">
        <f t="shared" si="97"/>
        <v>-80</v>
      </c>
      <c r="BF130" s="32">
        <f t="shared" si="98"/>
        <v>100</v>
      </c>
    </row>
    <row r="131" spans="22:58" x14ac:dyDescent="0.25">
      <c r="V131" s="27">
        <v>2.27</v>
      </c>
      <c r="W131" s="32">
        <f t="shared" si="82"/>
        <v>1862.0871366628685</v>
      </c>
      <c r="X131">
        <f t="shared" si="67"/>
        <v>-3.4139245433795011</v>
      </c>
      <c r="Y131" s="28">
        <f t="shared" si="68"/>
        <v>-9.5504302975637039</v>
      </c>
      <c r="Z131" s="28">
        <f t="shared" si="69"/>
        <v>-70.547439320035281</v>
      </c>
      <c r="AA131" s="28">
        <f t="shared" si="70"/>
        <v>5.4108286821431834E-3</v>
      </c>
      <c r="AB131" s="28">
        <f t="shared" si="71"/>
        <v>-2.0221682037770532</v>
      </c>
      <c r="AC131" s="28">
        <f t="shared" si="83"/>
        <v>4.6034812086535599E-4</v>
      </c>
      <c r="AD131" s="28">
        <f t="shared" si="72"/>
        <v>0.58988836183962667</v>
      </c>
      <c r="AE131" s="28">
        <f t="shared" si="84"/>
        <v>-12.958483664140196</v>
      </c>
      <c r="AF131" s="28">
        <f t="shared" si="85"/>
        <v>-71.97971916197271</v>
      </c>
      <c r="AG131" s="28">
        <f t="shared" si="64"/>
        <v>92.110410468749379</v>
      </c>
      <c r="AH131" s="28">
        <f t="shared" si="73"/>
        <v>-95.243817240857993</v>
      </c>
      <c r="AI131" s="28">
        <f t="shared" si="74"/>
        <v>-89.999009323707028</v>
      </c>
      <c r="AJ131" s="28">
        <f t="shared" si="86"/>
        <v>18.642110190446925</v>
      </c>
      <c r="AK131" s="28">
        <f t="shared" si="75"/>
        <v>83.2855315912187</v>
      </c>
      <c r="AL131" s="29">
        <f t="shared" si="76"/>
        <v>-2.9925410569786688E-3</v>
      </c>
      <c r="AM131" s="28">
        <f t="shared" si="77"/>
        <v>-1.5039229868602879</v>
      </c>
      <c r="AN131" s="28">
        <f t="shared" si="87"/>
        <v>15.505710877281331</v>
      </c>
      <c r="AO131" s="28">
        <f t="shared" si="88"/>
        <v>-8.2174007193486176</v>
      </c>
      <c r="AP131">
        <f t="shared" si="65"/>
        <v>23.609121289162623</v>
      </c>
      <c r="AQ131">
        <f t="shared" si="66"/>
        <v>-25.26482869549163</v>
      </c>
      <c r="AR131" s="28">
        <f t="shared" si="89"/>
        <v>0.89151980681212706</v>
      </c>
      <c r="AS131" s="30">
        <f t="shared" si="90"/>
        <v>-80.197119881321328</v>
      </c>
      <c r="AT131" s="28">
        <f t="shared" si="78"/>
        <v>1.5074366957147905E-11</v>
      </c>
      <c r="AU131" s="28">
        <f t="shared" si="79"/>
        <v>1.0674384859838486E-4</v>
      </c>
      <c r="AV131" s="29">
        <f t="shared" si="80"/>
        <v>-4.6287718394557899E-14</v>
      </c>
      <c r="AW131" s="28">
        <f t="shared" si="81"/>
        <v>-5.8223917417367983E-6</v>
      </c>
      <c r="AX131" s="31">
        <f t="shared" si="91"/>
        <v>1.5028079238753349E-11</v>
      </c>
      <c r="AY131" s="28">
        <f t="shared" si="92"/>
        <v>1.0092145685664806E-4</v>
      </c>
      <c r="AZ131" s="8">
        <f t="shared" si="93"/>
        <v>0.89151980682715515</v>
      </c>
      <c r="BA131" s="8">
        <f t="shared" si="94"/>
        <v>-80.197018959864465</v>
      </c>
      <c r="BB131" s="8">
        <f t="shared" si="95"/>
        <v>99.802981040135535</v>
      </c>
      <c r="BD131" s="32">
        <f t="shared" si="96"/>
        <v>1</v>
      </c>
      <c r="BE131" s="32">
        <f t="shared" si="97"/>
        <v>-80</v>
      </c>
      <c r="BF131" s="32">
        <f t="shared" si="98"/>
        <v>100</v>
      </c>
    </row>
    <row r="132" spans="22:58" x14ac:dyDescent="0.25">
      <c r="V132" s="27">
        <v>2.2799999999999998</v>
      </c>
      <c r="W132" s="32">
        <f t="shared" si="82"/>
        <v>1905.460717963248</v>
      </c>
      <c r="X132">
        <f t="shared" si="67"/>
        <v>-3.4139245433795011</v>
      </c>
      <c r="Y132" s="28">
        <f t="shared" si="68"/>
        <v>-9.7286977059989219</v>
      </c>
      <c r="Z132" s="28">
        <f t="shared" si="69"/>
        <v>-70.958012395784948</v>
      </c>
      <c r="AA132" s="28">
        <f t="shared" si="70"/>
        <v>5.6656669170095705E-3</v>
      </c>
      <c r="AB132" s="28">
        <f t="shared" si="71"/>
        <v>-2.0692300716363166</v>
      </c>
      <c r="AC132" s="28">
        <f t="shared" si="83"/>
        <v>4.8204245540237409E-4</v>
      </c>
      <c r="AD132" s="28">
        <f t="shared" si="72"/>
        <v>0.60362762178170148</v>
      </c>
      <c r="AE132" s="28">
        <f t="shared" si="84"/>
        <v>-13.136474540006011</v>
      </c>
      <c r="AF132" s="28">
        <f t="shared" si="85"/>
        <v>-72.423614845639563</v>
      </c>
      <c r="AG132" s="28">
        <f t="shared" ref="AG132:AG195" si="99">DC_gain_comp</f>
        <v>92.110410468749379</v>
      </c>
      <c r="AH132" s="28">
        <f t="shared" si="73"/>
        <v>-95.443817240799547</v>
      </c>
      <c r="AI132" s="28">
        <f t="shared" si="74"/>
        <v>-89.99903187425258</v>
      </c>
      <c r="AJ132" s="28">
        <f t="shared" si="86"/>
        <v>18.839437239473863</v>
      </c>
      <c r="AK132" s="28">
        <f t="shared" si="75"/>
        <v>83.437022837607756</v>
      </c>
      <c r="AL132" s="29">
        <f t="shared" si="76"/>
        <v>-3.1335243044240076E-3</v>
      </c>
      <c r="AM132" s="28">
        <f t="shared" si="77"/>
        <v>-1.5389371990976568</v>
      </c>
      <c r="AN132" s="28">
        <f t="shared" si="87"/>
        <v>15.502896943119271</v>
      </c>
      <c r="AO132" s="28">
        <f t="shared" si="88"/>
        <v>-8.1009462357424802</v>
      </c>
      <c r="AP132">
        <f t="shared" ref="AP132:AP195" si="100">-20*LOG(GmPS*Rsns)</f>
        <v>23.609121289162623</v>
      </c>
      <c r="AQ132">
        <f t="shared" ref="AQ132:AQ195" si="101">20*LOG(Vref/Vout)</f>
        <v>-25.26482869549163</v>
      </c>
      <c r="AR132" s="28">
        <f t="shared" si="89"/>
        <v>0.71071499678425454</v>
      </c>
      <c r="AS132" s="30">
        <f t="shared" si="90"/>
        <v>-80.524561081382046</v>
      </c>
      <c r="AT132" s="28">
        <f t="shared" si="78"/>
        <v>1.578411197252986E-11</v>
      </c>
      <c r="AU132" s="28">
        <f t="shared" si="79"/>
        <v>1.0923023223979906E-4</v>
      </c>
      <c r="AV132" s="29">
        <f t="shared" si="80"/>
        <v>-4.6287718394557899E-14</v>
      </c>
      <c r="AW132" s="28">
        <f t="shared" si="81"/>
        <v>-5.9580126676325988E-6</v>
      </c>
      <c r="AX132" s="31">
        <f t="shared" si="91"/>
        <v>1.5737824254135303E-11</v>
      </c>
      <c r="AY132" s="28">
        <f t="shared" si="92"/>
        <v>1.0327221957216646E-4</v>
      </c>
      <c r="AZ132" s="8">
        <f t="shared" si="93"/>
        <v>0.71071499679999239</v>
      </c>
      <c r="BA132" s="8">
        <f t="shared" si="94"/>
        <v>-80.52445780916247</v>
      </c>
      <c r="BB132" s="8">
        <f t="shared" si="95"/>
        <v>99.47554219083753</v>
      </c>
      <c r="BD132" s="32">
        <f t="shared" si="96"/>
        <v>1</v>
      </c>
      <c r="BE132" s="32">
        <f t="shared" si="97"/>
        <v>-81</v>
      </c>
      <c r="BF132" s="32">
        <f t="shared" si="98"/>
        <v>99</v>
      </c>
    </row>
    <row r="133" spans="22:58" x14ac:dyDescent="0.25">
      <c r="V133" s="27">
        <v>2.29</v>
      </c>
      <c r="W133" s="32">
        <f t="shared" si="82"/>
        <v>1949.8445997580459</v>
      </c>
      <c r="X133">
        <f t="shared" ref="X133:X196" si="102">DC_gain_power</f>
        <v>-3.4139245433795011</v>
      </c>
      <c r="Y133" s="28">
        <f t="shared" si="68"/>
        <v>-9.9078412262804232</v>
      </c>
      <c r="Z133" s="28">
        <f t="shared" si="69"/>
        <v>-71.361211712438546</v>
      </c>
      <c r="AA133" s="28">
        <f t="shared" si="70"/>
        <v>5.9324992815569019E-3</v>
      </c>
      <c r="AB133" s="28">
        <f t="shared" si="71"/>
        <v>-2.1173852592092528</v>
      </c>
      <c r="AC133" s="28">
        <f t="shared" si="83"/>
        <v>5.0475909627536412E-4</v>
      </c>
      <c r="AD133" s="28">
        <f t="shared" si="72"/>
        <v>0.61768683832090598</v>
      </c>
      <c r="AE133" s="28">
        <f t="shared" si="84"/>
        <v>-13.315328511282093</v>
      </c>
      <c r="AF133" s="28">
        <f t="shared" si="85"/>
        <v>-72.860910133326897</v>
      </c>
      <c r="AG133" s="28">
        <f t="shared" si="99"/>
        <v>92.110410468749379</v>
      </c>
      <c r="AH133" s="28">
        <f t="shared" si="73"/>
        <v>-95.643817240743743</v>
      </c>
      <c r="AI133" s="28">
        <f t="shared" si="74"/>
        <v>-89.999053911485063</v>
      </c>
      <c r="AJ133" s="28">
        <f t="shared" si="86"/>
        <v>19.036883054471705</v>
      </c>
      <c r="AK133" s="28">
        <f t="shared" si="75"/>
        <v>83.585154833127049</v>
      </c>
      <c r="AL133" s="29">
        <f t="shared" si="76"/>
        <v>-3.2811469824837063E-3</v>
      </c>
      <c r="AM133" s="28">
        <f t="shared" si="77"/>
        <v>-1.5747658067189474</v>
      </c>
      <c r="AN133" s="28">
        <f t="shared" si="87"/>
        <v>15.500195135494856</v>
      </c>
      <c r="AO133" s="28">
        <f t="shared" si="88"/>
        <v>-7.988664885076961</v>
      </c>
      <c r="AP133">
        <f t="shared" si="100"/>
        <v>23.609121289162623</v>
      </c>
      <c r="AQ133">
        <f t="shared" si="101"/>
        <v>-25.26482869549163</v>
      </c>
      <c r="AR133" s="28">
        <f t="shared" si="89"/>
        <v>0.52915921788375542</v>
      </c>
      <c r="AS133" s="30">
        <f t="shared" si="90"/>
        <v>-80.849575018403854</v>
      </c>
      <c r="AT133" s="28">
        <f t="shared" si="78"/>
        <v>1.6528572776707615E-11</v>
      </c>
      <c r="AU133" s="28">
        <f t="shared" si="79"/>
        <v>1.1177453119617929E-4</v>
      </c>
      <c r="AV133" s="29">
        <f t="shared" si="80"/>
        <v>-5.0145028260771079E-14</v>
      </c>
      <c r="AW133" s="28">
        <f t="shared" si="81"/>
        <v>-6.0967926107083981E-6</v>
      </c>
      <c r="AX133" s="31">
        <f t="shared" si="91"/>
        <v>1.6478427748446845E-11</v>
      </c>
      <c r="AY133" s="28">
        <f t="shared" si="92"/>
        <v>1.056777385854709E-4</v>
      </c>
      <c r="AZ133" s="8">
        <f t="shared" si="93"/>
        <v>0.52915921790023379</v>
      </c>
      <c r="BA133" s="8">
        <f t="shared" si="94"/>
        <v>-80.849469340665266</v>
      </c>
      <c r="BB133" s="8">
        <f t="shared" si="95"/>
        <v>99.150530659334734</v>
      </c>
      <c r="BD133" s="32">
        <f t="shared" si="96"/>
        <v>1</v>
      </c>
      <c r="BE133" s="32">
        <f t="shared" si="97"/>
        <v>-81</v>
      </c>
      <c r="BF133" s="32">
        <f t="shared" si="98"/>
        <v>99</v>
      </c>
    </row>
    <row r="134" spans="22:58" x14ac:dyDescent="0.25">
      <c r="V134" s="27">
        <v>2.2999999999999998</v>
      </c>
      <c r="W134" s="32">
        <f t="shared" si="82"/>
        <v>1995.2623149688802</v>
      </c>
      <c r="X134">
        <f t="shared" si="102"/>
        <v>-3.4139245433795011</v>
      </c>
      <c r="Y134" s="28">
        <f t="shared" ref="Y134:Y197" si="103">20*LOG(1/SQRT((W134/fp)^2+1))</f>
        <v>-10.087829504762327</v>
      </c>
      <c r="Z134" s="28">
        <f t="shared" ref="Z134:Z197" si="104">-180/PI()*ATAN(W134/fp)</f>
        <v>-71.757091262949217</v>
      </c>
      <c r="AA134" s="28">
        <f t="shared" ref="AA134:AA197" si="105">20*LOG(SQRT((W134/fzRHP)^2+1))</f>
        <v>6.2118894976738673E-3</v>
      </c>
      <c r="AB134" s="28">
        <f t="shared" ref="AB134:AB197" si="106">-180/PI()*ATAN(W134/fzRHP)</f>
        <v>-2.1666590267298895</v>
      </c>
      <c r="AC134" s="28">
        <f t="shared" si="83"/>
        <v>5.2854621209652607E-4</v>
      </c>
      <c r="AD134" s="28">
        <f t="shared" ref="AD134:AD197" si="107">180/PI()*ATAN(W134/fzESR)</f>
        <v>0.63207345906388268</v>
      </c>
      <c r="AE134" s="28">
        <f t="shared" si="84"/>
        <v>-13.495013612432057</v>
      </c>
      <c r="AF134" s="28">
        <f t="shared" si="85"/>
        <v>-73.291676830615216</v>
      </c>
      <c r="AG134" s="28">
        <f t="shared" si="99"/>
        <v>92.110410468749379</v>
      </c>
      <c r="AH134" s="28">
        <f t="shared" ref="AH134:AH197" si="108">20*LOG(1/SQRT((W134/fp_comp1)^2+1))</f>
        <v>-95.843817240690456</v>
      </c>
      <c r="AI134" s="28">
        <f t="shared" ref="AI134:AI197" si="109">-180/PI()*ATAN(W134/fp_comp1)</f>
        <v>-89.99907544708887</v>
      </c>
      <c r="AJ134" s="28">
        <f t="shared" si="86"/>
        <v>19.234442423648371</v>
      </c>
      <c r="AK134" s="28">
        <f t="shared" ref="AK134:AK197" si="110">180/PI()*ATAN(W134/fz_comp)</f>
        <v>83.729998193828962</v>
      </c>
      <c r="AL134" s="29">
        <f t="shared" ref="AL134:AL197" si="111">20*LOG(1/SQRT((W134/fp_comp2)^2+1))</f>
        <v>-3.435721525007332E-3</v>
      </c>
      <c r="AM134" s="28">
        <f t="shared" ref="AM134:AM197" si="112">-180/PI()*ATAN(W134/fp_comp2)</f>
        <v>-1.6114276943803463</v>
      </c>
      <c r="AN134" s="28">
        <f t="shared" si="87"/>
        <v>15.497599930182288</v>
      </c>
      <c r="AO134" s="28">
        <f t="shared" si="88"/>
        <v>-7.8805049476402544</v>
      </c>
      <c r="AP134">
        <f t="shared" si="100"/>
        <v>23.609121289162623</v>
      </c>
      <c r="AQ134">
        <f t="shared" si="101"/>
        <v>-25.26482869549163</v>
      </c>
      <c r="AR134" s="28">
        <f t="shared" si="89"/>
        <v>0.3468789114212214</v>
      </c>
      <c r="AS134" s="30">
        <f t="shared" si="90"/>
        <v>-81.172181778255464</v>
      </c>
      <c r="AT134" s="28">
        <f t="shared" ref="AT134:AT197" si="113">20*LOG(SQRT((W134/fz_ff)^2+1))</f>
        <v>1.7307749369681154E-11</v>
      </c>
      <c r="AU134" s="28">
        <f t="shared" ref="AU134:AU197" si="114">180/PI()*ATAN(W134/fz_ff)</f>
        <v>1.1437809448850997E-4</v>
      </c>
      <c r="AV134" s="29">
        <f t="shared" ref="AV134:AV197" si="115">20*LOG(1/SQRT((W134/fp_ff)^2+1))</f>
        <v>-5.0145028260771079E-14</v>
      </c>
      <c r="AW134" s="28">
        <f t="shared" ref="AW134:AW197" si="116">-180/PI()*ATAN(W134/fp_ff)</f>
        <v>-6.2388051539269859E-6</v>
      </c>
      <c r="AX134" s="31">
        <f t="shared" si="91"/>
        <v>1.7257604341420385E-11</v>
      </c>
      <c r="AY134" s="28">
        <f t="shared" si="92"/>
        <v>1.0813928933458299E-4</v>
      </c>
      <c r="AZ134" s="8">
        <f t="shared" si="93"/>
        <v>0.34687891143847899</v>
      </c>
      <c r="BA134" s="8">
        <f t="shared" si="94"/>
        <v>-81.172073638966125</v>
      </c>
      <c r="BB134" s="8">
        <f t="shared" si="95"/>
        <v>98.827926361033875</v>
      </c>
      <c r="BD134" s="32">
        <f t="shared" si="96"/>
        <v>0</v>
      </c>
      <c r="BE134" s="32">
        <f t="shared" si="97"/>
        <v>-81</v>
      </c>
      <c r="BF134" s="32">
        <f t="shared" si="98"/>
        <v>99</v>
      </c>
    </row>
    <row r="135" spans="22:58" x14ac:dyDescent="0.25">
      <c r="V135" s="27">
        <v>2.31</v>
      </c>
      <c r="W135" s="32">
        <f t="shared" ref="W135:W198" si="117">10*10^V135</f>
        <v>2041.7379446695315</v>
      </c>
      <c r="X135">
        <f t="shared" si="102"/>
        <v>-3.4139245433795011</v>
      </c>
      <c r="Y135" s="28">
        <f t="shared" si="103"/>
        <v>-10.268631992974445</v>
      </c>
      <c r="Z135" s="28">
        <f t="shared" si="104"/>
        <v>-72.14570970336662</v>
      </c>
      <c r="AA135" s="28">
        <f t="shared" si="105"/>
        <v>6.5044277059978367E-3</v>
      </c>
      <c r="AB135" s="28">
        <f t="shared" si="106"/>
        <v>-2.2170772080996799</v>
      </c>
      <c r="AC135" s="28">
        <f t="shared" ref="AC135:AC198" si="118">20*LOG(SQRT((W135/fzESR)^2+1))</f>
        <v>5.534542405062565E-4</v>
      </c>
      <c r="AD135" s="28">
        <f t="shared" si="107"/>
        <v>0.64679510472681478</v>
      </c>
      <c r="AE135" s="28">
        <f t="shared" ref="AE135:AE198" si="119">X135+Y135+AA135+AC135</f>
        <v>-13.675498654407441</v>
      </c>
      <c r="AF135" s="28">
        <f t="shared" ref="AF135:AF198" si="120">Z135+AB135+AD135</f>
        <v>-73.715991806739481</v>
      </c>
      <c r="AG135" s="28">
        <f t="shared" si="99"/>
        <v>92.110410468749379</v>
      </c>
      <c r="AH135" s="28">
        <f t="shared" si="108"/>
        <v>-96.043817240639555</v>
      </c>
      <c r="AI135" s="28">
        <f t="shared" si="109"/>
        <v>-89.999096492482508</v>
      </c>
      <c r="AJ135" s="28">
        <f t="shared" ref="AJ135:AJ198" si="121">20*LOG(SQRT((W135/fz_comp)^2+1))</f>
        <v>19.432110358239992</v>
      </c>
      <c r="AK135" s="28">
        <f t="shared" si="110"/>
        <v>83.871622308299806</v>
      </c>
      <c r="AL135" s="29">
        <f t="shared" si="111"/>
        <v>-3.5975750448312242E-3</v>
      </c>
      <c r="AM135" s="28">
        <f t="shared" si="112"/>
        <v>-1.6489421805461091</v>
      </c>
      <c r="AN135" s="28">
        <f t="shared" ref="AN135:AN198" si="122">AG135+AH135+AJ135+AL135</f>
        <v>15.495106011304985</v>
      </c>
      <c r="AO135" s="28">
        <f t="shared" ref="AO135:AO198" si="123">AI135+AK135+AM135</f>
        <v>-7.7764163647288118</v>
      </c>
      <c r="AP135">
        <f t="shared" si="100"/>
        <v>23.609121289162623</v>
      </c>
      <c r="AQ135">
        <f t="shared" si="101"/>
        <v>-25.26482869549163</v>
      </c>
      <c r="AR135" s="28">
        <f t="shared" ref="AR135:AR198" si="124">AE135+AN135+AP135+AQ135</f>
        <v>0.16389995056853479</v>
      </c>
      <c r="AS135" s="30">
        <f t="shared" ref="AS135:AS198" si="125">AF135+AO135</f>
        <v>-81.492408171468298</v>
      </c>
      <c r="AT135" s="28">
        <f t="shared" si="113"/>
        <v>1.8121641751450468E-11</v>
      </c>
      <c r="AU135" s="28">
        <f t="shared" si="114"/>
        <v>1.1704230256051096E-4</v>
      </c>
      <c r="AV135" s="29">
        <f t="shared" si="115"/>
        <v>-5.4002338126984245E-14</v>
      </c>
      <c r="AW135" s="28">
        <f t="shared" si="116"/>
        <v>-6.3841255942185403E-6</v>
      </c>
      <c r="AX135" s="31">
        <f t="shared" ref="AX135:AX198" si="126">AT135+AV135</f>
        <v>1.8067639413323485E-11</v>
      </c>
      <c r="AY135" s="28">
        <f t="shared" ref="AY135:AY198" si="127">AU135+AW135</f>
        <v>1.1065817696629242E-4</v>
      </c>
      <c r="AZ135" s="8">
        <f t="shared" ref="AZ135:AZ198" si="128">AR135+AX135</f>
        <v>0.16389995058660242</v>
      </c>
      <c r="BA135" s="8">
        <f t="shared" ref="BA135:BA198" si="129">AS135+AY135</f>
        <v>-81.492297513291334</v>
      </c>
      <c r="BB135" s="8">
        <f t="shared" ref="BB135:BB198" si="130">BA135+180</f>
        <v>98.507702486708666</v>
      </c>
      <c r="BD135" s="32">
        <f t="shared" ref="BD135:BD198" si="131">ROUND(AZ135,0)</f>
        <v>0</v>
      </c>
      <c r="BE135" s="32">
        <f t="shared" ref="BE135:BE198" si="132">ROUND(BA135,0)</f>
        <v>-81</v>
      </c>
      <c r="BF135" s="32">
        <f t="shared" ref="BF135:BF198" si="133">ROUND(BB135,0)</f>
        <v>99</v>
      </c>
    </row>
    <row r="136" spans="22:58" x14ac:dyDescent="0.25">
      <c r="V136" s="27">
        <v>2.3199999999999998</v>
      </c>
      <c r="W136" s="32">
        <f t="shared" si="117"/>
        <v>2089.2961308540398</v>
      </c>
      <c r="X136">
        <f t="shared" si="102"/>
        <v>-3.4139245433795011</v>
      </c>
      <c r="Y136" s="28">
        <f t="shared" si="103"/>
        <v>-10.450218952880199</v>
      </c>
      <c r="Z136" s="28">
        <f t="shared" si="104"/>
        <v>-72.527130009103459</v>
      </c>
      <c r="AA136" s="28">
        <f t="shared" si="105"/>
        <v>6.810731696692226E-3</v>
      </c>
      <c r="AB136" s="28">
        <f t="shared" si="106"/>
        <v>-2.2686662232028811</v>
      </c>
      <c r="AC136" s="28">
        <f t="shared" si="118"/>
        <v>5.795359950170869E-4</v>
      </c>
      <c r="AD136" s="28">
        <f t="shared" si="107"/>
        <v>0.66185957314139088</v>
      </c>
      <c r="AE136" s="28">
        <f t="shared" si="119"/>
        <v>-13.856753228567991</v>
      </c>
      <c r="AF136" s="28">
        <f t="shared" si="120"/>
        <v>-74.133936659164959</v>
      </c>
      <c r="AG136" s="28">
        <f t="shared" si="99"/>
        <v>92.110410468749379</v>
      </c>
      <c r="AH136" s="28">
        <f t="shared" si="108"/>
        <v>-96.243817240590943</v>
      </c>
      <c r="AI136" s="28">
        <f t="shared" si="109"/>
        <v>-89.999117058824481</v>
      </c>
      <c r="AJ136" s="28">
        <f t="shared" si="121"/>
        <v>19.629882083461677</v>
      </c>
      <c r="AK136" s="28">
        <f t="shared" si="110"/>
        <v>84.010095341359957</v>
      </c>
      <c r="AL136" s="29">
        <f t="shared" si="111"/>
        <v>-3.7670500211954105E-3</v>
      </c>
      <c r="AM136" s="28">
        <f t="shared" si="112"/>
        <v>-1.6873290271602595</v>
      </c>
      <c r="AN136" s="28">
        <f t="shared" si="122"/>
        <v>15.492708261598917</v>
      </c>
      <c r="AO136" s="28">
        <f t="shared" si="123"/>
        <v>-7.6763507446247843</v>
      </c>
      <c r="AP136">
        <f t="shared" si="100"/>
        <v>23.609121289162623</v>
      </c>
      <c r="AQ136">
        <f t="shared" si="101"/>
        <v>-25.26482869549163</v>
      </c>
      <c r="AR136" s="28">
        <f t="shared" si="124"/>
        <v>-1.9752373298082659E-2</v>
      </c>
      <c r="AS136" s="30">
        <f t="shared" si="125"/>
        <v>-81.810287403789744</v>
      </c>
      <c r="AT136" s="28">
        <f t="shared" si="113"/>
        <v>1.8977964541747957E-11</v>
      </c>
      <c r="AU136" s="28">
        <f t="shared" si="114"/>
        <v>1.1976856801056665E-4</v>
      </c>
      <c r="AV136" s="29">
        <f t="shared" si="115"/>
        <v>-5.7859647993197425E-14</v>
      </c>
      <c r="AW136" s="28">
        <f t="shared" si="116"/>
        <v>-6.5328309824040308E-6</v>
      </c>
      <c r="AX136" s="31">
        <f t="shared" si="126"/>
        <v>1.8920104893754761E-11</v>
      </c>
      <c r="AY136" s="28">
        <f t="shared" si="127"/>
        <v>1.1323573702816262E-4</v>
      </c>
      <c r="AZ136" s="8">
        <f t="shared" si="128"/>
        <v>-1.9752373279162554E-2</v>
      </c>
      <c r="BA136" s="8">
        <f t="shared" si="129"/>
        <v>-81.810174168052711</v>
      </c>
      <c r="BB136" s="8">
        <f t="shared" si="130"/>
        <v>98.189825831947289</v>
      </c>
      <c r="BD136" s="32">
        <f t="shared" si="131"/>
        <v>0</v>
      </c>
      <c r="BE136" s="32">
        <f t="shared" si="132"/>
        <v>-82</v>
      </c>
      <c r="BF136" s="32">
        <f t="shared" si="133"/>
        <v>98</v>
      </c>
    </row>
    <row r="137" spans="22:58" x14ac:dyDescent="0.25">
      <c r="V137" s="27">
        <v>2.33</v>
      </c>
      <c r="W137" s="32">
        <f t="shared" si="117"/>
        <v>2137.962089502234</v>
      </c>
      <c r="X137">
        <f t="shared" si="102"/>
        <v>-3.4139245433795011</v>
      </c>
      <c r="Y137" s="28">
        <f t="shared" si="103"/>
        <v>-10.632561459518453</v>
      </c>
      <c r="Z137" s="28">
        <f t="shared" si="104"/>
        <v>-72.901419141812525</v>
      </c>
      <c r="AA137" s="28">
        <f t="shared" si="105"/>
        <v>7.1314481968780359E-3</v>
      </c>
      <c r="AB137" s="28">
        <f t="shared" si="106"/>
        <v>-2.3214530904346251</v>
      </c>
      <c r="AC137" s="28">
        <f t="shared" si="118"/>
        <v>6.0684677687001523E-4</v>
      </c>
      <c r="AD137" s="28">
        <f t="shared" si="107"/>
        <v>0.67727484335221178</v>
      </c>
      <c r="AE137" s="28">
        <f t="shared" si="119"/>
        <v>-14.038747707924205</v>
      </c>
      <c r="AF137" s="28">
        <f t="shared" si="120"/>
        <v>-74.545597388894947</v>
      </c>
      <c r="AG137" s="28">
        <f t="shared" si="99"/>
        <v>92.110410468749379</v>
      </c>
      <c r="AH137" s="28">
        <f t="shared" si="108"/>
        <v>-96.443817240544533</v>
      </c>
      <c r="AI137" s="28">
        <f t="shared" si="109"/>
        <v>-89.999137157019362</v>
      </c>
      <c r="AJ137" s="28">
        <f t="shared" si="121"/>
        <v>19.827753029782102</v>
      </c>
      <c r="AK137" s="28">
        <f t="shared" si="110"/>
        <v>84.145484239179083</v>
      </c>
      <c r="AL137" s="29">
        <f t="shared" si="111"/>
        <v>-3.9445050191104832E-3</v>
      </c>
      <c r="AM137" s="28">
        <f t="shared" si="112"/>
        <v>-1.7266084495127816</v>
      </c>
      <c r="AN137" s="28">
        <f t="shared" si="122"/>
        <v>15.490401752967838</v>
      </c>
      <c r="AO137" s="28">
        <f t="shared" si="123"/>
        <v>-7.5802613673530601</v>
      </c>
      <c r="AP137">
        <f t="shared" si="100"/>
        <v>23.609121289162623</v>
      </c>
      <c r="AQ137">
        <f t="shared" si="101"/>
        <v>-25.26482869549163</v>
      </c>
      <c r="AR137" s="28">
        <f t="shared" si="124"/>
        <v>-0.20405336128537499</v>
      </c>
      <c r="AS137" s="30">
        <f t="shared" si="125"/>
        <v>-82.125858756248007</v>
      </c>
      <c r="AT137" s="28">
        <f t="shared" si="113"/>
        <v>1.9870931775774306E-11</v>
      </c>
      <c r="AU137" s="28">
        <f t="shared" si="114"/>
        <v>1.2255833634070544E-4</v>
      </c>
      <c r="AV137" s="29">
        <f t="shared" si="115"/>
        <v>-5.7859647993197425E-14</v>
      </c>
      <c r="AW137" s="28">
        <f t="shared" si="116"/>
        <v>-6.6850001640486431E-6</v>
      </c>
      <c r="AX137" s="31">
        <f t="shared" si="126"/>
        <v>1.981307212778111E-11</v>
      </c>
      <c r="AY137" s="28">
        <f t="shared" si="127"/>
        <v>1.1587333617665679E-4</v>
      </c>
      <c r="AZ137" s="8">
        <f t="shared" si="128"/>
        <v>-0.20405336126556192</v>
      </c>
      <c r="BA137" s="8">
        <f t="shared" si="129"/>
        <v>-82.125742882911837</v>
      </c>
      <c r="BB137" s="8">
        <f t="shared" si="130"/>
        <v>97.874257117088163</v>
      </c>
      <c r="BD137" s="32">
        <f t="shared" si="131"/>
        <v>0</v>
      </c>
      <c r="BE137" s="32">
        <f t="shared" si="132"/>
        <v>-82</v>
      </c>
      <c r="BF137" s="32">
        <f t="shared" si="133"/>
        <v>98</v>
      </c>
    </row>
    <row r="138" spans="22:58" x14ac:dyDescent="0.25">
      <c r="V138" s="27">
        <v>2.34</v>
      </c>
      <c r="W138" s="32">
        <f t="shared" si="117"/>
        <v>2187.7616239495524</v>
      </c>
      <c r="X138">
        <f t="shared" si="102"/>
        <v>-3.4139245433795011</v>
      </c>
      <c r="Y138" s="28">
        <f t="shared" si="103"/>
        <v>-10.815631401228785</v>
      </c>
      <c r="Z138" s="28">
        <f t="shared" si="104"/>
        <v>-73.268647727392405</v>
      </c>
      <c r="AA138" s="28">
        <f t="shared" si="105"/>
        <v>7.4672542172043426E-3</v>
      </c>
      <c r="AB138" s="28">
        <f t="shared" si="106"/>
        <v>-2.3754654394413373</v>
      </c>
      <c r="AC138" s="28">
        <f t="shared" si="118"/>
        <v>6.3544449213950285E-4</v>
      </c>
      <c r="AD138" s="28">
        <f t="shared" si="107"/>
        <v>0.69304907980761277</v>
      </c>
      <c r="AE138" s="28">
        <f t="shared" si="119"/>
        <v>-14.221453245898942</v>
      </c>
      <c r="AF138" s="28">
        <f t="shared" si="120"/>
        <v>-74.95106408702614</v>
      </c>
      <c r="AG138" s="28">
        <f t="shared" si="99"/>
        <v>92.110410468749379</v>
      </c>
      <c r="AH138" s="28">
        <f t="shared" si="108"/>
        <v>-96.643817240500198</v>
      </c>
      <c r="AI138" s="28">
        <f t="shared" si="109"/>
        <v>-89.999156797723487</v>
      </c>
      <c r="AJ138" s="28">
        <f t="shared" si="121"/>
        <v>20.025718824513881</v>
      </c>
      <c r="AK138" s="28">
        <f t="shared" si="110"/>
        <v>84.277854735686731</v>
      </c>
      <c r="AL138" s="29">
        <f t="shared" si="111"/>
        <v>-4.1303154422067485E-3</v>
      </c>
      <c r="AM138" s="28">
        <f t="shared" si="112"/>
        <v>-1.7668011263025987</v>
      </c>
      <c r="AN138" s="28">
        <f t="shared" si="122"/>
        <v>15.488181737320854</v>
      </c>
      <c r="AO138" s="28">
        <f t="shared" si="123"/>
        <v>-7.4881031883393545</v>
      </c>
      <c r="AP138">
        <f t="shared" si="100"/>
        <v>23.609121289162623</v>
      </c>
      <c r="AQ138">
        <f t="shared" si="101"/>
        <v>-25.26482869549163</v>
      </c>
      <c r="AR138" s="28">
        <f t="shared" si="124"/>
        <v>-0.38897891490709569</v>
      </c>
      <c r="AS138" s="30">
        <f t="shared" si="125"/>
        <v>-82.439167275365492</v>
      </c>
      <c r="AT138" s="28">
        <f t="shared" si="113"/>
        <v>2.0806329418328802E-11</v>
      </c>
      <c r="AU138" s="28">
        <f t="shared" si="114"/>
        <v>1.2541308672302243E-4</v>
      </c>
      <c r="AV138" s="29">
        <f t="shared" si="115"/>
        <v>-6.1716957859410591E-14</v>
      </c>
      <c r="AW138" s="28">
        <f t="shared" si="116"/>
        <v>-6.84071382126666E-6</v>
      </c>
      <c r="AX138" s="31">
        <f t="shared" si="126"/>
        <v>2.0744612460469392E-11</v>
      </c>
      <c r="AY138" s="28">
        <f t="shared" si="127"/>
        <v>1.1857237290175577E-4</v>
      </c>
      <c r="AZ138" s="8">
        <f t="shared" si="128"/>
        <v>-0.38897891488635106</v>
      </c>
      <c r="BA138" s="8">
        <f t="shared" si="129"/>
        <v>-82.439048702992594</v>
      </c>
      <c r="BB138" s="8">
        <f t="shared" si="130"/>
        <v>97.560951297007406</v>
      </c>
      <c r="BD138" s="32">
        <f t="shared" si="131"/>
        <v>0</v>
      </c>
      <c r="BE138" s="32">
        <f t="shared" si="132"/>
        <v>-82</v>
      </c>
      <c r="BF138" s="32">
        <f t="shared" si="133"/>
        <v>98</v>
      </c>
    </row>
    <row r="139" spans="22:58" x14ac:dyDescent="0.25">
      <c r="V139" s="27">
        <v>2.35</v>
      </c>
      <c r="W139" s="32">
        <f t="shared" si="117"/>
        <v>2238.7211385683413</v>
      </c>
      <c r="X139">
        <f t="shared" si="102"/>
        <v>-3.4139245433795011</v>
      </c>
      <c r="Y139" s="28">
        <f t="shared" si="103"/>
        <v>-10.999401477655397</v>
      </c>
      <c r="Z139" s="28">
        <f t="shared" si="104"/>
        <v>-73.628889745531296</v>
      </c>
      <c r="AA139" s="28">
        <f t="shared" si="105"/>
        <v>7.8188584602655112E-3</v>
      </c>
      <c r="AB139" s="28">
        <f t="shared" si="106"/>
        <v>-2.4307315240729697</v>
      </c>
      <c r="AC139" s="28">
        <f t="shared" si="118"/>
        <v>6.6538977437732589E-4</v>
      </c>
      <c r="AD139" s="28">
        <f t="shared" si="107"/>
        <v>0.70919063664596493</v>
      </c>
      <c r="AE139" s="28">
        <f t="shared" si="119"/>
        <v>-14.404841772800255</v>
      </c>
      <c r="AF139" s="28">
        <f t="shared" si="120"/>
        <v>-75.350430632958293</v>
      </c>
      <c r="AG139" s="28">
        <f t="shared" si="99"/>
        <v>92.110410468749379</v>
      </c>
      <c r="AH139" s="28">
        <f t="shared" si="108"/>
        <v>-96.843817240457867</v>
      </c>
      <c r="AI139" s="28">
        <f t="shared" si="109"/>
        <v>-89.999175991350597</v>
      </c>
      <c r="AJ139" s="28">
        <f t="shared" si="121"/>
        <v>20.22377528371241</v>
      </c>
      <c r="AK139" s="28">
        <f t="shared" si="110"/>
        <v>84.407271360165694</v>
      </c>
      <c r="AL139" s="29">
        <f t="shared" si="111"/>
        <v>-4.3248743205177541E-3</v>
      </c>
      <c r="AM139" s="28">
        <f t="shared" si="112"/>
        <v>-1.8079282098996585</v>
      </c>
      <c r="AN139" s="28">
        <f t="shared" si="122"/>
        <v>15.486043637683405</v>
      </c>
      <c r="AO139" s="28">
        <f t="shared" si="123"/>
        <v>-7.399832841084562</v>
      </c>
      <c r="AP139">
        <f t="shared" si="100"/>
        <v>23.609121289162623</v>
      </c>
      <c r="AQ139">
        <f t="shared" si="101"/>
        <v>-25.26482869549163</v>
      </c>
      <c r="AR139" s="28">
        <f t="shared" si="124"/>
        <v>-0.57450554144585908</v>
      </c>
      <c r="AS139" s="30">
        <f t="shared" si="125"/>
        <v>-82.750263474042853</v>
      </c>
      <c r="AT139" s="28">
        <f t="shared" si="113"/>
        <v>2.178801477927764E-11</v>
      </c>
      <c r="AU139" s="28">
        <f t="shared" si="114"/>
        <v>1.2833433278395777E-4</v>
      </c>
      <c r="AV139" s="29">
        <f t="shared" si="115"/>
        <v>-6.5574267725623771E-14</v>
      </c>
      <c r="AW139" s="28">
        <f t="shared" si="116"/>
        <v>-7.0000545155002758E-6</v>
      </c>
      <c r="AX139" s="31">
        <f t="shared" si="126"/>
        <v>2.1722440511552017E-11</v>
      </c>
      <c r="AY139" s="28">
        <f t="shared" si="127"/>
        <v>1.213342782684575E-4</v>
      </c>
      <c r="AZ139" s="8">
        <f t="shared" si="128"/>
        <v>-0.57450554142413668</v>
      </c>
      <c r="BA139" s="8">
        <f t="shared" si="129"/>
        <v>-82.750142139764591</v>
      </c>
      <c r="BB139" s="8">
        <f t="shared" si="130"/>
        <v>97.249857860235409</v>
      </c>
      <c r="BD139" s="32">
        <f t="shared" si="131"/>
        <v>-1</v>
      </c>
      <c r="BE139" s="32">
        <f t="shared" si="132"/>
        <v>-83</v>
      </c>
      <c r="BF139" s="32">
        <f t="shared" si="133"/>
        <v>97</v>
      </c>
    </row>
    <row r="140" spans="22:58" x14ac:dyDescent="0.25">
      <c r="V140" s="27">
        <v>2.36</v>
      </c>
      <c r="W140" s="32">
        <f t="shared" si="117"/>
        <v>2290.8676527677744</v>
      </c>
      <c r="X140">
        <f t="shared" si="102"/>
        <v>-3.4139245433795011</v>
      </c>
      <c r="Y140" s="28">
        <f t="shared" si="103"/>
        <v>-11.183845195718355</v>
      </c>
      <c r="Z140" s="28">
        <f t="shared" si="104"/>
        <v>-73.98222223109407</v>
      </c>
      <c r="AA140" s="28">
        <f t="shared" si="105"/>
        <v>8.1870027935614462E-3</v>
      </c>
      <c r="AB140" s="28">
        <f t="shared" si="106"/>
        <v>-2.4872802355458874</v>
      </c>
      <c r="AC140" s="28">
        <f t="shared" si="118"/>
        <v>6.9674611298508064E-4</v>
      </c>
      <c r="AD140" s="28">
        <f t="shared" si="107"/>
        <v>0.72570806207948857</v>
      </c>
      <c r="AE140" s="28">
        <f t="shared" si="119"/>
        <v>-14.58888599019131</v>
      </c>
      <c r="AF140" s="28">
        <f t="shared" si="120"/>
        <v>-75.743794404560461</v>
      </c>
      <c r="AG140" s="28">
        <f t="shared" si="99"/>
        <v>92.110410468749379</v>
      </c>
      <c r="AH140" s="28">
        <f t="shared" si="108"/>
        <v>-97.04381724041744</v>
      </c>
      <c r="AI140" s="28">
        <f t="shared" si="109"/>
        <v>-89.999194748077414</v>
      </c>
      <c r="AJ140" s="28">
        <f t="shared" si="121"/>
        <v>20.421918404374608</v>
      </c>
      <c r="AK140" s="28">
        <f t="shared" si="110"/>
        <v>84.533797445922517</v>
      </c>
      <c r="AL140" s="29">
        <f t="shared" si="111"/>
        <v>-4.5285931348550898E-3</v>
      </c>
      <c r="AM140" s="28">
        <f t="shared" si="112"/>
        <v>-1.8500113368081701</v>
      </c>
      <c r="AN140" s="28">
        <f t="shared" si="122"/>
        <v>15.483983039571692</v>
      </c>
      <c r="AO140" s="28">
        <f t="shared" si="123"/>
        <v>-7.3154086389630679</v>
      </c>
      <c r="AP140">
        <f t="shared" si="100"/>
        <v>23.609121289162623</v>
      </c>
      <c r="AQ140">
        <f t="shared" si="101"/>
        <v>-25.26482869549163</v>
      </c>
      <c r="AR140" s="28">
        <f t="shared" si="124"/>
        <v>-0.76061035694862511</v>
      </c>
      <c r="AS140" s="30">
        <f t="shared" si="125"/>
        <v>-83.059203043523524</v>
      </c>
      <c r="AT140" s="28">
        <f t="shared" si="113"/>
        <v>2.2815987858620806E-11</v>
      </c>
      <c r="AU140" s="28">
        <f t="shared" si="114"/>
        <v>1.3132362340683985E-4</v>
      </c>
      <c r="AV140" s="29">
        <f t="shared" si="115"/>
        <v>-6.7502922658730367E-14</v>
      </c>
      <c r="AW140" s="28">
        <f t="shared" si="116"/>
        <v>-7.1631067312946794E-6</v>
      </c>
      <c r="AX140" s="31">
        <f t="shared" si="126"/>
        <v>2.2748484935962075E-11</v>
      </c>
      <c r="AY140" s="28">
        <f t="shared" si="127"/>
        <v>1.2416051667554518E-4</v>
      </c>
      <c r="AZ140" s="8">
        <f t="shared" si="128"/>
        <v>-0.76061035692587664</v>
      </c>
      <c r="BA140" s="8">
        <f t="shared" si="129"/>
        <v>-83.059078883006848</v>
      </c>
      <c r="BB140" s="8">
        <f t="shared" si="130"/>
        <v>96.940921116993152</v>
      </c>
      <c r="BD140" s="32">
        <f t="shared" si="131"/>
        <v>-1</v>
      </c>
      <c r="BE140" s="32">
        <f t="shared" si="132"/>
        <v>-83</v>
      </c>
      <c r="BF140" s="32">
        <f t="shared" si="133"/>
        <v>97</v>
      </c>
    </row>
    <row r="141" spans="22:58" x14ac:dyDescent="0.25">
      <c r="V141" s="27">
        <v>2.37</v>
      </c>
      <c r="W141" s="32">
        <f t="shared" si="117"/>
        <v>2344.2288153199233</v>
      </c>
      <c r="X141">
        <f t="shared" si="102"/>
        <v>-3.4139245433795011</v>
      </c>
      <c r="Y141" s="28">
        <f t="shared" si="103"/>
        <v>-11.368936863734973</v>
      </c>
      <c r="Z141" s="28">
        <f t="shared" si="104"/>
        <v>-74.328724987566332</v>
      </c>
      <c r="AA141" s="28">
        <f t="shared" si="105"/>
        <v>8.5724637899216027E-3</v>
      </c>
      <c r="AB141" s="28">
        <f t="shared" si="106"/>
        <v>-2.5451411158150403</v>
      </c>
      <c r="AC141" s="28">
        <f t="shared" si="118"/>
        <v>7.2957998765546322E-4</v>
      </c>
      <c r="AD141" s="28">
        <f t="shared" si="107"/>
        <v>0.742610102877723</v>
      </c>
      <c r="AE141" s="28">
        <f t="shared" si="119"/>
        <v>-14.773559363336897</v>
      </c>
      <c r="AF141" s="28">
        <f t="shared" si="120"/>
        <v>-76.131256000503654</v>
      </c>
      <c r="AG141" s="28">
        <f t="shared" si="99"/>
        <v>92.110410468749379</v>
      </c>
      <c r="AH141" s="28">
        <f t="shared" si="108"/>
        <v>-97.243817240378831</v>
      </c>
      <c r="AI141" s="28">
        <f t="shared" si="109"/>
        <v>-89.999213077848992</v>
      </c>
      <c r="AJ141" s="28">
        <f t="shared" si="121"/>
        <v>20.620144356929906</v>
      </c>
      <c r="AK141" s="28">
        <f t="shared" si="110"/>
        <v>84.657495139936017</v>
      </c>
      <c r="AL141" s="29">
        <f t="shared" si="111"/>
        <v>-4.7419026794223518E-3</v>
      </c>
      <c r="AM141" s="28">
        <f t="shared" si="112"/>
        <v>-1.893072638333092</v>
      </c>
      <c r="AN141" s="28">
        <f t="shared" si="122"/>
        <v>15.481995682621031</v>
      </c>
      <c r="AO141" s="28">
        <f t="shared" si="123"/>
        <v>-7.2347905762460671</v>
      </c>
      <c r="AP141">
        <f t="shared" si="100"/>
        <v>23.609121289162623</v>
      </c>
      <c r="AQ141">
        <f t="shared" si="101"/>
        <v>-25.26482869549163</v>
      </c>
      <c r="AR141" s="28">
        <f t="shared" si="124"/>
        <v>-0.94727108704487506</v>
      </c>
      <c r="AS141" s="30">
        <f t="shared" si="125"/>
        <v>-83.366046576749724</v>
      </c>
      <c r="AT141" s="28">
        <f t="shared" si="113"/>
        <v>2.3890248656358283E-11</v>
      </c>
      <c r="AU141" s="28">
        <f t="shared" si="114"/>
        <v>1.3438254355312496E-4</v>
      </c>
      <c r="AV141" s="29">
        <f t="shared" si="115"/>
        <v>-7.1360232524943546E-14</v>
      </c>
      <c r="AW141" s="28">
        <f t="shared" si="116"/>
        <v>-7.3299569210929424E-6</v>
      </c>
      <c r="AX141" s="31">
        <f t="shared" si="126"/>
        <v>2.3818888423833338E-11</v>
      </c>
      <c r="AY141" s="28">
        <f t="shared" si="127"/>
        <v>1.2705258663203202E-4</v>
      </c>
      <c r="AZ141" s="8">
        <f t="shared" si="128"/>
        <v>-0.94727108702105622</v>
      </c>
      <c r="BA141" s="8">
        <f t="shared" si="129"/>
        <v>-83.36591952416309</v>
      </c>
      <c r="BB141" s="8">
        <f t="shared" si="130"/>
        <v>96.63408047583691</v>
      </c>
      <c r="BD141" s="32">
        <f t="shared" si="131"/>
        <v>-1</v>
      </c>
      <c r="BE141" s="32">
        <f t="shared" si="132"/>
        <v>-83</v>
      </c>
      <c r="BF141" s="32">
        <f t="shared" si="133"/>
        <v>97</v>
      </c>
    </row>
    <row r="142" spans="22:58" x14ac:dyDescent="0.25">
      <c r="V142" s="27">
        <v>2.38</v>
      </c>
      <c r="W142" s="32">
        <f t="shared" si="117"/>
        <v>2398.8329190194913</v>
      </c>
      <c r="X142">
        <f t="shared" si="102"/>
        <v>-3.4139245433795011</v>
      </c>
      <c r="Y142" s="28">
        <f t="shared" si="103"/>
        <v>-11.554651583866377</v>
      </c>
      <c r="Z142" s="28">
        <f t="shared" si="104"/>
        <v>-74.668480312682775</v>
      </c>
      <c r="AA142" s="28">
        <f t="shared" si="105"/>
        <v>8.9760543383495071E-3</v>
      </c>
      <c r="AB142" s="28">
        <f t="shared" si="106"/>
        <v>-2.6043443711533771</v>
      </c>
      <c r="AC142" s="28">
        <f t="shared" si="118"/>
        <v>7.6396100911046744E-4</v>
      </c>
      <c r="AD142" s="28">
        <f t="shared" si="107"/>
        <v>0.75990570895276655</v>
      </c>
      <c r="AE142" s="28">
        <f t="shared" si="119"/>
        <v>-14.958836111898419</v>
      </c>
      <c r="AF142" s="28">
        <f t="shared" si="120"/>
        <v>-76.512918974883377</v>
      </c>
      <c r="AG142" s="28">
        <f t="shared" si="99"/>
        <v>92.110410468749379</v>
      </c>
      <c r="AH142" s="28">
        <f t="shared" si="108"/>
        <v>-97.443817240341971</v>
      </c>
      <c r="AI142" s="28">
        <f t="shared" si="109"/>
        <v>-89.999230990384035</v>
      </c>
      <c r="AJ142" s="28">
        <f t="shared" si="121"/>
        <v>20.818449478014976</v>
      </c>
      <c r="AK142" s="28">
        <f t="shared" si="110"/>
        <v>84.778425413391318</v>
      </c>
      <c r="AL142" s="29">
        <f t="shared" si="111"/>
        <v>-4.9652539644107919E-3</v>
      </c>
      <c r="AM142" s="28">
        <f t="shared" si="112"/>
        <v>-1.9371347514516621</v>
      </c>
      <c r="AN142" s="28">
        <f t="shared" si="122"/>
        <v>15.480077452457973</v>
      </c>
      <c r="AO142" s="28">
        <f t="shared" si="123"/>
        <v>-7.1579403284443792</v>
      </c>
      <c r="AP142">
        <f t="shared" si="100"/>
        <v>23.609121289162623</v>
      </c>
      <c r="AQ142">
        <f t="shared" si="101"/>
        <v>-25.26482869549163</v>
      </c>
      <c r="AR142" s="28">
        <f t="shared" si="124"/>
        <v>-1.1344660657694519</v>
      </c>
      <c r="AS142" s="30">
        <f t="shared" si="125"/>
        <v>-83.670859303327759</v>
      </c>
      <c r="AT142" s="28">
        <f t="shared" si="113"/>
        <v>2.501658313728935E-11</v>
      </c>
      <c r="AU142" s="28">
        <f t="shared" si="114"/>
        <v>1.3751271510276409E-4</v>
      </c>
      <c r="AV142" s="29">
        <f t="shared" si="115"/>
        <v>-7.3288887458050129E-14</v>
      </c>
      <c r="AW142" s="28">
        <f t="shared" si="116"/>
        <v>-7.5006935510742179E-6</v>
      </c>
      <c r="AX142" s="31">
        <f t="shared" si="126"/>
        <v>2.49432942498313E-11</v>
      </c>
      <c r="AY142" s="28">
        <f t="shared" si="127"/>
        <v>1.3001202155168986E-4</v>
      </c>
      <c r="AZ142" s="8">
        <f t="shared" si="128"/>
        <v>-1.1344660657445085</v>
      </c>
      <c r="BA142" s="8">
        <f t="shared" si="129"/>
        <v>-83.670729291306202</v>
      </c>
      <c r="BB142" s="8">
        <f t="shared" si="130"/>
        <v>96.329270708693798</v>
      </c>
      <c r="BD142" s="32">
        <f t="shared" si="131"/>
        <v>-1</v>
      </c>
      <c r="BE142" s="32">
        <f t="shared" si="132"/>
        <v>-84</v>
      </c>
      <c r="BF142" s="32">
        <f t="shared" si="133"/>
        <v>96</v>
      </c>
    </row>
    <row r="143" spans="22:58" x14ac:dyDescent="0.25">
      <c r="V143" s="27">
        <v>2.39</v>
      </c>
      <c r="W143" s="32">
        <f t="shared" si="117"/>
        <v>2454.7089156850329</v>
      </c>
      <c r="X143">
        <f t="shared" si="102"/>
        <v>-3.4139245433795011</v>
      </c>
      <c r="Y143" s="28">
        <f t="shared" si="103"/>
        <v>-11.74096524305704</v>
      </c>
      <c r="Z143" s="28">
        <f t="shared" si="104"/>
        <v>-75.001572736290953</v>
      </c>
      <c r="AA143" s="28">
        <f t="shared" si="105"/>
        <v>9.3986253284158924E-3</v>
      </c>
      <c r="AB143" s="28">
        <f t="shared" si="106"/>
        <v>-2.6649208859360654</v>
      </c>
      <c r="AC143" s="28">
        <f t="shared" si="118"/>
        <v>7.9996206646865359E-4</v>
      </c>
      <c r="AD143" s="28">
        <f t="shared" si="107"/>
        <v>0.77760403804848699</v>
      </c>
      <c r="AE143" s="28">
        <f t="shared" si="119"/>
        <v>-15.144691199041658</v>
      </c>
      <c r="AF143" s="28">
        <f t="shared" si="120"/>
        <v>-76.888889584178543</v>
      </c>
      <c r="AG143" s="28">
        <f t="shared" si="99"/>
        <v>92.110410468749379</v>
      </c>
      <c r="AH143" s="28">
        <f t="shared" si="108"/>
        <v>-97.64381724030676</v>
      </c>
      <c r="AI143" s="28">
        <f t="shared" si="109"/>
        <v>-89.999248495179998</v>
      </c>
      <c r="AJ143" s="28">
        <f t="shared" si="121"/>
        <v>21.016830263524135</v>
      </c>
      <c r="AK143" s="28">
        <f t="shared" si="110"/>
        <v>84.896648073012642</v>
      </c>
      <c r="AL143" s="29">
        <f t="shared" si="111"/>
        <v>-5.1991191604124076E-3</v>
      </c>
      <c r="AM143" s="28">
        <f t="shared" si="112"/>
        <v>-1.9822208298917232</v>
      </c>
      <c r="AN143" s="28">
        <f t="shared" si="122"/>
        <v>15.478224372806341</v>
      </c>
      <c r="AO143" s="28">
        <f t="shared" si="123"/>
        <v>-7.0848212520590792</v>
      </c>
      <c r="AP143">
        <f t="shared" si="100"/>
        <v>23.609121289162623</v>
      </c>
      <c r="AQ143">
        <f t="shared" si="101"/>
        <v>-25.26482869549163</v>
      </c>
      <c r="AR143" s="28">
        <f t="shared" si="124"/>
        <v>-1.322174232564322</v>
      </c>
      <c r="AS143" s="30">
        <f t="shared" si="125"/>
        <v>-83.973710836237615</v>
      </c>
      <c r="AT143" s="28">
        <f t="shared" si="113"/>
        <v>2.6194991301413992E-11</v>
      </c>
      <c r="AU143" s="28">
        <f t="shared" si="114"/>
        <v>1.4071579771414569E-4</v>
      </c>
      <c r="AV143" s="29">
        <f t="shared" si="115"/>
        <v>-7.7146197324263321E-14</v>
      </c>
      <c r="AW143" s="28">
        <f t="shared" si="116"/>
        <v>-7.6754071480596941E-6</v>
      </c>
      <c r="AX143" s="31">
        <f t="shared" si="126"/>
        <v>2.6117845104089729E-11</v>
      </c>
      <c r="AY143" s="28">
        <f t="shared" si="127"/>
        <v>1.33040390566086E-4</v>
      </c>
      <c r="AZ143" s="8">
        <f t="shared" si="128"/>
        <v>-1.3221742325382042</v>
      </c>
      <c r="BA143" s="8">
        <f t="shared" si="129"/>
        <v>-83.973577795847049</v>
      </c>
      <c r="BB143" s="8">
        <f t="shared" si="130"/>
        <v>96.026422204152951</v>
      </c>
      <c r="BD143" s="32">
        <f t="shared" si="131"/>
        <v>-1</v>
      </c>
      <c r="BE143" s="32">
        <f t="shared" si="132"/>
        <v>-84</v>
      </c>
      <c r="BF143" s="32">
        <f t="shared" si="133"/>
        <v>96</v>
      </c>
    </row>
    <row r="144" spans="22:58" x14ac:dyDescent="0.25">
      <c r="V144" s="27">
        <v>2.4</v>
      </c>
      <c r="W144" s="32">
        <f t="shared" si="117"/>
        <v>2511.8864315095807</v>
      </c>
      <c r="X144">
        <f t="shared" si="102"/>
        <v>-3.4139245433795011</v>
      </c>
      <c r="Y144" s="28">
        <f t="shared" si="103"/>
        <v>-11.927854502626706</v>
      </c>
      <c r="Z144" s="28">
        <f t="shared" si="104"/>
        <v>-75.32808877043243</v>
      </c>
      <c r="AA144" s="28">
        <f t="shared" si="105"/>
        <v>9.8410674114192687E-3</v>
      </c>
      <c r="AB144" s="28">
        <f t="shared" si="106"/>
        <v>-2.7269022366264619</v>
      </c>
      <c r="AC144" s="28">
        <f t="shared" si="118"/>
        <v>8.3765948152914526E-4</v>
      </c>
      <c r="AD144" s="28">
        <f t="shared" si="107"/>
        <v>0.79571446053590966</v>
      </c>
      <c r="AE144" s="28">
        <f t="shared" si="119"/>
        <v>-15.33110031911326</v>
      </c>
      <c r="AF144" s="28">
        <f t="shared" si="120"/>
        <v>-77.259276546522983</v>
      </c>
      <c r="AG144" s="28">
        <f t="shared" si="99"/>
        <v>92.110410468749379</v>
      </c>
      <c r="AH144" s="28">
        <f t="shared" si="108"/>
        <v>-97.843817240273125</v>
      </c>
      <c r="AI144" s="28">
        <f t="shared" si="109"/>
        <v>-89.999265601518175</v>
      </c>
      <c r="AJ144" s="28">
        <f t="shared" si="121"/>
        <v>21.215283361927064</v>
      </c>
      <c r="AK144" s="28">
        <f t="shared" si="110"/>
        <v>85.01222177311341</v>
      </c>
      <c r="AL144" s="29">
        <f t="shared" si="111"/>
        <v>-5.44399258652393E-3</v>
      </c>
      <c r="AM144" s="28">
        <f t="shared" si="112"/>
        <v>-2.0283545554183458</v>
      </c>
      <c r="AN144" s="28">
        <f t="shared" si="122"/>
        <v>15.476432597816792</v>
      </c>
      <c r="AO144" s="28">
        <f t="shared" si="123"/>
        <v>-7.0153983838231113</v>
      </c>
      <c r="AP144">
        <f t="shared" si="100"/>
        <v>23.609121289162623</v>
      </c>
      <c r="AQ144">
        <f t="shared" si="101"/>
        <v>-25.26482869549163</v>
      </c>
      <c r="AR144" s="28">
        <f t="shared" si="124"/>
        <v>-1.5103751276254727</v>
      </c>
      <c r="AS144" s="30">
        <f t="shared" si="125"/>
        <v>-84.274674930346094</v>
      </c>
      <c r="AT144" s="28">
        <f t="shared" si="113"/>
        <v>2.7429330458598386E-11</v>
      </c>
      <c r="AU144" s="28">
        <f t="shared" si="114"/>
        <v>1.4399348970406766E-4</v>
      </c>
      <c r="AV144" s="29">
        <f t="shared" si="115"/>
        <v>-8.1003507190476488E-14</v>
      </c>
      <c r="AW144" s="28">
        <f t="shared" si="116"/>
        <v>-7.8541903475110852E-6</v>
      </c>
      <c r="AX144" s="31">
        <f t="shared" si="126"/>
        <v>2.734832695140791E-11</v>
      </c>
      <c r="AY144" s="28">
        <f t="shared" si="127"/>
        <v>1.3613929935655657E-4</v>
      </c>
      <c r="AZ144" s="8">
        <f t="shared" si="128"/>
        <v>-1.5103751275981243</v>
      </c>
      <c r="BA144" s="8">
        <f t="shared" si="129"/>
        <v>-84.274538791046737</v>
      </c>
      <c r="BB144" s="8">
        <f t="shared" si="130"/>
        <v>95.725461208953263</v>
      </c>
      <c r="BD144" s="32">
        <f t="shared" si="131"/>
        <v>-2</v>
      </c>
      <c r="BE144" s="32">
        <f t="shared" si="132"/>
        <v>-84</v>
      </c>
      <c r="BF144" s="32">
        <f t="shared" si="133"/>
        <v>96</v>
      </c>
    </row>
    <row r="145" spans="22:58" x14ac:dyDescent="0.25">
      <c r="V145" s="27">
        <v>2.41</v>
      </c>
      <c r="W145" s="32">
        <f t="shared" si="117"/>
        <v>2570.3957827688664</v>
      </c>
      <c r="X145">
        <f t="shared" si="102"/>
        <v>-3.4139245433795011</v>
      </c>
      <c r="Y145" s="28">
        <f t="shared" si="103"/>
        <v>-12.115296786666296</v>
      </c>
      <c r="Z145" s="28">
        <f t="shared" si="104"/>
        <v>-75.648116671562249</v>
      </c>
      <c r="AA145" s="28">
        <f t="shared" si="105"/>
        <v>1.0304312841729498E-2</v>
      </c>
      <c r="AB145" s="28">
        <f t="shared" si="106"/>
        <v>-2.7903207059602222</v>
      </c>
      <c r="AC145" s="28">
        <f t="shared" si="118"/>
        <v>8.7713317031770134E-4</v>
      </c>
      <c r="AD145" s="28">
        <f t="shared" si="107"/>
        <v>0.814246564317054</v>
      </c>
      <c r="AE145" s="28">
        <f t="shared" si="119"/>
        <v>-15.518039884033749</v>
      </c>
      <c r="AF145" s="28">
        <f t="shared" si="120"/>
        <v>-77.624190813205416</v>
      </c>
      <c r="AG145" s="28">
        <f t="shared" si="99"/>
        <v>92.110410468749379</v>
      </c>
      <c r="AH145" s="28">
        <f t="shared" si="108"/>
        <v>-98.043817240240998</v>
      </c>
      <c r="AI145" s="28">
        <f t="shared" si="109"/>
        <v>-89.999282318468545</v>
      </c>
      <c r="AJ145" s="28">
        <f t="shared" si="121"/>
        <v>21.413805567845831</v>
      </c>
      <c r="AK145" s="28">
        <f t="shared" si="110"/>
        <v>85.125204028288721</v>
      </c>
      <c r="AL145" s="29">
        <f t="shared" si="111"/>
        <v>-5.7003917441432392E-3</v>
      </c>
      <c r="AM145" s="28">
        <f t="shared" si="112"/>
        <v>-2.075560149330133</v>
      </c>
      <c r="AN145" s="28">
        <f t="shared" si="122"/>
        <v>15.474698404610068</v>
      </c>
      <c r="AO145" s="28">
        <f t="shared" si="123"/>
        <v>-6.9496384395099575</v>
      </c>
      <c r="AP145">
        <f t="shared" si="100"/>
        <v>23.609121289162623</v>
      </c>
      <c r="AQ145">
        <f t="shared" si="101"/>
        <v>-25.26482869549163</v>
      </c>
      <c r="AR145" s="28">
        <f t="shared" si="124"/>
        <v>-1.6990488857526884</v>
      </c>
      <c r="AS145" s="30">
        <f t="shared" si="125"/>
        <v>-84.57382925271537</v>
      </c>
      <c r="AT145" s="28">
        <f t="shared" si="113"/>
        <v>2.8721529263775615E-11</v>
      </c>
      <c r="AU145" s="28">
        <f t="shared" si="114"/>
        <v>1.4734752894820887E-4</v>
      </c>
      <c r="AV145" s="29">
        <f t="shared" si="115"/>
        <v>-8.486081705668968E-14</v>
      </c>
      <c r="AW145" s="28">
        <f t="shared" si="116"/>
        <v>-8.0371379426472385E-6</v>
      </c>
      <c r="AX145" s="31">
        <f t="shared" si="126"/>
        <v>2.8636668446718925E-11</v>
      </c>
      <c r="AY145" s="28">
        <f t="shared" si="127"/>
        <v>1.3931039100556163E-4</v>
      </c>
      <c r="AZ145" s="8">
        <f t="shared" si="128"/>
        <v>-1.6990488857240518</v>
      </c>
      <c r="BA145" s="8">
        <f t="shared" si="129"/>
        <v>-84.573689942324364</v>
      </c>
      <c r="BB145" s="8">
        <f t="shared" si="130"/>
        <v>95.426310057675636</v>
      </c>
      <c r="BD145" s="32">
        <f t="shared" si="131"/>
        <v>-2</v>
      </c>
      <c r="BE145" s="32">
        <f t="shared" si="132"/>
        <v>-85</v>
      </c>
      <c r="BF145" s="32">
        <f t="shared" si="133"/>
        <v>95</v>
      </c>
    </row>
    <row r="146" spans="22:58" x14ac:dyDescent="0.25">
      <c r="V146" s="27">
        <v>2.42</v>
      </c>
      <c r="W146" s="32">
        <f t="shared" si="117"/>
        <v>2630.2679918953818</v>
      </c>
      <c r="X146">
        <f t="shared" si="102"/>
        <v>-3.4139245433795011</v>
      </c>
      <c r="Y146" s="28">
        <f t="shared" si="103"/>
        <v>-12.303270269380347</v>
      </c>
      <c r="Z146" s="28">
        <f t="shared" si="104"/>
        <v>-75.961746214772475</v>
      </c>
      <c r="AA146" s="28">
        <f t="shared" si="105"/>
        <v>1.0789337401764824E-2</v>
      </c>
      <c r="AB146" s="28">
        <f t="shared" si="106"/>
        <v>-2.8552092973231522</v>
      </c>
      <c r="AC146" s="28">
        <f t="shared" si="118"/>
        <v>9.18466812201478E-4</v>
      </c>
      <c r="AD146" s="28">
        <f t="shared" si="107"/>
        <v>0.83321015983948743</v>
      </c>
      <c r="AE146" s="28">
        <f t="shared" si="119"/>
        <v>-15.705487008545882</v>
      </c>
      <c r="AF146" s="28">
        <f t="shared" si="120"/>
        <v>-77.98374535225615</v>
      </c>
      <c r="AG146" s="28">
        <f t="shared" si="99"/>
        <v>92.110410468749379</v>
      </c>
      <c r="AH146" s="28">
        <f t="shared" si="108"/>
        <v>-98.243817240210348</v>
      </c>
      <c r="AI146" s="28">
        <f t="shared" si="109"/>
        <v>-89.999298654894673</v>
      </c>
      <c r="AJ146" s="28">
        <f t="shared" si="121"/>
        <v>21.612393815882747</v>
      </c>
      <c r="AK146" s="28">
        <f t="shared" si="110"/>
        <v>85.235651226678769</v>
      </c>
      <c r="AL146" s="29">
        <f t="shared" si="111"/>
        <v>-5.9688583985468956E-3</v>
      </c>
      <c r="AM146" s="28">
        <f t="shared" si="112"/>
        <v>-2.1238623841662503</v>
      </c>
      <c r="AN146" s="28">
        <f t="shared" si="122"/>
        <v>15.473018186023232</v>
      </c>
      <c r="AO146" s="28">
        <f t="shared" si="123"/>
        <v>-6.8875098123821541</v>
      </c>
      <c r="AP146">
        <f t="shared" si="100"/>
        <v>23.609121289162623</v>
      </c>
      <c r="AQ146">
        <f t="shared" si="101"/>
        <v>-25.26482869549163</v>
      </c>
      <c r="AR146" s="28">
        <f t="shared" si="124"/>
        <v>-1.8881762288516555</v>
      </c>
      <c r="AS146" s="30">
        <f t="shared" si="125"/>
        <v>-84.871255164638299</v>
      </c>
      <c r="AT146" s="28">
        <f t="shared" si="113"/>
        <v>3.0075445026811846E-11</v>
      </c>
      <c r="AU146" s="28">
        <f t="shared" si="114"/>
        <v>1.5077969380257187E-4</v>
      </c>
      <c r="AV146" s="29">
        <f t="shared" si="115"/>
        <v>-8.8718126922902872E-14</v>
      </c>
      <c r="AW146" s="28">
        <f t="shared" si="116"/>
        <v>-8.2243469347046666E-6</v>
      </c>
      <c r="AX146" s="31">
        <f t="shared" si="126"/>
        <v>2.9986726899888943E-11</v>
      </c>
      <c r="AY146" s="28">
        <f t="shared" si="127"/>
        <v>1.4255534686786721E-4</v>
      </c>
      <c r="AZ146" s="8">
        <f t="shared" si="128"/>
        <v>-1.8881762288216688</v>
      </c>
      <c r="BA146" s="8">
        <f t="shared" si="129"/>
        <v>-84.87111260929143</v>
      </c>
      <c r="BB146" s="8">
        <f t="shared" si="130"/>
        <v>95.12888739070857</v>
      </c>
      <c r="BD146" s="32">
        <f t="shared" si="131"/>
        <v>-2</v>
      </c>
      <c r="BE146" s="32">
        <f t="shared" si="132"/>
        <v>-85</v>
      </c>
      <c r="BF146" s="32">
        <f t="shared" si="133"/>
        <v>95</v>
      </c>
    </row>
    <row r="147" spans="22:58" x14ac:dyDescent="0.25">
      <c r="V147" s="27">
        <v>2.4300000000000002</v>
      </c>
      <c r="W147" s="32">
        <f t="shared" si="117"/>
        <v>2691.5348039269179</v>
      </c>
      <c r="X147">
        <f t="shared" si="102"/>
        <v>-3.4139245433795011</v>
      </c>
      <c r="Y147" s="28">
        <f t="shared" si="103"/>
        <v>-12.491753861510922</v>
      </c>
      <c r="Z147" s="28">
        <f t="shared" si="104"/>
        <v>-76.269068479839945</v>
      </c>
      <c r="AA147" s="28">
        <f t="shared" si="105"/>
        <v>1.1297162414276304E-2</v>
      </c>
      <c r="AB147" s="28">
        <f t="shared" si="106"/>
        <v>-2.9216017493179165</v>
      </c>
      <c r="AC147" s="28">
        <f t="shared" si="118"/>
        <v>9.6174802698303517E-4</v>
      </c>
      <c r="AD147" s="28">
        <f t="shared" si="107"/>
        <v>0.85261528522396135</v>
      </c>
      <c r="AE147" s="28">
        <f t="shared" si="119"/>
        <v>-15.893419494449164</v>
      </c>
      <c r="AF147" s="28">
        <f t="shared" si="120"/>
        <v>-78.338054943933898</v>
      </c>
      <c r="AG147" s="28">
        <f t="shared" si="99"/>
        <v>92.110410468749379</v>
      </c>
      <c r="AH147" s="28">
        <f t="shared" si="108"/>
        <v>-98.443817240181062</v>
      </c>
      <c r="AI147" s="28">
        <f t="shared" si="109"/>
        <v>-89.999314619458332</v>
      </c>
      <c r="AJ147" s="28">
        <f t="shared" si="121"/>
        <v>21.811045174691422</v>
      </c>
      <c r="AK147" s="28">
        <f t="shared" si="110"/>
        <v>85.343618643737983</v>
      </c>
      <c r="AL147" s="29">
        <f t="shared" si="111"/>
        <v>-6.2499597103433079E-3</v>
      </c>
      <c r="AM147" s="28">
        <f t="shared" si="112"/>
        <v>-2.173286595625171</v>
      </c>
      <c r="AN147" s="28">
        <f t="shared" si="122"/>
        <v>15.471388443549396</v>
      </c>
      <c r="AO147" s="28">
        <f t="shared" si="123"/>
        <v>-6.8289825713455201</v>
      </c>
      <c r="AP147">
        <f t="shared" si="100"/>
        <v>23.609121289162623</v>
      </c>
      <c r="AQ147">
        <f t="shared" si="101"/>
        <v>-25.26482869549163</v>
      </c>
      <c r="AR147" s="28">
        <f t="shared" si="124"/>
        <v>-2.0777384572287758</v>
      </c>
      <c r="AS147" s="30">
        <f t="shared" si="125"/>
        <v>-85.167037515279418</v>
      </c>
      <c r="AT147" s="28">
        <f t="shared" si="113"/>
        <v>3.1494935057573255E-11</v>
      </c>
      <c r="AU147" s="28">
        <f t="shared" si="114"/>
        <v>1.54291804046393E-4</v>
      </c>
      <c r="AV147" s="29">
        <f t="shared" si="115"/>
        <v>-9.2575436789116051E-14</v>
      </c>
      <c r="AW147" s="28">
        <f t="shared" si="116"/>
        <v>-8.4159165843689898E-6</v>
      </c>
      <c r="AX147" s="31">
        <f t="shared" si="126"/>
        <v>3.1402359620784142E-11</v>
      </c>
      <c r="AY147" s="28">
        <f t="shared" si="127"/>
        <v>1.4587588746202402E-4</v>
      </c>
      <c r="AZ147" s="8">
        <f t="shared" si="128"/>
        <v>-2.0777384571973734</v>
      </c>
      <c r="BA147" s="8">
        <f t="shared" si="129"/>
        <v>-85.166891639391949</v>
      </c>
      <c r="BB147" s="8">
        <f t="shared" si="130"/>
        <v>94.833108360608051</v>
      </c>
      <c r="BD147" s="32">
        <f t="shared" si="131"/>
        <v>-2</v>
      </c>
      <c r="BE147" s="32">
        <f t="shared" si="132"/>
        <v>-85</v>
      </c>
      <c r="BF147" s="32">
        <f t="shared" si="133"/>
        <v>95</v>
      </c>
    </row>
    <row r="148" spans="22:58" x14ac:dyDescent="0.25">
      <c r="V148" s="27">
        <v>2.44</v>
      </c>
      <c r="W148" s="32">
        <f t="shared" si="117"/>
        <v>2754.2287033381681</v>
      </c>
      <c r="X148">
        <f t="shared" si="102"/>
        <v>-3.4139245433795011</v>
      </c>
      <c r="Y148" s="28">
        <f t="shared" si="103"/>
        <v>-12.680727195968593</v>
      </c>
      <c r="Z148" s="28">
        <f t="shared" si="104"/>
        <v>-76.570175648875008</v>
      </c>
      <c r="AA148" s="28">
        <f t="shared" si="105"/>
        <v>1.1828856845747873E-2</v>
      </c>
      <c r="AB148" s="28">
        <f t="shared" si="106"/>
        <v>-2.9895325505136534</v>
      </c>
      <c r="AC148" s="28">
        <f t="shared" si="118"/>
        <v>1.0070685602720879E-3</v>
      </c>
      <c r="AD148" s="28">
        <f t="shared" si="107"/>
        <v>0.87247221150745291</v>
      </c>
      <c r="AE148" s="28">
        <f t="shared" si="119"/>
        <v>-16.081815813942072</v>
      </c>
      <c r="AF148" s="28">
        <f t="shared" si="120"/>
        <v>-78.687235987881209</v>
      </c>
      <c r="AG148" s="28">
        <f t="shared" si="99"/>
        <v>92.110410468749379</v>
      </c>
      <c r="AH148" s="28">
        <f t="shared" si="108"/>
        <v>-98.643817240153084</v>
      </c>
      <c r="AI148" s="28">
        <f t="shared" si="109"/>
        <v>-89.999330220624159</v>
      </c>
      <c r="AJ148" s="28">
        <f t="shared" si="121"/>
        <v>22.009756841282506</v>
      </c>
      <c r="AK148" s="28">
        <f t="shared" si="110"/>
        <v>85.449160456448325</v>
      </c>
      <c r="AL148" s="29">
        <f t="shared" si="111"/>
        <v>-6.5442894191389892E-3</v>
      </c>
      <c r="AM148" s="28">
        <f t="shared" si="112"/>
        <v>-2.2238586946956511</v>
      </c>
      <c r="AN148" s="28">
        <f t="shared" si="122"/>
        <v>15.469805780459662</v>
      </c>
      <c r="AO148" s="28">
        <f t="shared" si="123"/>
        <v>-6.7740284588714852</v>
      </c>
      <c r="AP148">
        <f t="shared" si="100"/>
        <v>23.609121289162623</v>
      </c>
      <c r="AQ148">
        <f t="shared" si="101"/>
        <v>-25.26482869549163</v>
      </c>
      <c r="AR148" s="28">
        <f t="shared" si="124"/>
        <v>-2.2677174398114168</v>
      </c>
      <c r="AS148" s="30">
        <f t="shared" si="125"/>
        <v>-85.461264446752693</v>
      </c>
      <c r="AT148" s="28">
        <f t="shared" si="113"/>
        <v>3.297807070112671E-11</v>
      </c>
      <c r="AU148" s="28">
        <f t="shared" si="114"/>
        <v>1.5788572184701123E-4</v>
      </c>
      <c r="AV148" s="29">
        <f t="shared" si="115"/>
        <v>-9.8361401588435851E-14</v>
      </c>
      <c r="AW148" s="28">
        <f t="shared" si="116"/>
        <v>-8.6119484644041627E-6</v>
      </c>
      <c r="AX148" s="31">
        <f t="shared" si="126"/>
        <v>3.2879709299538276E-11</v>
      </c>
      <c r="AY148" s="28">
        <f t="shared" si="127"/>
        <v>1.4927377338260707E-4</v>
      </c>
      <c r="AZ148" s="8">
        <f t="shared" si="128"/>
        <v>-2.2677174397785369</v>
      </c>
      <c r="BA148" s="8">
        <f t="shared" si="129"/>
        <v>-85.461115172979305</v>
      </c>
      <c r="BB148" s="8">
        <f t="shared" si="130"/>
        <v>94.538884827020695</v>
      </c>
      <c r="BD148" s="32">
        <f t="shared" si="131"/>
        <v>-2</v>
      </c>
      <c r="BE148" s="32">
        <f t="shared" si="132"/>
        <v>-85</v>
      </c>
      <c r="BF148" s="32">
        <f t="shared" si="133"/>
        <v>95</v>
      </c>
    </row>
    <row r="149" spans="22:58" x14ac:dyDescent="0.25">
      <c r="V149" s="27">
        <v>2.4500000000000002</v>
      </c>
      <c r="W149" s="32">
        <f t="shared" si="117"/>
        <v>2818.3829312644552</v>
      </c>
      <c r="X149">
        <f t="shared" si="102"/>
        <v>-3.4139245433795011</v>
      </c>
      <c r="Y149" s="28">
        <f t="shared" si="103"/>
        <v>-12.870170612788661</v>
      </c>
      <c r="Z149" s="28">
        <f t="shared" si="104"/>
        <v>-76.865160815315221</v>
      </c>
      <c r="AA149" s="28">
        <f t="shared" si="105"/>
        <v>1.2385539504786729E-2</v>
      </c>
      <c r="AB149" s="28">
        <f t="shared" si="106"/>
        <v>-3.0590369543720164</v>
      </c>
      <c r="AC149" s="28">
        <f t="shared" si="118"/>
        <v>1.0545244775991248E-3</v>
      </c>
      <c r="AD149" s="28">
        <f t="shared" si="107"/>
        <v>0.89279144800405952</v>
      </c>
      <c r="AE149" s="28">
        <f t="shared" si="119"/>
        <v>-16.270655092185777</v>
      </c>
      <c r="AF149" s="28">
        <f t="shared" si="120"/>
        <v>-79.031406321683178</v>
      </c>
      <c r="AG149" s="28">
        <f t="shared" si="99"/>
        <v>92.110410468749379</v>
      </c>
      <c r="AH149" s="28">
        <f t="shared" si="108"/>
        <v>-98.843817240126384</v>
      </c>
      <c r="AI149" s="28">
        <f t="shared" si="109"/>
        <v>-89.99934546666411</v>
      </c>
      <c r="AJ149" s="28">
        <f t="shared" si="121"/>
        <v>22.208526135556784</v>
      </c>
      <c r="AK149" s="28">
        <f t="shared" si="110"/>
        <v>85.552329757919935</v>
      </c>
      <c r="AL149" s="29">
        <f t="shared" si="111"/>
        <v>-6.8524690816788346E-3</v>
      </c>
      <c r="AM149" s="28">
        <f t="shared" si="112"/>
        <v>-2.2756051800003716</v>
      </c>
      <c r="AN149" s="28">
        <f t="shared" si="122"/>
        <v>15.4682668950981</v>
      </c>
      <c r="AO149" s="28">
        <f t="shared" si="123"/>
        <v>-6.7226208887445464</v>
      </c>
      <c r="AP149">
        <f t="shared" si="100"/>
        <v>23.609121289162623</v>
      </c>
      <c r="AQ149">
        <f t="shared" si="101"/>
        <v>-25.26482869549163</v>
      </c>
      <c r="AR149" s="28">
        <f t="shared" si="124"/>
        <v>-2.4580956034166839</v>
      </c>
      <c r="AS149" s="30">
        <f t="shared" si="125"/>
        <v>-85.754027210427722</v>
      </c>
      <c r="AT149" s="28">
        <f t="shared" si="113"/>
        <v>3.4532566577204567E-11</v>
      </c>
      <c r="AU149" s="28">
        <f t="shared" si="114"/>
        <v>1.6156335274721567E-4</v>
      </c>
      <c r="AV149" s="29">
        <f t="shared" si="115"/>
        <v>-1.0414736638775564E-13</v>
      </c>
      <c r="AW149" s="28">
        <f t="shared" si="116"/>
        <v>-8.8125465135077763E-6</v>
      </c>
      <c r="AX149" s="31">
        <f t="shared" si="126"/>
        <v>3.4428419210816811E-11</v>
      </c>
      <c r="AY149" s="28">
        <f t="shared" si="127"/>
        <v>1.5275080623370789E-4</v>
      </c>
      <c r="AZ149" s="8">
        <f t="shared" si="128"/>
        <v>-2.4580956033822554</v>
      </c>
      <c r="BA149" s="8">
        <f t="shared" si="129"/>
        <v>-85.753874459621485</v>
      </c>
      <c r="BB149" s="8">
        <f t="shared" si="130"/>
        <v>94.246125540378515</v>
      </c>
      <c r="BD149" s="32">
        <f t="shared" si="131"/>
        <v>-2</v>
      </c>
      <c r="BE149" s="32">
        <f t="shared" si="132"/>
        <v>-86</v>
      </c>
      <c r="BF149" s="32">
        <f t="shared" si="133"/>
        <v>94</v>
      </c>
    </row>
    <row r="150" spans="22:58" x14ac:dyDescent="0.25">
      <c r="V150" s="27">
        <v>2.46</v>
      </c>
      <c r="W150" s="32">
        <f t="shared" si="117"/>
        <v>2884.0315031266073</v>
      </c>
      <c r="X150">
        <f t="shared" si="102"/>
        <v>-3.4139245433795011</v>
      </c>
      <c r="Y150" s="28">
        <f t="shared" si="103"/>
        <v>-13.0600651435219</v>
      </c>
      <c r="Z150" s="28">
        <f t="shared" si="104"/>
        <v>-77.154117803976632</v>
      </c>
      <c r="AA150" s="28">
        <f t="shared" si="105"/>
        <v>1.2968381339678921E-2</v>
      </c>
      <c r="AB150" s="28">
        <f t="shared" si="106"/>
        <v>-3.1301509943420216</v>
      </c>
      <c r="AC150" s="28">
        <f t="shared" si="118"/>
        <v>1.1042163676209832E-3</v>
      </c>
      <c r="AD150" s="28">
        <f t="shared" si="107"/>
        <v>0.91358374778614893</v>
      </c>
      <c r="AE150" s="28">
        <f t="shared" si="119"/>
        <v>-16.4599170891941</v>
      </c>
      <c r="AF150" s="28">
        <f t="shared" si="120"/>
        <v>-79.370685050532501</v>
      </c>
      <c r="AG150" s="28">
        <f t="shared" si="99"/>
        <v>92.110410468749379</v>
      </c>
      <c r="AH150" s="28">
        <f t="shared" si="108"/>
        <v>-99.043817240100864</v>
      </c>
      <c r="AI150" s="28">
        <f t="shared" si="109"/>
        <v>-89.999360365661815</v>
      </c>
      <c r="AJ150" s="28">
        <f t="shared" si="121"/>
        <v>22.407350495057475</v>
      </c>
      <c r="AK150" s="28">
        <f t="shared" si="110"/>
        <v>85.653178572325913</v>
      </c>
      <c r="AL150" s="29">
        <f t="shared" si="111"/>
        <v>-7.175149366987159E-3</v>
      </c>
      <c r="AM150" s="28">
        <f t="shared" si="112"/>
        <v>-2.3285531503522066</v>
      </c>
      <c r="AN150" s="28">
        <f t="shared" si="122"/>
        <v>15.466768574339003</v>
      </c>
      <c r="AO150" s="28">
        <f t="shared" si="123"/>
        <v>-6.674734943688108</v>
      </c>
      <c r="AP150">
        <f t="shared" si="100"/>
        <v>23.609121289162623</v>
      </c>
      <c r="AQ150">
        <f t="shared" si="101"/>
        <v>-25.26482869549163</v>
      </c>
      <c r="AR150" s="28">
        <f t="shared" si="124"/>
        <v>-2.6488559211841043</v>
      </c>
      <c r="AS150" s="30">
        <f t="shared" si="125"/>
        <v>-86.045419994220609</v>
      </c>
      <c r="AT150" s="28">
        <f t="shared" si="113"/>
        <v>3.6158422685806794E-11</v>
      </c>
      <c r="AU150" s="28">
        <f t="shared" si="114"/>
        <v>1.6532664667558866E-4</v>
      </c>
      <c r="AV150" s="29">
        <f t="shared" si="115"/>
        <v>-1.0800467625396883E-13</v>
      </c>
      <c r="AW150" s="28">
        <f t="shared" si="116"/>
        <v>-9.0178170914206964E-6</v>
      </c>
      <c r="AX150" s="31">
        <f t="shared" si="126"/>
        <v>3.6050418009552828E-11</v>
      </c>
      <c r="AY150" s="28">
        <f t="shared" si="127"/>
        <v>1.5630882958416796E-4</v>
      </c>
      <c r="AZ150" s="8">
        <f t="shared" si="128"/>
        <v>-2.648855921148054</v>
      </c>
      <c r="BA150" s="8">
        <f t="shared" si="129"/>
        <v>-86.045263685391021</v>
      </c>
      <c r="BB150" s="8">
        <f t="shared" si="130"/>
        <v>93.954736314608979</v>
      </c>
      <c r="BD150" s="32">
        <f t="shared" si="131"/>
        <v>-3</v>
      </c>
      <c r="BE150" s="32">
        <f t="shared" si="132"/>
        <v>-86</v>
      </c>
      <c r="BF150" s="32">
        <f t="shared" si="133"/>
        <v>94</v>
      </c>
    </row>
    <row r="151" spans="22:58" x14ac:dyDescent="0.25">
      <c r="V151" s="27">
        <v>2.4700000000000002</v>
      </c>
      <c r="W151" s="32">
        <f t="shared" si="117"/>
        <v>2951.2092266663894</v>
      </c>
      <c r="X151">
        <f t="shared" si="102"/>
        <v>-3.4139245433795011</v>
      </c>
      <c r="Y151" s="28">
        <f t="shared" si="103"/>
        <v>-13.250392495161623</v>
      </c>
      <c r="Z151" s="28">
        <f t="shared" si="104"/>
        <v>-77.437141001851572</v>
      </c>
      <c r="AA151" s="28">
        <f t="shared" si="105"/>
        <v>1.3578607839268632E-2</v>
      </c>
      <c r="AB151" s="28">
        <f t="shared" si="106"/>
        <v>-3.2029114991152547</v>
      </c>
      <c r="AC151" s="28">
        <f t="shared" si="118"/>
        <v>1.1562495548781216E-3</v>
      </c>
      <c r="AD151" s="28">
        <f t="shared" si="107"/>
        <v>0.93486011328825824</v>
      </c>
      <c r="AE151" s="28">
        <f t="shared" si="119"/>
        <v>-16.649582181146979</v>
      </c>
      <c r="AF151" s="28">
        <f t="shared" si="120"/>
        <v>-79.705192387678579</v>
      </c>
      <c r="AG151" s="28">
        <f t="shared" si="99"/>
        <v>92.110410468749379</v>
      </c>
      <c r="AH151" s="28">
        <f t="shared" si="108"/>
        <v>-99.24381724007651</v>
      </c>
      <c r="AI151" s="28">
        <f t="shared" si="109"/>
        <v>-89.999374925516918</v>
      </c>
      <c r="AJ151" s="28">
        <f t="shared" si="121"/>
        <v>22.606227469934357</v>
      </c>
      <c r="AK151" s="28">
        <f t="shared" si="110"/>
        <v>85.751757870122489</v>
      </c>
      <c r="AL151" s="29">
        <f t="shared" si="111"/>
        <v>-7.5130114109953176E-3</v>
      </c>
      <c r="AM151" s="28">
        <f t="shared" si="112"/>
        <v>-2.3827303175228303</v>
      </c>
      <c r="AN151" s="28">
        <f t="shared" si="122"/>
        <v>15.46530768719623</v>
      </c>
      <c r="AO151" s="28">
        <f t="shared" si="123"/>
        <v>-6.6303473729172584</v>
      </c>
      <c r="AP151">
        <f t="shared" si="100"/>
        <v>23.609121289162623</v>
      </c>
      <c r="AQ151">
        <f t="shared" si="101"/>
        <v>-25.26482869549163</v>
      </c>
      <c r="AR151" s="28">
        <f t="shared" si="124"/>
        <v>-2.8399819002797564</v>
      </c>
      <c r="AS151" s="30">
        <f t="shared" si="125"/>
        <v>-86.335539760595836</v>
      </c>
      <c r="AT151" s="28">
        <f t="shared" si="113"/>
        <v>3.7863353646665739E-11</v>
      </c>
      <c r="AU151" s="28">
        <f t="shared" si="114"/>
        <v>1.6917759898038413E-4</v>
      </c>
      <c r="AV151" s="29">
        <f t="shared" si="115"/>
        <v>-1.1186198612018204E-13</v>
      </c>
      <c r="AW151" s="28">
        <f t="shared" si="116"/>
        <v>-9.2278690353204154E-6</v>
      </c>
      <c r="AX151" s="31">
        <f t="shared" si="126"/>
        <v>3.7751491660545556E-11</v>
      </c>
      <c r="AY151" s="28">
        <f t="shared" si="127"/>
        <v>1.599497299450637E-4</v>
      </c>
      <c r="AZ151" s="8">
        <f t="shared" si="128"/>
        <v>-2.8399819002420048</v>
      </c>
      <c r="BA151" s="8">
        <f t="shared" si="129"/>
        <v>-86.335379810865888</v>
      </c>
      <c r="BB151" s="8">
        <f t="shared" si="130"/>
        <v>93.664620189134112</v>
      </c>
      <c r="BD151" s="32">
        <f t="shared" si="131"/>
        <v>-3</v>
      </c>
      <c r="BE151" s="32">
        <f t="shared" si="132"/>
        <v>-86</v>
      </c>
      <c r="BF151" s="32">
        <f t="shared" si="133"/>
        <v>94</v>
      </c>
    </row>
    <row r="152" spans="22:58" x14ac:dyDescent="0.25">
      <c r="V152" s="27">
        <v>2.48</v>
      </c>
      <c r="W152" s="32">
        <f t="shared" si="117"/>
        <v>3019.9517204020167</v>
      </c>
      <c r="X152">
        <f t="shared" si="102"/>
        <v>-3.4139245433795011</v>
      </c>
      <c r="Y152" s="28">
        <f t="shared" si="103"/>
        <v>-13.441135033700819</v>
      </c>
      <c r="Z152" s="28">
        <f t="shared" si="104"/>
        <v>-77.714325199321721</v>
      </c>
      <c r="AA152" s="28">
        <f t="shared" si="105"/>
        <v>1.4217501541626777E-2</v>
      </c>
      <c r="AB152" s="28">
        <f t="shared" si="106"/>
        <v>-3.2773561080318832</v>
      </c>
      <c r="AC152" s="28">
        <f t="shared" si="118"/>
        <v>1.2107343225321774E-3</v>
      </c>
      <c r="AD152" s="28">
        <f t="shared" si="107"/>
        <v>0.95663180203623721</v>
      </c>
      <c r="AE152" s="28">
        <f t="shared" si="119"/>
        <v>-16.839631341216158</v>
      </c>
      <c r="AF152" s="28">
        <f t="shared" si="120"/>
        <v>-80.03504950531736</v>
      </c>
      <c r="AG152" s="28">
        <f t="shared" si="99"/>
        <v>92.110410468749379</v>
      </c>
      <c r="AH152" s="28">
        <f t="shared" si="108"/>
        <v>-99.443817240053235</v>
      </c>
      <c r="AI152" s="28">
        <f t="shared" si="109"/>
        <v>-89.999389153949252</v>
      </c>
      <c r="AJ152" s="28">
        <f t="shared" si="121"/>
        <v>22.805154718112171</v>
      </c>
      <c r="AK152" s="28">
        <f t="shared" si="110"/>
        <v>85.848117583508525</v>
      </c>
      <c r="AL152" s="29">
        <f t="shared" si="111"/>
        <v>-7.8667682333623448E-3</v>
      </c>
      <c r="AM152" s="28">
        <f t="shared" si="112"/>
        <v>-2.4381650192229571</v>
      </c>
      <c r="AN152" s="28">
        <f t="shared" si="122"/>
        <v>15.463881178574951</v>
      </c>
      <c r="AO152" s="28">
        <f t="shared" si="123"/>
        <v>-6.5894365896636842</v>
      </c>
      <c r="AP152">
        <f t="shared" si="100"/>
        <v>23.609121289162623</v>
      </c>
      <c r="AQ152">
        <f t="shared" si="101"/>
        <v>-25.26482869549163</v>
      </c>
      <c r="AR152" s="28">
        <f t="shared" si="124"/>
        <v>-3.0314575689702146</v>
      </c>
      <c r="AS152" s="30">
        <f t="shared" si="125"/>
        <v>-86.624486094981052</v>
      </c>
      <c r="AT152" s="28">
        <f t="shared" si="113"/>
        <v>3.9649288114714457E-11</v>
      </c>
      <c r="AU152" s="28">
        <f t="shared" si="114"/>
        <v>1.7311825148748683E-4</v>
      </c>
      <c r="AV152" s="29">
        <f t="shared" si="115"/>
        <v>-1.1764795091950181E-13</v>
      </c>
      <c r="AW152" s="28">
        <f t="shared" si="116"/>
        <v>-9.4428137175279312E-6</v>
      </c>
      <c r="AX152" s="31">
        <f t="shared" si="126"/>
        <v>3.9531640163794952E-11</v>
      </c>
      <c r="AY152" s="28">
        <f t="shared" si="127"/>
        <v>1.6367543776995891E-4</v>
      </c>
      <c r="AZ152" s="8">
        <f t="shared" si="128"/>
        <v>-3.0314575689306831</v>
      </c>
      <c r="BA152" s="8">
        <f t="shared" si="129"/>
        <v>-86.624322419543276</v>
      </c>
      <c r="BB152" s="8">
        <f t="shared" si="130"/>
        <v>93.375677580456724</v>
      </c>
      <c r="BD152" s="32">
        <f t="shared" si="131"/>
        <v>-3</v>
      </c>
      <c r="BE152" s="32">
        <f t="shared" si="132"/>
        <v>-87</v>
      </c>
      <c r="BF152" s="32">
        <f t="shared" si="133"/>
        <v>93</v>
      </c>
    </row>
    <row r="153" spans="22:58" x14ac:dyDescent="0.25">
      <c r="V153" s="27">
        <v>2.4900000000000002</v>
      </c>
      <c r="W153" s="32">
        <f t="shared" si="117"/>
        <v>3090.2954325135938</v>
      </c>
      <c r="X153">
        <f t="shared" si="102"/>
        <v>-3.4139245433795011</v>
      </c>
      <c r="Y153" s="28">
        <f t="shared" si="103"/>
        <v>-13.632275767406076</v>
      </c>
      <c r="Z153" s="28">
        <f t="shared" si="104"/>
        <v>-77.985765441439682</v>
      </c>
      <c r="AA153" s="28">
        <f t="shared" si="105"/>
        <v>1.4886404655051266E-2</v>
      </c>
      <c r="AB153" s="28">
        <f t="shared" si="106"/>
        <v>-3.353523286626876</v>
      </c>
      <c r="AC153" s="28">
        <f t="shared" si="118"/>
        <v>1.267786145562205E-3</v>
      </c>
      <c r="AD153" s="28">
        <f t="shared" si="107"/>
        <v>0.97891033250419535</v>
      </c>
      <c r="AE153" s="28">
        <f t="shared" si="119"/>
        <v>-17.030046119984966</v>
      </c>
      <c r="AF153" s="28">
        <f t="shared" si="120"/>
        <v>-80.360378395562364</v>
      </c>
      <c r="AG153" s="28">
        <f t="shared" si="99"/>
        <v>92.110410468749379</v>
      </c>
      <c r="AH153" s="28">
        <f t="shared" si="108"/>
        <v>-99.643817240031026</v>
      </c>
      <c r="AI153" s="28">
        <f t="shared" si="109"/>
        <v>-89.999403058502935</v>
      </c>
      <c r="AJ153" s="28">
        <f t="shared" si="121"/>
        <v>23.004130000656158</v>
      </c>
      <c r="AK153" s="28">
        <f t="shared" si="110"/>
        <v>85.942306622082668</v>
      </c>
      <c r="AL153" s="29">
        <f t="shared" si="111"/>
        <v>-8.2371662192315068E-3</v>
      </c>
      <c r="AM153" s="28">
        <f t="shared" si="112"/>
        <v>-2.4948862322931578</v>
      </c>
      <c r="AN153" s="28">
        <f t="shared" si="122"/>
        <v>15.462486063155279</v>
      </c>
      <c r="AO153" s="28">
        <f t="shared" si="123"/>
        <v>-6.5519826687134248</v>
      </c>
      <c r="AP153">
        <f t="shared" si="100"/>
        <v>23.609121289162623</v>
      </c>
      <c r="AQ153">
        <f t="shared" si="101"/>
        <v>-25.26482869549163</v>
      </c>
      <c r="AR153" s="28">
        <f t="shared" si="124"/>
        <v>-3.2232674631586953</v>
      </c>
      <c r="AS153" s="30">
        <f t="shared" si="125"/>
        <v>-86.912361064275785</v>
      </c>
      <c r="AT153" s="28">
        <f t="shared" si="113"/>
        <v>4.1516226089952901E-11</v>
      </c>
      <c r="AU153" s="28">
        <f t="shared" si="114"/>
        <v>1.7715069358301727E-4</v>
      </c>
      <c r="AV153" s="29">
        <f t="shared" si="115"/>
        <v>-1.2343391571882164E-13</v>
      </c>
      <c r="AW153" s="28">
        <f t="shared" si="116"/>
        <v>-9.6627651045589135E-6</v>
      </c>
      <c r="AX153" s="31">
        <f t="shared" si="126"/>
        <v>4.1392792174234081E-11</v>
      </c>
      <c r="AY153" s="28">
        <f t="shared" si="127"/>
        <v>1.6748792847845836E-4</v>
      </c>
      <c r="AZ153" s="8">
        <f t="shared" si="128"/>
        <v>-3.2232674631173026</v>
      </c>
      <c r="BA153" s="8">
        <f t="shared" si="129"/>
        <v>-86.912193576347306</v>
      </c>
      <c r="BB153" s="8">
        <f t="shared" si="130"/>
        <v>93.087806423652694</v>
      </c>
      <c r="BD153" s="32">
        <f t="shared" si="131"/>
        <v>-3</v>
      </c>
      <c r="BE153" s="32">
        <f t="shared" si="132"/>
        <v>-87</v>
      </c>
      <c r="BF153" s="32">
        <f t="shared" si="133"/>
        <v>93</v>
      </c>
    </row>
    <row r="154" spans="22:58" x14ac:dyDescent="0.25">
      <c r="V154" s="27">
        <v>2.5</v>
      </c>
      <c r="W154" s="32">
        <f t="shared" si="117"/>
        <v>3162.2776601683827</v>
      </c>
      <c r="X154">
        <f t="shared" si="102"/>
        <v>-3.4139245433795011</v>
      </c>
      <c r="Y154" s="28">
        <f t="shared" si="103"/>
        <v>-13.823798329887175</v>
      </c>
      <c r="Z154" s="28">
        <f t="shared" si="104"/>
        <v>-78.251556888919879</v>
      </c>
      <c r="AA154" s="28">
        <f t="shared" si="105"/>
        <v>1.558672179611751E-2</v>
      </c>
      <c r="AB154" s="28">
        <f t="shared" si="106"/>
        <v>-3.4314523423044578</v>
      </c>
      <c r="AC154" s="28">
        <f t="shared" si="118"/>
        <v>1.327525934901488E-3</v>
      </c>
      <c r="AD154" s="28">
        <f t="shared" si="107"/>
        <v>1.0017074901017922</v>
      </c>
      <c r="AE154" s="28">
        <f t="shared" si="119"/>
        <v>-17.220808625535657</v>
      </c>
      <c r="AF154" s="28">
        <f t="shared" si="120"/>
        <v>-80.681301741122539</v>
      </c>
      <c r="AG154" s="28">
        <f t="shared" si="99"/>
        <v>92.110410468749379</v>
      </c>
      <c r="AH154" s="28">
        <f t="shared" si="108"/>
        <v>-99.843817240009813</v>
      </c>
      <c r="AI154" s="28">
        <f t="shared" si="109"/>
        <v>-89.99941664655033</v>
      </c>
      <c r="AJ154" s="28">
        <f t="shared" si="121"/>
        <v>23.203151177327321</v>
      </c>
      <c r="AK154" s="28">
        <f t="shared" si="110"/>
        <v>86.034372888658552</v>
      </c>
      <c r="AL154" s="29">
        <f t="shared" si="111"/>
        <v>-8.6249866688318192E-3</v>
      </c>
      <c r="AM154" s="28">
        <f t="shared" si="112"/>
        <v>-2.5529235861036184</v>
      </c>
      <c r="AN154" s="28">
        <f t="shared" si="122"/>
        <v>15.461119419398056</v>
      </c>
      <c r="AO154" s="28">
        <f t="shared" si="123"/>
        <v>-6.5179673439953962</v>
      </c>
      <c r="AP154">
        <f t="shared" si="100"/>
        <v>23.609121289162623</v>
      </c>
      <c r="AQ154">
        <f t="shared" si="101"/>
        <v>-25.26482869549163</v>
      </c>
      <c r="AR154" s="28">
        <f t="shared" si="124"/>
        <v>-3.4153966124666084</v>
      </c>
      <c r="AS154" s="30">
        <f t="shared" si="125"/>
        <v>-87.199269085117933</v>
      </c>
      <c r="AT154" s="28">
        <f t="shared" si="113"/>
        <v>4.3473810847046494E-11</v>
      </c>
      <c r="AU154" s="28">
        <f t="shared" si="114"/>
        <v>1.8127706332114952E-4</v>
      </c>
      <c r="AV154" s="29">
        <f t="shared" si="115"/>
        <v>-1.2921988051814144E-13</v>
      </c>
      <c r="AW154" s="28">
        <f t="shared" si="116"/>
        <v>-9.8878398175501381E-6</v>
      </c>
      <c r="AX154" s="31">
        <f t="shared" si="126"/>
        <v>4.3344590966528353E-11</v>
      </c>
      <c r="AY154" s="28">
        <f t="shared" si="127"/>
        <v>1.7138922350359937E-4</v>
      </c>
      <c r="AZ154" s="8">
        <f t="shared" si="128"/>
        <v>-3.415396612423264</v>
      </c>
      <c r="BA154" s="8">
        <f t="shared" si="129"/>
        <v>-87.199097695894423</v>
      </c>
      <c r="BB154" s="8">
        <f t="shared" si="130"/>
        <v>92.800902304105577</v>
      </c>
      <c r="BD154" s="32">
        <f t="shared" si="131"/>
        <v>-3</v>
      </c>
      <c r="BE154" s="32">
        <f t="shared" si="132"/>
        <v>-87</v>
      </c>
      <c r="BF154" s="32">
        <f t="shared" si="133"/>
        <v>93</v>
      </c>
    </row>
    <row r="155" spans="22:58" x14ac:dyDescent="0.25">
      <c r="V155" s="27">
        <v>2.5099999999999998</v>
      </c>
      <c r="W155" s="32">
        <f t="shared" si="117"/>
        <v>3235.9365692962824</v>
      </c>
      <c r="X155">
        <f t="shared" si="102"/>
        <v>-3.4139245433795011</v>
      </c>
      <c r="Y155" s="28">
        <f t="shared" si="103"/>
        <v>-14.015686963035263</v>
      </c>
      <c r="Z155" s="28">
        <f t="shared" si="104"/>
        <v>-78.511794688472122</v>
      </c>
      <c r="AA155" s="28">
        <f t="shared" si="105"/>
        <v>1.6319922849743075E-2</v>
      </c>
      <c r="AB155" s="28">
        <f t="shared" si="106"/>
        <v>-3.5111834401277799</v>
      </c>
      <c r="AC155" s="28">
        <f t="shared" si="118"/>
        <v>1.3900802930253504E-3</v>
      </c>
      <c r="AD155" s="28">
        <f t="shared" si="107"/>
        <v>1.0250353332945152</v>
      </c>
      <c r="AE155" s="28">
        <f t="shared" si="119"/>
        <v>-17.411901503271999</v>
      </c>
      <c r="AF155" s="28">
        <f t="shared" si="120"/>
        <v>-80.997942795305391</v>
      </c>
      <c r="AG155" s="28">
        <f t="shared" si="99"/>
        <v>92.110410468749379</v>
      </c>
      <c r="AH155" s="28">
        <f t="shared" si="108"/>
        <v>-100.04381723998954</v>
      </c>
      <c r="AI155" s="28">
        <f t="shared" si="109"/>
        <v>-89.999429925296013</v>
      </c>
      <c r="AJ155" s="28">
        <f t="shared" si="121"/>
        <v>23.402216202320815</v>
      </c>
      <c r="AK155" s="28">
        <f t="shared" si="110"/>
        <v>86.124363295202514</v>
      </c>
      <c r="AL155" s="29">
        <f t="shared" si="111"/>
        <v>-9.0310474178880908E-3</v>
      </c>
      <c r="AM155" s="28">
        <f t="shared" si="112"/>
        <v>-2.6123073761609308</v>
      </c>
      <c r="AN155" s="28">
        <f t="shared" si="122"/>
        <v>15.459778383662769</v>
      </c>
      <c r="AO155" s="28">
        <f t="shared" si="123"/>
        <v>-6.4873740062544307</v>
      </c>
      <c r="AP155">
        <f t="shared" si="100"/>
        <v>23.609121289162623</v>
      </c>
      <c r="AQ155">
        <f t="shared" si="101"/>
        <v>-25.26482869549163</v>
      </c>
      <c r="AR155" s="28">
        <f t="shared" si="124"/>
        <v>-3.6078305259382368</v>
      </c>
      <c r="AS155" s="30">
        <f t="shared" si="125"/>
        <v>-87.485316801559819</v>
      </c>
      <c r="AT155" s="28">
        <f t="shared" si="113"/>
        <v>4.5522042385995177E-11</v>
      </c>
      <c r="AU155" s="28">
        <f t="shared" si="114"/>
        <v>1.8549954855773742E-4</v>
      </c>
      <c r="AV155" s="29">
        <f t="shared" si="115"/>
        <v>-1.3500584531746124E-13</v>
      </c>
      <c r="AW155" s="28">
        <f t="shared" si="116"/>
        <v>-1.0118157194093651E-5</v>
      </c>
      <c r="AX155" s="31">
        <f t="shared" si="126"/>
        <v>4.5387036540677715E-11</v>
      </c>
      <c r="AY155" s="28">
        <f t="shared" si="127"/>
        <v>1.7538139136364378E-4</v>
      </c>
      <c r="AZ155" s="8">
        <f t="shared" si="128"/>
        <v>-3.6078305258928496</v>
      </c>
      <c r="BA155" s="8">
        <f t="shared" si="129"/>
        <v>-87.485141420168461</v>
      </c>
      <c r="BB155" s="8">
        <f t="shared" si="130"/>
        <v>92.514858579831539</v>
      </c>
      <c r="BD155" s="32">
        <f t="shared" si="131"/>
        <v>-4</v>
      </c>
      <c r="BE155" s="32">
        <f t="shared" si="132"/>
        <v>-87</v>
      </c>
      <c r="BF155" s="32">
        <f t="shared" si="133"/>
        <v>93</v>
      </c>
    </row>
    <row r="156" spans="22:58" x14ac:dyDescent="0.25">
      <c r="V156" s="27">
        <v>2.52</v>
      </c>
      <c r="W156" s="32">
        <f t="shared" si="117"/>
        <v>3311.3112148259138</v>
      </c>
      <c r="X156">
        <f t="shared" si="102"/>
        <v>-3.4139245433795011</v>
      </c>
      <c r="Y156" s="28">
        <f t="shared" si="103"/>
        <v>-14.207926499895279</v>
      </c>
      <c r="Z156" s="28">
        <f t="shared" si="104"/>
        <v>-78.766573852104898</v>
      </c>
      <c r="AA156" s="28">
        <f t="shared" si="105"/>
        <v>1.7087545956257104E-2</v>
      </c>
      <c r="AB156" s="28">
        <f t="shared" si="106"/>
        <v>-3.5927576187091788</v>
      </c>
      <c r="AC156" s="28">
        <f t="shared" si="118"/>
        <v>1.4555817815250301E-3</v>
      </c>
      <c r="AD156" s="28">
        <f t="shared" si="107"/>
        <v>1.0489061998595528</v>
      </c>
      <c r="AE156" s="28">
        <f t="shared" si="119"/>
        <v>-17.603307915536998</v>
      </c>
      <c r="AF156" s="28">
        <f t="shared" si="120"/>
        <v>-81.310425270954525</v>
      </c>
      <c r="AG156" s="28">
        <f t="shared" si="99"/>
        <v>92.110410468749379</v>
      </c>
      <c r="AH156" s="28">
        <f t="shared" si="108"/>
        <v>-100.24381723997018</v>
      </c>
      <c r="AI156" s="28">
        <f t="shared" si="109"/>
        <v>-89.99944290178054</v>
      </c>
      <c r="AJ156" s="28">
        <f t="shared" si="121"/>
        <v>23.601323120180506</v>
      </c>
      <c r="AK156" s="28">
        <f t="shared" si="110"/>
        <v>86.212323778860167</v>
      </c>
      <c r="AL156" s="29">
        <f t="shared" si="111"/>
        <v>-9.4562045320357811E-3</v>
      </c>
      <c r="AM156" s="28">
        <f t="shared" si="112"/>
        <v>-2.6730685779192913</v>
      </c>
      <c r="AN156" s="28">
        <f t="shared" si="122"/>
        <v>15.458460144427665</v>
      </c>
      <c r="AO156" s="28">
        <f t="shared" si="123"/>
        <v>-6.4601877008396649</v>
      </c>
      <c r="AP156">
        <f t="shared" si="100"/>
        <v>23.609121289162623</v>
      </c>
      <c r="AQ156">
        <f t="shared" si="101"/>
        <v>-25.26482869549163</v>
      </c>
      <c r="AR156" s="28">
        <f t="shared" si="124"/>
        <v>-3.8005551774383406</v>
      </c>
      <c r="AS156" s="30">
        <f t="shared" si="125"/>
        <v>-87.770612971794193</v>
      </c>
      <c r="AT156" s="28">
        <f t="shared" si="113"/>
        <v>4.7668635326531281E-11</v>
      </c>
      <c r="AU156" s="28">
        <f t="shared" si="114"/>
        <v>1.8982038811034513E-4</v>
      </c>
      <c r="AV156" s="29">
        <f t="shared" si="115"/>
        <v>-1.4272046504988765E-13</v>
      </c>
      <c r="AW156" s="28">
        <f t="shared" si="116"/>
        <v>-1.0353839351511135E-5</v>
      </c>
      <c r="AX156" s="31">
        <f t="shared" si="126"/>
        <v>4.7525914861481391E-11</v>
      </c>
      <c r="AY156" s="28">
        <f t="shared" si="127"/>
        <v>1.7946654875883398E-4</v>
      </c>
      <c r="AZ156" s="8">
        <f t="shared" si="128"/>
        <v>-3.8005551773908146</v>
      </c>
      <c r="BA156" s="8">
        <f t="shared" si="129"/>
        <v>-87.770433505245435</v>
      </c>
      <c r="BB156" s="8">
        <f t="shared" si="130"/>
        <v>92.229566494754565</v>
      </c>
      <c r="BD156" s="32">
        <f t="shared" si="131"/>
        <v>-4</v>
      </c>
      <c r="BE156" s="32">
        <f t="shared" si="132"/>
        <v>-88</v>
      </c>
      <c r="BF156" s="32">
        <f t="shared" si="133"/>
        <v>92</v>
      </c>
    </row>
    <row r="157" spans="22:58" x14ac:dyDescent="0.25">
      <c r="V157" s="27">
        <v>2.5299999999999998</v>
      </c>
      <c r="W157" s="32">
        <f t="shared" si="117"/>
        <v>3388.4415613920246</v>
      </c>
      <c r="X157">
        <f t="shared" si="102"/>
        <v>-3.4139245433795011</v>
      </c>
      <c r="Y157" s="28">
        <f t="shared" si="103"/>
        <v>-14.400502347532404</v>
      </c>
      <c r="Z157" s="28">
        <f t="shared" si="104"/>
        <v>-79.015989145023212</v>
      </c>
      <c r="AA157" s="28">
        <f t="shared" si="105"/>
        <v>1.7891200630817616E-2</v>
      </c>
      <c r="AB157" s="28">
        <f t="shared" si="106"/>
        <v>-3.6762168061849452</v>
      </c>
      <c r="AC157" s="28">
        <f t="shared" si="118"/>
        <v>1.5241692012446246E-3</v>
      </c>
      <c r="AD157" s="28">
        <f t="shared" si="107"/>
        <v>1.0733327132799231</v>
      </c>
      <c r="AE157" s="28">
        <f t="shared" si="119"/>
        <v>-17.795011521079843</v>
      </c>
      <c r="AF157" s="28">
        <f t="shared" si="120"/>
        <v>-81.618873237928227</v>
      </c>
      <c r="AG157" s="28">
        <f t="shared" si="99"/>
        <v>92.110410468749379</v>
      </c>
      <c r="AH157" s="28">
        <f t="shared" si="108"/>
        <v>-100.44381723995171</v>
      </c>
      <c r="AI157" s="28">
        <f t="shared" si="109"/>
        <v>-89.99945558288421</v>
      </c>
      <c r="AJ157" s="28">
        <f t="shared" si="121"/>
        <v>23.800470061883011</v>
      </c>
      <c r="AK157" s="28">
        <f t="shared" si="110"/>
        <v>86.298299318041231</v>
      </c>
      <c r="AL157" s="29">
        <f t="shared" si="111"/>
        <v>-9.9013540784309087E-3</v>
      </c>
      <c r="AM157" s="28">
        <f t="shared" si="112"/>
        <v>-2.7352388607929763</v>
      </c>
      <c r="AN157" s="28">
        <f t="shared" si="122"/>
        <v>15.457161936602246</v>
      </c>
      <c r="AO157" s="28">
        <f t="shared" si="123"/>
        <v>-6.4363951256359551</v>
      </c>
      <c r="AP157">
        <f t="shared" si="100"/>
        <v>23.609121289162623</v>
      </c>
      <c r="AQ157">
        <f t="shared" si="101"/>
        <v>-25.26482869549163</v>
      </c>
      <c r="AR157" s="28">
        <f t="shared" si="124"/>
        <v>-3.9935569908066029</v>
      </c>
      <c r="AS157" s="30">
        <f t="shared" si="125"/>
        <v>-88.055268363564181</v>
      </c>
      <c r="AT157" s="28">
        <f t="shared" si="113"/>
        <v>4.9913589668654727E-11</v>
      </c>
      <c r="AU157" s="28">
        <f t="shared" si="114"/>
        <v>1.9424187294529542E-4</v>
      </c>
      <c r="AV157" s="29">
        <f t="shared" si="115"/>
        <v>-1.485064298492075E-13</v>
      </c>
      <c r="AW157" s="28">
        <f t="shared" si="116"/>
        <v>-1.0595011251602036E-5</v>
      </c>
      <c r="AX157" s="31">
        <f t="shared" si="126"/>
        <v>4.9765083238805523E-11</v>
      </c>
      <c r="AY157" s="28">
        <f t="shared" si="127"/>
        <v>1.8364686169369338E-4</v>
      </c>
      <c r="AZ157" s="8">
        <f t="shared" si="128"/>
        <v>-3.9935569907568378</v>
      </c>
      <c r="BA157" s="8">
        <f t="shared" si="129"/>
        <v>-88.055084716702481</v>
      </c>
      <c r="BB157" s="8">
        <f t="shared" si="130"/>
        <v>91.944915283297519</v>
      </c>
      <c r="BD157" s="32">
        <f t="shared" si="131"/>
        <v>-4</v>
      </c>
      <c r="BE157" s="32">
        <f t="shared" si="132"/>
        <v>-88</v>
      </c>
      <c r="BF157" s="32">
        <f t="shared" si="133"/>
        <v>92</v>
      </c>
    </row>
    <row r="158" spans="22:58" x14ac:dyDescent="0.25">
      <c r="V158" s="27">
        <v>2.54</v>
      </c>
      <c r="W158" s="32">
        <f t="shared" si="117"/>
        <v>3467.3685045253183</v>
      </c>
      <c r="X158">
        <f t="shared" si="102"/>
        <v>-3.4139245433795011</v>
      </c>
      <c r="Y158" s="28">
        <f t="shared" si="103"/>
        <v>-14.593400469946749</v>
      </c>
      <c r="Z158" s="28">
        <f t="shared" si="104"/>
        <v>-79.260134981746091</v>
      </c>
      <c r="AA158" s="28">
        <f t="shared" si="105"/>
        <v>1.8732571020553139E-2</v>
      </c>
      <c r="AB158" s="28">
        <f t="shared" si="106"/>
        <v>-3.761603836257128</v>
      </c>
      <c r="AC158" s="28">
        <f t="shared" si="118"/>
        <v>1.5959878855209665E-3</v>
      </c>
      <c r="AD158" s="28">
        <f t="shared" si="107"/>
        <v>1.0983277892795773</v>
      </c>
      <c r="AE158" s="28">
        <f t="shared" si="119"/>
        <v>-17.986996454420176</v>
      </c>
      <c r="AF158" s="28">
        <f t="shared" si="120"/>
        <v>-81.923411028723635</v>
      </c>
      <c r="AG158" s="28">
        <f t="shared" si="99"/>
        <v>92.110410468749379</v>
      </c>
      <c r="AH158" s="28">
        <f t="shared" si="108"/>
        <v>-100.64381723993407</v>
      </c>
      <c r="AI158" s="28">
        <f t="shared" si="109"/>
        <v>-89.999467975330717</v>
      </c>
      <c r="AJ158" s="28">
        <f t="shared" si="121"/>
        <v>23.999655241085129</v>
      </c>
      <c r="AK158" s="28">
        <f t="shared" si="110"/>
        <v>86.382333948534693</v>
      </c>
      <c r="AL158" s="29">
        <f t="shared" si="111"/>
        <v>-1.0367433977973697E-2</v>
      </c>
      <c r="AM158" s="28">
        <f t="shared" si="112"/>
        <v>-2.7988506023664628</v>
      </c>
      <c r="AN158" s="28">
        <f t="shared" si="122"/>
        <v>15.455881035922468</v>
      </c>
      <c r="AO158" s="28">
        <f t="shared" si="123"/>
        <v>-6.4159846291624856</v>
      </c>
      <c r="AP158">
        <f t="shared" si="100"/>
        <v>23.609121289162623</v>
      </c>
      <c r="AQ158">
        <f t="shared" si="101"/>
        <v>-25.26482869549163</v>
      </c>
      <c r="AR158" s="28">
        <f t="shared" si="124"/>
        <v>-4.186822824826713</v>
      </c>
      <c r="AS158" s="30">
        <f t="shared" si="125"/>
        <v>-88.339395657886115</v>
      </c>
      <c r="AT158" s="28">
        <f t="shared" si="113"/>
        <v>5.2266548687030906E-11</v>
      </c>
      <c r="AU158" s="28">
        <f t="shared" si="114"/>
        <v>1.9876634739237367E-4</v>
      </c>
      <c r="AV158" s="29">
        <f t="shared" si="115"/>
        <v>-1.542923946485273E-13</v>
      </c>
      <c r="AW158" s="28">
        <f t="shared" si="116"/>
        <v>-1.0841800766900109E-5</v>
      </c>
      <c r="AX158" s="31">
        <f t="shared" si="126"/>
        <v>5.2112256292382379E-11</v>
      </c>
      <c r="AY158" s="28">
        <f t="shared" si="127"/>
        <v>1.8792454662547358E-4</v>
      </c>
      <c r="AZ158" s="8">
        <f t="shared" si="128"/>
        <v>-4.1868228247746009</v>
      </c>
      <c r="BA158" s="8">
        <f t="shared" si="129"/>
        <v>-88.339207733339492</v>
      </c>
      <c r="BB158" s="8">
        <f t="shared" si="130"/>
        <v>91.660792266660508</v>
      </c>
      <c r="BD158" s="32">
        <f t="shared" si="131"/>
        <v>-4</v>
      </c>
      <c r="BE158" s="32">
        <f t="shared" si="132"/>
        <v>-88</v>
      </c>
      <c r="BF158" s="32">
        <f t="shared" si="133"/>
        <v>92</v>
      </c>
    </row>
    <row r="159" spans="22:58" x14ac:dyDescent="0.25">
      <c r="V159" s="27">
        <v>2.5499999999999998</v>
      </c>
      <c r="W159" s="32">
        <f t="shared" si="117"/>
        <v>3548.1338923357566</v>
      </c>
      <c r="X159">
        <f t="shared" si="102"/>
        <v>-3.4139245433795011</v>
      </c>
      <c r="Y159" s="28">
        <f t="shared" si="103"/>
        <v>-14.786607371084358</v>
      </c>
      <c r="Z159" s="28">
        <f t="shared" si="104"/>
        <v>-79.499105330069767</v>
      </c>
      <c r="AA159" s="28">
        <f t="shared" si="105"/>
        <v>1.961341930506285E-2</v>
      </c>
      <c r="AB159" s="28">
        <f t="shared" si="106"/>
        <v>-3.8489624642827689</v>
      </c>
      <c r="AC159" s="28">
        <f t="shared" si="118"/>
        <v>1.6711900072006916E-3</v>
      </c>
      <c r="AD159" s="28">
        <f t="shared" si="107"/>
        <v>1.1239046425021479</v>
      </c>
      <c r="AE159" s="28">
        <f t="shared" si="119"/>
        <v>-18.179247305151595</v>
      </c>
      <c r="AF159" s="28">
        <f t="shared" si="120"/>
        <v>-82.224163151850377</v>
      </c>
      <c r="AG159" s="28">
        <f t="shared" si="99"/>
        <v>92.110410468749379</v>
      </c>
      <c r="AH159" s="28">
        <f t="shared" si="108"/>
        <v>-100.84381723991723</v>
      </c>
      <c r="AI159" s="28">
        <f t="shared" si="109"/>
        <v>-89.99948008569072</v>
      </c>
      <c r="AJ159" s="28">
        <f t="shared" si="121"/>
        <v>24.198876950528025</v>
      </c>
      <c r="AK159" s="28">
        <f t="shared" si="110"/>
        <v>86.464470779627831</v>
      </c>
      <c r="AL159" s="29">
        <f t="shared" si="111"/>
        <v>-1.0855425941681056E-2</v>
      </c>
      <c r="AM159" s="28">
        <f t="shared" si="112"/>
        <v>-2.8639369027976476</v>
      </c>
      <c r="AN159" s="28">
        <f t="shared" si="122"/>
        <v>15.454614753418493</v>
      </c>
      <c r="AO159" s="28">
        <f t="shared" si="123"/>
        <v>-6.3989462088605364</v>
      </c>
      <c r="AP159">
        <f t="shared" si="100"/>
        <v>23.609121289162623</v>
      </c>
      <c r="AQ159">
        <f t="shared" si="101"/>
        <v>-25.26482869549163</v>
      </c>
      <c r="AR159" s="28">
        <f t="shared" si="124"/>
        <v>-4.380339958062109</v>
      </c>
      <c r="AS159" s="30">
        <f t="shared" si="125"/>
        <v>-88.623109360710913</v>
      </c>
      <c r="AT159" s="28">
        <f t="shared" si="113"/>
        <v>5.4729441036592831E-11</v>
      </c>
      <c r="AU159" s="28">
        <f t="shared" si="114"/>
        <v>2.033962103878195E-4</v>
      </c>
      <c r="AV159" s="29">
        <f t="shared" si="115"/>
        <v>-1.6200701438095373E-13</v>
      </c>
      <c r="AW159" s="28">
        <f t="shared" si="116"/>
        <v>-1.109433874847298E-5</v>
      </c>
      <c r="AX159" s="31">
        <f t="shared" si="126"/>
        <v>5.4567434022211878E-11</v>
      </c>
      <c r="AY159" s="28">
        <f t="shared" si="127"/>
        <v>1.9230187163934653E-4</v>
      </c>
      <c r="AZ159" s="8">
        <f t="shared" si="128"/>
        <v>-4.3803399580075419</v>
      </c>
      <c r="BA159" s="8">
        <f t="shared" si="129"/>
        <v>-88.622917058839278</v>
      </c>
      <c r="BB159" s="8">
        <f t="shared" si="130"/>
        <v>91.377082941160722</v>
      </c>
      <c r="BD159" s="32">
        <f t="shared" si="131"/>
        <v>-4</v>
      </c>
      <c r="BE159" s="32">
        <f t="shared" si="132"/>
        <v>-89</v>
      </c>
      <c r="BF159" s="32">
        <f t="shared" si="133"/>
        <v>91</v>
      </c>
    </row>
    <row r="160" spans="22:58" x14ac:dyDescent="0.25">
      <c r="V160" s="27">
        <v>2.56</v>
      </c>
      <c r="W160" s="32">
        <f t="shared" si="117"/>
        <v>3630.7805477010152</v>
      </c>
      <c r="X160">
        <f t="shared" si="102"/>
        <v>-3.4139245433795011</v>
      </c>
      <c r="Y160" s="28">
        <f t="shared" si="103"/>
        <v>-14.980110077988208</v>
      </c>
      <c r="Z160" s="28">
        <f t="shared" si="104"/>
        <v>-79.732993622507479</v>
      </c>
      <c r="AA160" s="28">
        <f t="shared" si="105"/>
        <v>2.0535589246083605E-2</v>
      </c>
      <c r="AB160" s="28">
        <f t="shared" si="106"/>
        <v>-3.9383373833896234</v>
      </c>
      <c r="AC160" s="28">
        <f t="shared" si="118"/>
        <v>1.749934900011733E-3</v>
      </c>
      <c r="AD160" s="28">
        <f t="shared" si="107"/>
        <v>1.1500767933361224</v>
      </c>
      <c r="AE160" s="28">
        <f t="shared" si="119"/>
        <v>-18.371749097221613</v>
      </c>
      <c r="AF160" s="28">
        <f t="shared" si="120"/>
        <v>-82.521254212560976</v>
      </c>
      <c r="AG160" s="28">
        <f t="shared" si="99"/>
        <v>92.110410468749379</v>
      </c>
      <c r="AH160" s="28">
        <f t="shared" si="108"/>
        <v>-101.04381723990113</v>
      </c>
      <c r="AI160" s="28">
        <f t="shared" si="109"/>
        <v>-89.999491920385253</v>
      </c>
      <c r="AJ160" s="28">
        <f t="shared" si="121"/>
        <v>24.39813355859258</v>
      </c>
      <c r="AK160" s="28">
        <f t="shared" si="110"/>
        <v>86.544752010205869</v>
      </c>
      <c r="AL160" s="29">
        <f t="shared" si="111"/>
        <v>-1.1366357494847162E-2</v>
      </c>
      <c r="AM160" s="28">
        <f t="shared" si="112"/>
        <v>-2.9305315994091847</v>
      </c>
      <c r="AN160" s="28">
        <f t="shared" si="122"/>
        <v>15.453360429945981</v>
      </c>
      <c r="AO160" s="28">
        <f t="shared" si="123"/>
        <v>-6.385271509588569</v>
      </c>
      <c r="AP160">
        <f t="shared" si="100"/>
        <v>23.609121289162623</v>
      </c>
      <c r="AQ160">
        <f t="shared" si="101"/>
        <v>-25.26482869549163</v>
      </c>
      <c r="AR160" s="28">
        <f t="shared" si="124"/>
        <v>-4.5740960736046397</v>
      </c>
      <c r="AS160" s="30">
        <f t="shared" si="125"/>
        <v>-88.906525722149539</v>
      </c>
      <c r="AT160" s="28">
        <f t="shared" si="113"/>
        <v>5.7308052682139688E-11</v>
      </c>
      <c r="AU160" s="28">
        <f t="shared" si="114"/>
        <v>2.0813391674627641E-4</v>
      </c>
      <c r="AV160" s="29">
        <f t="shared" si="115"/>
        <v>-1.6972163411338019E-13</v>
      </c>
      <c r="AW160" s="28">
        <f t="shared" si="116"/>
        <v>-1.1352759095301226E-5</v>
      </c>
      <c r="AX160" s="31">
        <f t="shared" si="126"/>
        <v>5.7138331048026309E-11</v>
      </c>
      <c r="AY160" s="28">
        <f t="shared" si="127"/>
        <v>1.9678115765097519E-4</v>
      </c>
      <c r="AZ160" s="8">
        <f t="shared" si="128"/>
        <v>-4.5740960735475014</v>
      </c>
      <c r="BA160" s="8">
        <f t="shared" si="129"/>
        <v>-88.906328940991884</v>
      </c>
      <c r="BB160" s="8">
        <f t="shared" si="130"/>
        <v>91.093671059008116</v>
      </c>
      <c r="BD160" s="32">
        <f t="shared" si="131"/>
        <v>-5</v>
      </c>
      <c r="BE160" s="32">
        <f t="shared" si="132"/>
        <v>-89</v>
      </c>
      <c r="BF160" s="32">
        <f t="shared" si="133"/>
        <v>91</v>
      </c>
    </row>
    <row r="161" spans="22:58" x14ac:dyDescent="0.25">
      <c r="V161" s="27">
        <v>2.57</v>
      </c>
      <c r="W161" s="32">
        <f t="shared" si="117"/>
        <v>3715.3522909717267</v>
      </c>
      <c r="X161">
        <f t="shared" si="102"/>
        <v>-3.4139245433795011</v>
      </c>
      <c r="Y161" s="28">
        <f t="shared" si="103"/>
        <v>-15.173896124127415</v>
      </c>
      <c r="Z161" s="28">
        <f t="shared" si="104"/>
        <v>-79.961892674841451</v>
      </c>
      <c r="AA161" s="28">
        <f t="shared" si="105"/>
        <v>2.1501009892289386E-2</v>
      </c>
      <c r="AB161" s="28">
        <f t="shared" si="106"/>
        <v>-4.0297742405950272</v>
      </c>
      <c r="AC161" s="28">
        <f t="shared" si="118"/>
        <v>1.832389395020046E-3</v>
      </c>
      <c r="AD161" s="28">
        <f t="shared" si="107"/>
        <v>1.1768580748891684</v>
      </c>
      <c r="AE161" s="28">
        <f t="shared" si="119"/>
        <v>-18.564487268219608</v>
      </c>
      <c r="AF161" s="28">
        <f t="shared" si="120"/>
        <v>-82.814808840547315</v>
      </c>
      <c r="AG161" s="28">
        <f t="shared" si="99"/>
        <v>92.110410468749379</v>
      </c>
      <c r="AH161" s="28">
        <f t="shared" si="108"/>
        <v>-101.24381723988576</v>
      </c>
      <c r="AI161" s="28">
        <f t="shared" si="109"/>
        <v>-89.999503485689274</v>
      </c>
      <c r="AJ161" s="28">
        <f t="shared" si="121"/>
        <v>24.597423505999657</v>
      </c>
      <c r="AK161" s="28">
        <f t="shared" si="110"/>
        <v>86.623218944810034</v>
      </c>
      <c r="AL161" s="29">
        <f t="shared" si="111"/>
        <v>-1.1901304092814043E-2</v>
      </c>
      <c r="AM161" s="28">
        <f t="shared" si="112"/>
        <v>-2.9986692814619467</v>
      </c>
      <c r="AN161" s="28">
        <f t="shared" si="122"/>
        <v>15.452115430770464</v>
      </c>
      <c r="AO161" s="28">
        <f t="shared" si="123"/>
        <v>-6.3749538223411868</v>
      </c>
      <c r="AP161">
        <f t="shared" si="100"/>
        <v>23.609121289162623</v>
      </c>
      <c r="AQ161">
        <f t="shared" si="101"/>
        <v>-25.26482869549163</v>
      </c>
      <c r="AR161" s="28">
        <f t="shared" si="124"/>
        <v>-4.7680792437781534</v>
      </c>
      <c r="AS161" s="30">
        <f t="shared" si="125"/>
        <v>-89.189762662888498</v>
      </c>
      <c r="AT161" s="28">
        <f t="shared" si="113"/>
        <v>6.001009824340375E-11</v>
      </c>
      <c r="AU161" s="28">
        <f t="shared" si="114"/>
        <v>2.1298197846236636E-4</v>
      </c>
      <c r="AV161" s="29">
        <f t="shared" si="115"/>
        <v>-1.7743625384580665E-13</v>
      </c>
      <c r="AW161" s="28">
        <f t="shared" si="116"/>
        <v>-1.1617198825273329E-5</v>
      </c>
      <c r="AX161" s="31">
        <f t="shared" si="126"/>
        <v>5.9832661989557944E-11</v>
      </c>
      <c r="AY161" s="28">
        <f t="shared" si="127"/>
        <v>2.0136477963709302E-4</v>
      </c>
      <c r="AZ161" s="8">
        <f t="shared" si="128"/>
        <v>-4.7680792437183204</v>
      </c>
      <c r="BA161" s="8">
        <f t="shared" si="129"/>
        <v>-89.189561298108856</v>
      </c>
      <c r="BB161" s="8">
        <f t="shared" si="130"/>
        <v>90.810438701891144</v>
      </c>
      <c r="BD161" s="32">
        <f t="shared" si="131"/>
        <v>-5</v>
      </c>
      <c r="BE161" s="32">
        <f t="shared" si="132"/>
        <v>-89</v>
      </c>
      <c r="BF161" s="32">
        <f t="shared" si="133"/>
        <v>91</v>
      </c>
    </row>
    <row r="162" spans="22:58" x14ac:dyDescent="0.25">
      <c r="V162" s="27">
        <v>2.58</v>
      </c>
      <c r="W162" s="32">
        <f t="shared" si="117"/>
        <v>3801.8939632056163</v>
      </c>
      <c r="X162">
        <f t="shared" si="102"/>
        <v>-3.4139245433795011</v>
      </c>
      <c r="Y162" s="28">
        <f t="shared" si="103"/>
        <v>-15.367953532938778</v>
      </c>
      <c r="Z162" s="28">
        <f t="shared" si="104"/>
        <v>-80.185894611429674</v>
      </c>
      <c r="AA162" s="28">
        <f t="shared" si="105"/>
        <v>2.2511699445395522E-2</v>
      </c>
      <c r="AB162" s="28">
        <f t="shared" si="106"/>
        <v>-4.1233196529027181</v>
      </c>
      <c r="AC162" s="28">
        <f t="shared" si="118"/>
        <v>1.9187281728187094E-3</v>
      </c>
      <c r="AD162" s="28">
        <f t="shared" si="107"/>
        <v>1.2042626401144014</v>
      </c>
      <c r="AE162" s="28">
        <f t="shared" si="119"/>
        <v>-18.757447648700065</v>
      </c>
      <c r="AF162" s="28">
        <f t="shared" si="120"/>
        <v>-83.104951624217989</v>
      </c>
      <c r="AG162" s="28">
        <f t="shared" si="99"/>
        <v>92.110410468749379</v>
      </c>
      <c r="AH162" s="28">
        <f t="shared" si="108"/>
        <v>-101.44381723987108</v>
      </c>
      <c r="AI162" s="28">
        <f t="shared" si="109"/>
        <v>-89.999514787734824</v>
      </c>
      <c r="AJ162" s="28">
        <f t="shared" si="121"/>
        <v>24.79674530264986</v>
      </c>
      <c r="AK162" s="28">
        <f t="shared" si="110"/>
        <v>86.699912009634559</v>
      </c>
      <c r="AL162" s="29">
        <f t="shared" si="111"/>
        <v>-1.2461391332302446E-2</v>
      </c>
      <c r="AM162" s="28">
        <f t="shared" si="112"/>
        <v>-3.0683853051039143</v>
      </c>
      <c r="AN162" s="28">
        <f t="shared" si="122"/>
        <v>15.450877140195857</v>
      </c>
      <c r="AO162" s="28">
        <f t="shared" si="123"/>
        <v>-6.36798808320418</v>
      </c>
      <c r="AP162">
        <f t="shared" si="100"/>
        <v>23.609121289162623</v>
      </c>
      <c r="AQ162">
        <f t="shared" si="101"/>
        <v>-25.26482869549163</v>
      </c>
      <c r="AR162" s="28">
        <f t="shared" si="124"/>
        <v>-4.9622779148332157</v>
      </c>
      <c r="AS162" s="30">
        <f t="shared" si="125"/>
        <v>-89.472939707422171</v>
      </c>
      <c r="AT162" s="28">
        <f t="shared" si="113"/>
        <v>6.2839435030251097E-11</v>
      </c>
      <c r="AU162" s="28">
        <f t="shared" si="114"/>
        <v>2.1794296604258286E-4</v>
      </c>
      <c r="AV162" s="29">
        <f t="shared" si="115"/>
        <v>-1.8707952851133972E-13</v>
      </c>
      <c r="AW162" s="28">
        <f t="shared" si="116"/>
        <v>-1.188779814783441E-5</v>
      </c>
      <c r="AX162" s="31">
        <f t="shared" si="126"/>
        <v>6.2652355501739759E-11</v>
      </c>
      <c r="AY162" s="28">
        <f t="shared" si="127"/>
        <v>2.0605516789474844E-4</v>
      </c>
      <c r="AZ162" s="8">
        <f t="shared" si="128"/>
        <v>-4.9622779147705636</v>
      </c>
      <c r="BA162" s="8">
        <f t="shared" si="129"/>
        <v>-89.472733652254277</v>
      </c>
      <c r="BB162" s="8">
        <f t="shared" si="130"/>
        <v>90.527266347745723</v>
      </c>
      <c r="BD162" s="32">
        <f t="shared" si="131"/>
        <v>-5</v>
      </c>
      <c r="BE162" s="32">
        <f t="shared" si="132"/>
        <v>-89</v>
      </c>
      <c r="BF162" s="32">
        <f t="shared" si="133"/>
        <v>91</v>
      </c>
    </row>
    <row r="163" spans="22:58" x14ac:dyDescent="0.25">
      <c r="V163" s="27">
        <v>2.59</v>
      </c>
      <c r="W163" s="32">
        <f t="shared" si="117"/>
        <v>3890.4514499428064</v>
      </c>
      <c r="X163">
        <f t="shared" si="102"/>
        <v>-3.4139245433795011</v>
      </c>
      <c r="Y163" s="28">
        <f t="shared" si="103"/>
        <v>-15.562270801610367</v>
      </c>
      <c r="Z163" s="28">
        <f t="shared" si="104"/>
        <v>-80.405090796918003</v>
      </c>
      <c r="AA163" s="28">
        <f t="shared" si="105"/>
        <v>2.3569769293930266E-2</v>
      </c>
      <c r="AB163" s="28">
        <f t="shared" si="106"/>
        <v>-4.2190212233500803</v>
      </c>
      <c r="AC163" s="28">
        <f t="shared" si="118"/>
        <v>2.0091341322094865E-3</v>
      </c>
      <c r="AD163" s="28">
        <f t="shared" si="107"/>
        <v>1.2323049690913745</v>
      </c>
      <c r="AE163" s="28">
        <f t="shared" si="119"/>
        <v>-18.950616441563728</v>
      </c>
      <c r="AF163" s="28">
        <f t="shared" si="120"/>
        <v>-83.391807051176713</v>
      </c>
      <c r="AG163" s="28">
        <f t="shared" si="99"/>
        <v>92.110410468749379</v>
      </c>
      <c r="AH163" s="28">
        <f t="shared" si="108"/>
        <v>-101.64381723985704</v>
      </c>
      <c r="AI163" s="28">
        <f t="shared" si="109"/>
        <v>-89.999525832514408</v>
      </c>
      <c r="AJ163" s="28">
        <f t="shared" si="121"/>
        <v>24.99609752459715</v>
      </c>
      <c r="AK163" s="28">
        <f t="shared" si="110"/>
        <v>86.774870768444018</v>
      </c>
      <c r="AL163" s="29">
        <f t="shared" si="111"/>
        <v>-1.3047797262426735E-2</v>
      </c>
      <c r="AM163" s="28">
        <f t="shared" si="112"/>
        <v>-3.1397158084868177</v>
      </c>
      <c r="AN163" s="28">
        <f t="shared" si="122"/>
        <v>15.449642956227059</v>
      </c>
      <c r="AO163" s="28">
        <f t="shared" si="123"/>
        <v>-6.3643708725572079</v>
      </c>
      <c r="AP163">
        <f t="shared" si="100"/>
        <v>23.609121289162623</v>
      </c>
      <c r="AQ163">
        <f t="shared" si="101"/>
        <v>-25.26482869549163</v>
      </c>
      <c r="AR163" s="28">
        <f t="shared" si="124"/>
        <v>-5.1566808916656761</v>
      </c>
      <c r="AS163" s="30">
        <f t="shared" si="125"/>
        <v>-89.756177923733915</v>
      </c>
      <c r="AT163" s="28">
        <f t="shared" si="113"/>
        <v>6.5799920352547764E-11</v>
      </c>
      <c r="AU163" s="28">
        <f t="shared" si="114"/>
        <v>2.2301950986820647E-4</v>
      </c>
      <c r="AV163" s="29">
        <f t="shared" si="115"/>
        <v>-1.9672280317687281E-13</v>
      </c>
      <c r="AW163" s="28">
        <f t="shared" si="116"/>
        <v>-1.2164700538327057E-5</v>
      </c>
      <c r="AX163" s="31">
        <f t="shared" si="126"/>
        <v>6.5603197549370894E-11</v>
      </c>
      <c r="AY163" s="28">
        <f t="shared" si="127"/>
        <v>2.1085480932987941E-4</v>
      </c>
      <c r="AZ163" s="8">
        <f t="shared" si="128"/>
        <v>-5.1566808916000726</v>
      </c>
      <c r="BA163" s="8">
        <f t="shared" si="129"/>
        <v>-89.755967068924591</v>
      </c>
      <c r="BB163" s="8">
        <f t="shared" si="130"/>
        <v>90.244032931075409</v>
      </c>
      <c r="BD163" s="32">
        <f t="shared" si="131"/>
        <v>-5</v>
      </c>
      <c r="BE163" s="32">
        <f t="shared" si="132"/>
        <v>-90</v>
      </c>
      <c r="BF163" s="32">
        <f t="shared" si="133"/>
        <v>90</v>
      </c>
    </row>
    <row r="164" spans="22:58" x14ac:dyDescent="0.25">
      <c r="V164" s="27">
        <v>2.6</v>
      </c>
      <c r="W164" s="32">
        <f t="shared" si="117"/>
        <v>3981.071705534976</v>
      </c>
      <c r="X164">
        <f t="shared" si="102"/>
        <v>-3.4139245433795011</v>
      </c>
      <c r="Y164" s="28">
        <f t="shared" si="103"/>
        <v>-15.756836885133287</v>
      </c>
      <c r="Z164" s="28">
        <f t="shared" si="104"/>
        <v>-80.619571774016862</v>
      </c>
      <c r="AA164" s="28">
        <f t="shared" si="105"/>
        <v>2.4677428221184558E-2</v>
      </c>
      <c r="AB164" s="28">
        <f t="shared" si="106"/>
        <v>-4.3169275569759424</v>
      </c>
      <c r="AC164" s="28">
        <f t="shared" si="118"/>
        <v>2.1037987761572518E-3</v>
      </c>
      <c r="AD164" s="28">
        <f t="shared" si="107"/>
        <v>1.2609998764646153</v>
      </c>
      <c r="AE164" s="28">
        <f t="shared" si="119"/>
        <v>-19.143980201515447</v>
      </c>
      <c r="AF164" s="28">
        <f t="shared" si="120"/>
        <v>-83.675499454528193</v>
      </c>
      <c r="AG164" s="28">
        <f t="shared" si="99"/>
        <v>92.110410468749379</v>
      </c>
      <c r="AH164" s="28">
        <f t="shared" si="108"/>
        <v>-101.84381723984366</v>
      </c>
      <c r="AI164" s="28">
        <f t="shared" si="109"/>
        <v>-89.999536625884105</v>
      </c>
      <c r="AJ164" s="28">
        <f t="shared" si="121"/>
        <v>25.195478811151219</v>
      </c>
      <c r="AK164" s="28">
        <f t="shared" si="110"/>
        <v>86.848133938394938</v>
      </c>
      <c r="AL164" s="29">
        <f t="shared" si="111"/>
        <v>-1.3661754799640123E-2</v>
      </c>
      <c r="AM164" s="28">
        <f t="shared" si="112"/>
        <v>-3.2126977270419701</v>
      </c>
      <c r="AN164" s="28">
        <f t="shared" si="122"/>
        <v>15.448410285257298</v>
      </c>
      <c r="AO164" s="28">
        <f t="shared" si="123"/>
        <v>-6.3641004145311371</v>
      </c>
      <c r="AP164">
        <f t="shared" si="100"/>
        <v>23.609121289162623</v>
      </c>
      <c r="AQ164">
        <f t="shared" si="101"/>
        <v>-25.26482869549163</v>
      </c>
      <c r="AR164" s="28">
        <f t="shared" si="124"/>
        <v>-5.3512773225871584</v>
      </c>
      <c r="AS164" s="30">
        <f t="shared" si="125"/>
        <v>-90.03959986905933</v>
      </c>
      <c r="AT164" s="28">
        <f t="shared" si="113"/>
        <v>6.8901197484959077E-11</v>
      </c>
      <c r="AU164" s="28">
        <f t="shared" si="114"/>
        <v>2.2821430158997006E-4</v>
      </c>
      <c r="AV164" s="29">
        <f t="shared" si="115"/>
        <v>-2.0443742290929927E-13</v>
      </c>
      <c r="AW164" s="28">
        <f t="shared" si="116"/>
        <v>-1.2448052814063996E-5</v>
      </c>
      <c r="AX164" s="31">
        <f t="shared" si="126"/>
        <v>6.8696760062049774E-11</v>
      </c>
      <c r="AY164" s="28">
        <f t="shared" si="127"/>
        <v>2.1576624877590606E-4</v>
      </c>
      <c r="AZ164" s="8">
        <f t="shared" si="128"/>
        <v>-5.3512773225184613</v>
      </c>
      <c r="BA164" s="8">
        <f t="shared" si="129"/>
        <v>-90.039384102810558</v>
      </c>
      <c r="BB164" s="8">
        <f t="shared" si="130"/>
        <v>89.960615897189442</v>
      </c>
      <c r="BD164" s="32">
        <f t="shared" si="131"/>
        <v>-5</v>
      </c>
      <c r="BE164" s="32">
        <f t="shared" si="132"/>
        <v>-90</v>
      </c>
      <c r="BF164" s="32">
        <f t="shared" si="133"/>
        <v>90</v>
      </c>
    </row>
    <row r="165" spans="22:58" x14ac:dyDescent="0.25">
      <c r="V165" s="27">
        <v>2.61</v>
      </c>
      <c r="W165" s="32">
        <f t="shared" si="117"/>
        <v>4073.8027780411271</v>
      </c>
      <c r="X165">
        <f t="shared" si="102"/>
        <v>-3.4139245433795011</v>
      </c>
      <c r="Y165" s="28">
        <f t="shared" si="103"/>
        <v>-15.951641180643627</v>
      </c>
      <c r="Z165" s="28">
        <f t="shared" si="104"/>
        <v>-80.829427207011591</v>
      </c>
      <c r="AA165" s="28">
        <f t="shared" si="105"/>
        <v>2.583698679408079E-2</v>
      </c>
      <c r="AB165" s="28">
        <f t="shared" si="106"/>
        <v>-4.4170882766763135</v>
      </c>
      <c r="AC165" s="28">
        <f t="shared" si="118"/>
        <v>2.2029226157774034E-3</v>
      </c>
      <c r="AD165" s="28">
        <f t="shared" si="107"/>
        <v>1.2903625190424752</v>
      </c>
      <c r="AE165" s="28">
        <f t="shared" si="119"/>
        <v>-19.337525814613272</v>
      </c>
      <c r="AF165" s="28">
        <f t="shared" si="120"/>
        <v>-83.956152964645426</v>
      </c>
      <c r="AG165" s="28">
        <f t="shared" si="99"/>
        <v>92.110410468749379</v>
      </c>
      <c r="AH165" s="28">
        <f t="shared" si="108"/>
        <v>-102.04381723983087</v>
      </c>
      <c r="AI165" s="28">
        <f t="shared" si="109"/>
        <v>-89.999547173566711</v>
      </c>
      <c r="AJ165" s="28">
        <f t="shared" si="121"/>
        <v>25.394887862103136</v>
      </c>
      <c r="AK165" s="28">
        <f t="shared" si="110"/>
        <v>86.919739405746256</v>
      </c>
      <c r="AL165" s="29">
        <f t="shared" si="111"/>
        <v>-1.4304554251038349E-2</v>
      </c>
      <c r="AM165" s="28">
        <f t="shared" si="112"/>
        <v>-3.2873688089054989</v>
      </c>
      <c r="AN165" s="28">
        <f t="shared" si="122"/>
        <v>15.447176536770604</v>
      </c>
      <c r="AO165" s="28">
        <f t="shared" si="123"/>
        <v>-6.3671765767259538</v>
      </c>
      <c r="AP165">
        <f t="shared" si="100"/>
        <v>23.609121289162623</v>
      </c>
      <c r="AQ165">
        <f t="shared" si="101"/>
        <v>-25.26482869549163</v>
      </c>
      <c r="AR165" s="28">
        <f t="shared" si="124"/>
        <v>-5.5460566841716741</v>
      </c>
      <c r="AS165" s="30">
        <f t="shared" si="125"/>
        <v>-90.323329541371379</v>
      </c>
      <c r="AT165" s="28">
        <f t="shared" si="113"/>
        <v>7.214712373735109E-11</v>
      </c>
      <c r="AU165" s="28">
        <f t="shared" si="114"/>
        <v>2.3353009555520448E-4</v>
      </c>
      <c r="AV165" s="29">
        <f t="shared" si="115"/>
        <v>-2.16009352507939E-13</v>
      </c>
      <c r="AW165" s="28">
        <f t="shared" si="116"/>
        <v>-1.2738005212172388E-5</v>
      </c>
      <c r="AX165" s="31">
        <f t="shared" si="126"/>
        <v>7.1931114384843157E-11</v>
      </c>
      <c r="AY165" s="28">
        <f t="shared" si="127"/>
        <v>2.2079209034303208E-4</v>
      </c>
      <c r="AZ165" s="8">
        <f t="shared" si="128"/>
        <v>-5.5460566840997432</v>
      </c>
      <c r="BA165" s="8">
        <f t="shared" si="129"/>
        <v>-90.323108749281033</v>
      </c>
      <c r="BB165" s="8">
        <f t="shared" si="130"/>
        <v>89.676891250718967</v>
      </c>
      <c r="BD165" s="32">
        <f t="shared" si="131"/>
        <v>-6</v>
      </c>
      <c r="BE165" s="32">
        <f t="shared" si="132"/>
        <v>-90</v>
      </c>
      <c r="BF165" s="32">
        <f t="shared" si="133"/>
        <v>90</v>
      </c>
    </row>
    <row r="166" spans="22:58" x14ac:dyDescent="0.25">
      <c r="V166" s="27">
        <v>2.62</v>
      </c>
      <c r="W166" s="32">
        <f t="shared" si="117"/>
        <v>4168.6938347033574</v>
      </c>
      <c r="X166">
        <f t="shared" si="102"/>
        <v>-3.4139245433795011</v>
      </c>
      <c r="Y166" s="28">
        <f t="shared" si="103"/>
        <v>-16.146673512074074</v>
      </c>
      <c r="Z166" s="28">
        <f t="shared" si="104"/>
        <v>-81.03474583068558</v>
      </c>
      <c r="AA166" s="28">
        <f t="shared" si="105"/>
        <v>2.7050861939835379E-2</v>
      </c>
      <c r="AB166" s="28">
        <f t="shared" si="106"/>
        <v>-4.5195540389130615</v>
      </c>
      <c r="AC166" s="28">
        <f t="shared" si="118"/>
        <v>2.306715593229083E-3</v>
      </c>
      <c r="AD166" s="28">
        <f t="shared" si="107"/>
        <v>1.3204084035591699</v>
      </c>
      <c r="AE166" s="28">
        <f t="shared" si="119"/>
        <v>-19.531240477920512</v>
      </c>
      <c r="AF166" s="28">
        <f t="shared" si="120"/>
        <v>-84.233891466039466</v>
      </c>
      <c r="AG166" s="28">
        <f t="shared" si="99"/>
        <v>92.110410468749379</v>
      </c>
      <c r="AH166" s="28">
        <f t="shared" si="108"/>
        <v>-102.24381723981867</v>
      </c>
      <c r="AI166" s="28">
        <f t="shared" si="109"/>
        <v>-89.999557481154767</v>
      </c>
      <c r="AJ166" s="28">
        <f t="shared" si="121"/>
        <v>25.59432343506975</v>
      </c>
      <c r="AK166" s="28">
        <f t="shared" si="110"/>
        <v>86.989724241445572</v>
      </c>
      <c r="AL166" s="29">
        <f t="shared" si="111"/>
        <v>-1.4977545950629455E-2</v>
      </c>
      <c r="AM166" s="28">
        <f t="shared" si="112"/>
        <v>-3.363767630482323</v>
      </c>
      <c r="AN166" s="28">
        <f t="shared" si="122"/>
        <v>15.445939118049832</v>
      </c>
      <c r="AO166" s="28">
        <f t="shared" si="123"/>
        <v>-6.3736008701915186</v>
      </c>
      <c r="AP166">
        <f t="shared" si="100"/>
        <v>23.609121289162623</v>
      </c>
      <c r="AQ166">
        <f t="shared" si="101"/>
        <v>-25.26482869549163</v>
      </c>
      <c r="AR166" s="28">
        <f t="shared" si="124"/>
        <v>-5.7410087661996876</v>
      </c>
      <c r="AS166" s="30">
        <f t="shared" si="125"/>
        <v>-90.60749233623099</v>
      </c>
      <c r="AT166" s="28">
        <f t="shared" si="113"/>
        <v>7.5549271039322162E-11</v>
      </c>
      <c r="AU166" s="28">
        <f t="shared" si="114"/>
        <v>2.3896971026823351E-4</v>
      </c>
      <c r="AV166" s="29">
        <f t="shared" si="115"/>
        <v>-2.2372397224036549E-13</v>
      </c>
      <c r="AW166" s="28">
        <f t="shared" si="116"/>
        <v>-1.3034711469251727E-5</v>
      </c>
      <c r="AX166" s="31">
        <f t="shared" si="126"/>
        <v>7.5325547067081796E-11</v>
      </c>
      <c r="AY166" s="28">
        <f t="shared" si="127"/>
        <v>2.2593499879898179E-4</v>
      </c>
      <c r="AZ166" s="8">
        <f t="shared" si="128"/>
        <v>-5.7410087661243621</v>
      </c>
      <c r="BA166" s="8">
        <f t="shared" si="129"/>
        <v>-90.607266401232195</v>
      </c>
      <c r="BB166" s="8">
        <f t="shared" si="130"/>
        <v>89.392733598767805</v>
      </c>
      <c r="BD166" s="32">
        <f t="shared" si="131"/>
        <v>-6</v>
      </c>
      <c r="BE166" s="32">
        <f t="shared" si="132"/>
        <v>-91</v>
      </c>
      <c r="BF166" s="32">
        <f t="shared" si="133"/>
        <v>89</v>
      </c>
    </row>
    <row r="167" spans="22:58" x14ac:dyDescent="0.25">
      <c r="V167" s="27">
        <v>2.63</v>
      </c>
      <c r="W167" s="32">
        <f t="shared" si="117"/>
        <v>4265.7951880159289</v>
      </c>
      <c r="X167">
        <f t="shared" si="102"/>
        <v>-3.4139245433795011</v>
      </c>
      <c r="Y167" s="28">
        <f t="shared" si="103"/>
        <v>-16.34192411513073</v>
      </c>
      <c r="Z167" s="28">
        <f t="shared" si="104"/>
        <v>-81.235615404346106</v>
      </c>
      <c r="AA167" s="28">
        <f t="shared" si="105"/>
        <v>2.8321581717502372E-2</v>
      </c>
      <c r="AB167" s="28">
        <f t="shared" si="106"/>
        <v>-4.6243765492371534</v>
      </c>
      <c r="AC167" s="28">
        <f t="shared" si="118"/>
        <v>2.415397524389675E-3</v>
      </c>
      <c r="AD167" s="28">
        <f t="shared" si="107"/>
        <v>1.3511533946027547</v>
      </c>
      <c r="AE167" s="28">
        <f t="shared" si="119"/>
        <v>-19.725111679268338</v>
      </c>
      <c r="AF167" s="28">
        <f t="shared" si="120"/>
        <v>-84.5088385589805</v>
      </c>
      <c r="AG167" s="28">
        <f t="shared" si="99"/>
        <v>92.110410468749379</v>
      </c>
      <c r="AH167" s="28">
        <f t="shared" si="108"/>
        <v>-102.44381723980702</v>
      </c>
      <c r="AI167" s="28">
        <f t="shared" si="109"/>
        <v>-89.999567554113455</v>
      </c>
      <c r="AJ167" s="28">
        <f t="shared" si="121"/>
        <v>25.7937843429516</v>
      </c>
      <c r="AK167" s="28">
        <f t="shared" si="110"/>
        <v>87.058124716578376</v>
      </c>
      <c r="AL167" s="29">
        <f t="shared" si="111"/>
        <v>-1.5682143013307882E-2</v>
      </c>
      <c r="AM167" s="28">
        <f t="shared" si="112"/>
        <v>-3.4419336121366797</v>
      </c>
      <c r="AN167" s="28">
        <f t="shared" si="122"/>
        <v>15.444695428880653</v>
      </c>
      <c r="AO167" s="28">
        <f t="shared" si="123"/>
        <v>-6.3833764496717578</v>
      </c>
      <c r="AP167">
        <f t="shared" si="100"/>
        <v>23.609121289162623</v>
      </c>
      <c r="AQ167">
        <f t="shared" si="101"/>
        <v>-25.26482869549163</v>
      </c>
      <c r="AR167" s="28">
        <f t="shared" si="124"/>
        <v>-5.936123656716692</v>
      </c>
      <c r="AS167" s="30">
        <f t="shared" si="125"/>
        <v>-90.892215008652258</v>
      </c>
      <c r="AT167" s="28">
        <f t="shared" si="113"/>
        <v>7.9109568045805212E-11</v>
      </c>
      <c r="AU167" s="28">
        <f t="shared" si="114"/>
        <v>2.4453602988477863E-4</v>
      </c>
      <c r="AV167" s="29">
        <f t="shared" si="115"/>
        <v>-2.3529590183900524E-13</v>
      </c>
      <c r="AW167" s="28">
        <f t="shared" si="116"/>
        <v>-1.3338328902886849E-5</v>
      </c>
      <c r="AX167" s="31">
        <f t="shared" si="126"/>
        <v>7.8874272143966203E-11</v>
      </c>
      <c r="AY167" s="28">
        <f t="shared" si="127"/>
        <v>2.3119770098189177E-4</v>
      </c>
      <c r="AZ167" s="8">
        <f t="shared" si="128"/>
        <v>-5.9361236566378173</v>
      </c>
      <c r="BA167" s="8">
        <f t="shared" si="129"/>
        <v>-90.891983810951274</v>
      </c>
      <c r="BB167" s="8">
        <f t="shared" si="130"/>
        <v>89.108016189048726</v>
      </c>
      <c r="BD167" s="32">
        <f t="shared" si="131"/>
        <v>-6</v>
      </c>
      <c r="BE167" s="32">
        <f t="shared" si="132"/>
        <v>-91</v>
      </c>
      <c r="BF167" s="32">
        <f t="shared" si="133"/>
        <v>89</v>
      </c>
    </row>
    <row r="168" spans="22:58" x14ac:dyDescent="0.25">
      <c r="V168" s="27">
        <v>2.64</v>
      </c>
      <c r="W168" s="32">
        <f t="shared" si="117"/>
        <v>4365.1583224016622</v>
      </c>
      <c r="X168">
        <f t="shared" si="102"/>
        <v>-3.4139245433795011</v>
      </c>
      <c r="Y168" s="28">
        <f t="shared" si="103"/>
        <v>-16.537383622608836</v>
      </c>
      <c r="Z168" s="28">
        <f t="shared" si="104"/>
        <v>-81.432122670653925</v>
      </c>
      <c r="AA168" s="28">
        <f t="shared" si="105"/>
        <v>2.9651790291601213E-2</v>
      </c>
      <c r="AB168" s="28">
        <f t="shared" si="106"/>
        <v>-4.7316085775854573</v>
      </c>
      <c r="AC168" s="28">
        <f t="shared" si="118"/>
        <v>2.5291985621905583E-3</v>
      </c>
      <c r="AD168" s="28">
        <f t="shared" si="107"/>
        <v>1.3826137227119126</v>
      </c>
      <c r="AE168" s="28">
        <f t="shared" si="119"/>
        <v>-19.919127177134545</v>
      </c>
      <c r="AF168" s="28">
        <f t="shared" si="120"/>
        <v>-84.781117525527478</v>
      </c>
      <c r="AG168" s="28">
        <f t="shared" si="99"/>
        <v>92.110410468749379</v>
      </c>
      <c r="AH168" s="28">
        <f t="shared" si="108"/>
        <v>-102.64381723979588</v>
      </c>
      <c r="AI168" s="28">
        <f t="shared" si="109"/>
        <v>-89.999577397783625</v>
      </c>
      <c r="AJ168" s="28">
        <f t="shared" si="121"/>
        <v>25.99326945150019</v>
      </c>
      <c r="AK168" s="28">
        <f t="shared" si="110"/>
        <v>87.124976317669706</v>
      </c>
      <c r="AL168" s="29">
        <f t="shared" si="111"/>
        <v>-1.641982421146549E-2</v>
      </c>
      <c r="AM168" s="28">
        <f t="shared" si="112"/>
        <v>-3.5219070339960314</v>
      </c>
      <c r="AN168" s="28">
        <f t="shared" si="122"/>
        <v>15.443442856242223</v>
      </c>
      <c r="AO168" s="28">
        <f t="shared" si="123"/>
        <v>-6.3965081141099507</v>
      </c>
      <c r="AP168">
        <f t="shared" si="100"/>
        <v>23.609121289162623</v>
      </c>
      <c r="AQ168">
        <f t="shared" si="101"/>
        <v>-25.26482869549163</v>
      </c>
      <c r="AR168" s="28">
        <f t="shared" si="124"/>
        <v>-6.1313917272213274</v>
      </c>
      <c r="AS168" s="30">
        <f t="shared" si="125"/>
        <v>-91.177625639637427</v>
      </c>
      <c r="AT168" s="28">
        <f t="shared" si="113"/>
        <v>8.2835729376532361E-11</v>
      </c>
      <c r="AU168" s="28">
        <f t="shared" si="114"/>
        <v>2.5023200574117942E-4</v>
      </c>
      <c r="AV168" s="29">
        <f t="shared" si="115"/>
        <v>-2.4686783143764499E-13</v>
      </c>
      <c r="AW168" s="28">
        <f t="shared" si="116"/>
        <v>-1.3649018495059941E-5</v>
      </c>
      <c r="AX168" s="31">
        <f t="shared" si="126"/>
        <v>8.2588861545094722E-11</v>
      </c>
      <c r="AY168" s="28">
        <f t="shared" si="127"/>
        <v>2.3658298724611948E-4</v>
      </c>
      <c r="AZ168" s="8">
        <f t="shared" si="128"/>
        <v>-6.1313917271387384</v>
      </c>
      <c r="BA168" s="8">
        <f t="shared" si="129"/>
        <v>-91.177389056650185</v>
      </c>
      <c r="BB168" s="8">
        <f t="shared" si="130"/>
        <v>88.822610943349815</v>
      </c>
      <c r="BD168" s="32">
        <f t="shared" si="131"/>
        <v>-6</v>
      </c>
      <c r="BE168" s="32">
        <f t="shared" si="132"/>
        <v>-91</v>
      </c>
      <c r="BF168" s="32">
        <f t="shared" si="133"/>
        <v>89</v>
      </c>
    </row>
    <row r="169" spans="22:58" x14ac:dyDescent="0.25">
      <c r="V169" s="27">
        <v>2.65</v>
      </c>
      <c r="W169" s="32">
        <f t="shared" si="117"/>
        <v>4466.8359215096334</v>
      </c>
      <c r="X169">
        <f t="shared" si="102"/>
        <v>-3.4139245433795011</v>
      </c>
      <c r="Y169" s="28">
        <f t="shared" si="103"/>
        <v>-16.73304305005772</v>
      </c>
      <c r="Z169" s="28">
        <f t="shared" si="104"/>
        <v>-81.624353318969028</v>
      </c>
      <c r="AA169" s="28">
        <f t="shared" si="105"/>
        <v>3.1044253115281611E-2</v>
      </c>
      <c r="AB169" s="28">
        <f t="shared" si="106"/>
        <v>-4.8413039733064052</v>
      </c>
      <c r="AC169" s="28">
        <f t="shared" si="118"/>
        <v>2.6483596816372643E-3</v>
      </c>
      <c r="AD169" s="28">
        <f t="shared" si="107"/>
        <v>1.414805992644306</v>
      </c>
      <c r="AE169" s="28">
        <f t="shared" si="119"/>
        <v>-20.113274980640302</v>
      </c>
      <c r="AF169" s="28">
        <f t="shared" si="120"/>
        <v>-85.050851299631134</v>
      </c>
      <c r="AG169" s="28">
        <f t="shared" si="99"/>
        <v>92.110410468749379</v>
      </c>
      <c r="AH169" s="28">
        <f t="shared" si="108"/>
        <v>-102.84381723978524</v>
      </c>
      <c r="AI169" s="28">
        <f t="shared" si="109"/>
        <v>-89.999587017384499</v>
      </c>
      <c r="AJ169" s="28">
        <f t="shared" si="121"/>
        <v>26.192777676989717</v>
      </c>
      <c r="AK169" s="28">
        <f t="shared" si="110"/>
        <v>87.190313761828307</v>
      </c>
      <c r="AL169" s="29">
        <f t="shared" si="111"/>
        <v>-1.7192136979345417E-2</v>
      </c>
      <c r="AM169" s="28">
        <f t="shared" si="112"/>
        <v>-3.6037290518534797</v>
      </c>
      <c r="AN169" s="28">
        <f t="shared" si="122"/>
        <v>15.442178768974513</v>
      </c>
      <c r="AO169" s="28">
        <f t="shared" si="123"/>
        <v>-6.4130023074096716</v>
      </c>
      <c r="AP169">
        <f t="shared" si="100"/>
        <v>23.609121289162623</v>
      </c>
      <c r="AQ169">
        <f t="shared" si="101"/>
        <v>-25.26482869549163</v>
      </c>
      <c r="AR169" s="28">
        <f t="shared" si="124"/>
        <v>-6.3268036179947984</v>
      </c>
      <c r="AS169" s="30">
        <f t="shared" si="125"/>
        <v>-91.463853607040804</v>
      </c>
      <c r="AT169" s="28">
        <f t="shared" si="113"/>
        <v>8.6741255616035068E-11</v>
      </c>
      <c r="AU169" s="28">
        <f t="shared" si="114"/>
        <v>2.5606065791922958E-4</v>
      </c>
      <c r="AV169" s="29">
        <f t="shared" si="115"/>
        <v>-2.5843976103628479E-13</v>
      </c>
      <c r="AW169" s="28">
        <f t="shared" si="116"/>
        <v>-1.3966944977505229E-5</v>
      </c>
      <c r="AX169" s="31">
        <f t="shared" si="126"/>
        <v>8.6482815854998785E-11</v>
      </c>
      <c r="AY169" s="28">
        <f t="shared" si="127"/>
        <v>2.4209371294172435E-4</v>
      </c>
      <c r="AZ169" s="8">
        <f t="shared" si="128"/>
        <v>-6.3268036179083156</v>
      </c>
      <c r="BA169" s="8">
        <f t="shared" si="129"/>
        <v>-91.463611513327862</v>
      </c>
      <c r="BB169" s="8">
        <f t="shared" si="130"/>
        <v>88.536388486672138</v>
      </c>
      <c r="BD169" s="32">
        <f t="shared" si="131"/>
        <v>-6</v>
      </c>
      <c r="BE169" s="32">
        <f t="shared" si="132"/>
        <v>-91</v>
      </c>
      <c r="BF169" s="32">
        <f t="shared" si="133"/>
        <v>89</v>
      </c>
    </row>
    <row r="170" spans="22:58" x14ac:dyDescent="0.25">
      <c r="V170" s="27">
        <v>2.66</v>
      </c>
      <c r="W170" s="32">
        <f t="shared" si="117"/>
        <v>4570.8818961487559</v>
      </c>
      <c r="X170">
        <f t="shared" si="102"/>
        <v>-3.4139245433795011</v>
      </c>
      <c r="Y170" s="28">
        <f t="shared" si="103"/>
        <v>-16.928893781803534</v>
      </c>
      <c r="Z170" s="28">
        <f t="shared" si="104"/>
        <v>-81.81239195293611</v>
      </c>
      <c r="AA170" s="28">
        <f t="shared" si="105"/>
        <v>3.2501862330523767E-2</v>
      </c>
      <c r="AB170" s="28">
        <f t="shared" si="106"/>
        <v>-4.9535176798665423</v>
      </c>
      <c r="AC170" s="28">
        <f t="shared" si="118"/>
        <v>2.7731331874372963E-3</v>
      </c>
      <c r="AD170" s="28">
        <f t="shared" si="107"/>
        <v>1.4477471918193088</v>
      </c>
      <c r="AE170" s="28">
        <f t="shared" si="119"/>
        <v>-20.307543329665076</v>
      </c>
      <c r="AF170" s="28">
        <f t="shared" si="120"/>
        <v>-85.318162440983343</v>
      </c>
      <c r="AG170" s="28">
        <f t="shared" si="99"/>
        <v>92.110410468749379</v>
      </c>
      <c r="AH170" s="28">
        <f t="shared" si="108"/>
        <v>-103.04381723977508</v>
      </c>
      <c r="AI170" s="28">
        <f t="shared" si="109"/>
        <v>-89.999596418016523</v>
      </c>
      <c r="AJ170" s="28">
        <f t="shared" si="121"/>
        <v>26.39230798398934</v>
      </c>
      <c r="AK170" s="28">
        <f t="shared" si="110"/>
        <v>87.254171011724054</v>
      </c>
      <c r="AL170" s="29">
        <f t="shared" si="111"/>
        <v>-1.8000700550415031E-2</v>
      </c>
      <c r="AM170" s="28">
        <f t="shared" si="112"/>
        <v>-3.6874417131525248</v>
      </c>
      <c r="AN170" s="28">
        <f t="shared" si="122"/>
        <v>15.440900512413224</v>
      </c>
      <c r="AO170" s="28">
        <f t="shared" si="123"/>
        <v>-6.4328671194449942</v>
      </c>
      <c r="AP170">
        <f t="shared" si="100"/>
        <v>23.609121289162623</v>
      </c>
      <c r="AQ170">
        <f t="shared" si="101"/>
        <v>-25.26482869549163</v>
      </c>
      <c r="AR170" s="28">
        <f t="shared" si="124"/>
        <v>-6.5223502235808581</v>
      </c>
      <c r="AS170" s="30">
        <f t="shared" si="125"/>
        <v>-91.751029560428336</v>
      </c>
      <c r="AT170" s="28">
        <f t="shared" si="113"/>
        <v>9.082807541924612E-11</v>
      </c>
      <c r="AU170" s="28">
        <f t="shared" si="114"/>
        <v>2.6202507684746501E-4</v>
      </c>
      <c r="AV170" s="29">
        <f t="shared" si="115"/>
        <v>-2.700116906349246E-13</v>
      </c>
      <c r="AW170" s="28">
        <f t="shared" si="116"/>
        <v>-1.4292276919051974E-5</v>
      </c>
      <c r="AX170" s="31">
        <f t="shared" si="126"/>
        <v>9.0558063728611194E-11</v>
      </c>
      <c r="AY170" s="28">
        <f t="shared" si="127"/>
        <v>2.4773279992841302E-4</v>
      </c>
      <c r="AZ170" s="8">
        <f t="shared" si="128"/>
        <v>-6.5223502234903004</v>
      </c>
      <c r="BA170" s="8">
        <f t="shared" si="129"/>
        <v>-91.750781827628401</v>
      </c>
      <c r="BB170" s="8">
        <f t="shared" si="130"/>
        <v>88.249218172371599</v>
      </c>
      <c r="BD170" s="32">
        <f t="shared" si="131"/>
        <v>-7</v>
      </c>
      <c r="BE170" s="32">
        <f t="shared" si="132"/>
        <v>-92</v>
      </c>
      <c r="BF170" s="32">
        <f t="shared" si="133"/>
        <v>88</v>
      </c>
    </row>
    <row r="171" spans="22:58" x14ac:dyDescent="0.25">
      <c r="V171" s="27">
        <v>2.67</v>
      </c>
      <c r="W171" s="32">
        <f t="shared" si="117"/>
        <v>4677.3514128719835</v>
      </c>
      <c r="X171">
        <f t="shared" si="102"/>
        <v>-3.4139245433795011</v>
      </c>
      <c r="Y171" s="28">
        <f t="shared" si="103"/>
        <v>-17.124927557336026</v>
      </c>
      <c r="Z171" s="28">
        <f t="shared" si="104"/>
        <v>-81.996322062045238</v>
      </c>
      <c r="AA171" s="28">
        <f t="shared" si="105"/>
        <v>3.4027642393116085E-2</v>
      </c>
      <c r="AB171" s="28">
        <f t="shared" si="106"/>
        <v>-5.0683057491861563</v>
      </c>
      <c r="AC171" s="28">
        <f t="shared" si="118"/>
        <v>2.9037832453538211E-3</v>
      </c>
      <c r="AD171" s="28">
        <f t="shared" si="107"/>
        <v>1.4814546989378661</v>
      </c>
      <c r="AE171" s="28">
        <f t="shared" si="119"/>
        <v>-20.501920675077056</v>
      </c>
      <c r="AF171" s="28">
        <f t="shared" si="120"/>
        <v>-85.583173112293522</v>
      </c>
      <c r="AG171" s="28">
        <f t="shared" si="99"/>
        <v>92.110410468749379</v>
      </c>
      <c r="AH171" s="28">
        <f t="shared" si="108"/>
        <v>-103.24381723976538</v>
      </c>
      <c r="AI171" s="28">
        <f t="shared" si="109"/>
        <v>-89.99960560466404</v>
      </c>
      <c r="AJ171" s="28">
        <f t="shared" si="121"/>
        <v>26.591859383231565</v>
      </c>
      <c r="AK171" s="28">
        <f t="shared" si="110"/>
        <v>87.316581290391625</v>
      </c>
      <c r="AL171" s="29">
        <f t="shared" si="111"/>
        <v>-1.8847209233221956E-2</v>
      </c>
      <c r="AM171" s="28">
        <f t="shared" si="112"/>
        <v>-3.7730879730362599</v>
      </c>
      <c r="AN171" s="28">
        <f t="shared" si="122"/>
        <v>15.439605402982345</v>
      </c>
      <c r="AO171" s="28">
        <f t="shared" si="123"/>
        <v>-6.4561122873086756</v>
      </c>
      <c r="AP171">
        <f t="shared" si="100"/>
        <v>23.609121289162623</v>
      </c>
      <c r="AQ171">
        <f t="shared" si="101"/>
        <v>-25.26482869549163</v>
      </c>
      <c r="AR171" s="28">
        <f t="shared" si="124"/>
        <v>-6.7180226784237185</v>
      </c>
      <c r="AS171" s="30">
        <f t="shared" si="125"/>
        <v>-92.039285399602193</v>
      </c>
      <c r="AT171" s="28">
        <f t="shared" si="113"/>
        <v>9.5109689370696885E-11</v>
      </c>
      <c r="AU171" s="28">
        <f t="shared" si="114"/>
        <v>2.6812842493974872E-4</v>
      </c>
      <c r="AV171" s="29">
        <f t="shared" si="115"/>
        <v>-2.815836202335644E-13</v>
      </c>
      <c r="AW171" s="28">
        <f t="shared" si="116"/>
        <v>-1.4625186815001822E-5</v>
      </c>
      <c r="AX171" s="31">
        <f t="shared" si="126"/>
        <v>9.4828105750463316E-11</v>
      </c>
      <c r="AY171" s="28">
        <f t="shared" si="127"/>
        <v>2.5350323812474689E-4</v>
      </c>
      <c r="AZ171" s="8">
        <f t="shared" si="128"/>
        <v>-6.7180226783288903</v>
      </c>
      <c r="BA171" s="8">
        <f t="shared" si="129"/>
        <v>-92.039031896364065</v>
      </c>
      <c r="BB171" s="8">
        <f t="shared" si="130"/>
        <v>87.960968103635935</v>
      </c>
      <c r="BD171" s="32">
        <f t="shared" si="131"/>
        <v>-7</v>
      </c>
      <c r="BE171" s="32">
        <f t="shared" si="132"/>
        <v>-92</v>
      </c>
      <c r="BF171" s="32">
        <f t="shared" si="133"/>
        <v>88</v>
      </c>
    </row>
    <row r="172" spans="22:58" x14ac:dyDescent="0.25">
      <c r="V172" s="27">
        <v>2.68</v>
      </c>
      <c r="W172" s="32">
        <f t="shared" si="117"/>
        <v>4786.3009232263885</v>
      </c>
      <c r="X172">
        <f t="shared" si="102"/>
        <v>-3.4139245433795011</v>
      </c>
      <c r="Y172" s="28">
        <f t="shared" si="103"/>
        <v>-17.321136458063751</v>
      </c>
      <c r="Z172" s="28">
        <f t="shared" si="104"/>
        <v>-82.176225996914354</v>
      </c>
      <c r="AA172" s="28">
        <f t="shared" si="105"/>
        <v>3.5624755930206017E-2</v>
      </c>
      <c r="AB172" s="28">
        <f t="shared" si="106"/>
        <v>-5.1857253555482865</v>
      </c>
      <c r="AC172" s="28">
        <f t="shared" si="118"/>
        <v>3.040586438334103E-3</v>
      </c>
      <c r="AD172" s="28">
        <f t="shared" si="107"/>
        <v>1.5159462927822496</v>
      </c>
      <c r="AE172" s="28">
        <f t="shared" si="119"/>
        <v>-20.69639565907471</v>
      </c>
      <c r="AF172" s="28">
        <f t="shared" si="120"/>
        <v>-85.846005059680394</v>
      </c>
      <c r="AG172" s="28">
        <f t="shared" si="99"/>
        <v>92.110410468749379</v>
      </c>
      <c r="AH172" s="28">
        <f t="shared" si="108"/>
        <v>-103.44381723975614</v>
      </c>
      <c r="AI172" s="28">
        <f t="shared" si="109"/>
        <v>-89.999614582197921</v>
      </c>
      <c r="AJ172" s="28">
        <f t="shared" si="121"/>
        <v>26.791430929573039</v>
      </c>
      <c r="AK172" s="28">
        <f t="shared" si="110"/>
        <v>87.3775770958527</v>
      </c>
      <c r="AL172" s="29">
        <f t="shared" si="111"/>
        <v>-1.9733435831355818E-2</v>
      </c>
      <c r="AM172" s="28">
        <f t="shared" si="112"/>
        <v>-3.8607117104414632</v>
      </c>
      <c r="AN172" s="28">
        <f t="shared" si="122"/>
        <v>15.438290722734919</v>
      </c>
      <c r="AO172" s="28">
        <f t="shared" si="123"/>
        <v>-6.4827491967866839</v>
      </c>
      <c r="AP172">
        <f t="shared" si="100"/>
        <v>23.609121289162623</v>
      </c>
      <c r="AQ172">
        <f t="shared" si="101"/>
        <v>-25.26482869549163</v>
      </c>
      <c r="AR172" s="28">
        <f t="shared" si="124"/>
        <v>-6.9138123426687983</v>
      </c>
      <c r="AS172" s="30">
        <f t="shared" si="125"/>
        <v>-92.328754256467079</v>
      </c>
      <c r="AT172" s="28">
        <f t="shared" si="113"/>
        <v>9.9591883435186309E-11</v>
      </c>
      <c r="AU172" s="28">
        <f t="shared" si="114"/>
        <v>2.7437393827202687E-4</v>
      </c>
      <c r="AV172" s="29">
        <f t="shared" si="115"/>
        <v>-2.9701285969841752E-13</v>
      </c>
      <c r="AW172" s="28">
        <f t="shared" si="116"/>
        <v>-1.4965851178588243E-5</v>
      </c>
      <c r="AX172" s="31">
        <f t="shared" si="126"/>
        <v>9.9294870575487886E-11</v>
      </c>
      <c r="AY172" s="28">
        <f t="shared" si="127"/>
        <v>2.5940808709343862E-4</v>
      </c>
      <c r="AZ172" s="8">
        <f t="shared" si="128"/>
        <v>-6.9138123425695035</v>
      </c>
      <c r="BA172" s="8">
        <f t="shared" si="129"/>
        <v>-92.328494848379989</v>
      </c>
      <c r="BB172" s="8">
        <f t="shared" si="130"/>
        <v>87.671505151620011</v>
      </c>
      <c r="BD172" s="32">
        <f t="shared" si="131"/>
        <v>-7</v>
      </c>
      <c r="BE172" s="32">
        <f t="shared" si="132"/>
        <v>-92</v>
      </c>
      <c r="BF172" s="32">
        <f t="shared" si="133"/>
        <v>88</v>
      </c>
    </row>
    <row r="173" spans="22:58" x14ac:dyDescent="0.25">
      <c r="V173" s="27">
        <v>2.69</v>
      </c>
      <c r="W173" s="32">
        <f t="shared" si="117"/>
        <v>4897.7881936844624</v>
      </c>
      <c r="X173">
        <f t="shared" si="102"/>
        <v>-3.4139245433795011</v>
      </c>
      <c r="Y173" s="28">
        <f t="shared" si="103"/>
        <v>-17.517512894440234</v>
      </c>
      <c r="Z173" s="28">
        <f t="shared" si="104"/>
        <v>-82.352184948051715</v>
      </c>
      <c r="AA173" s="28">
        <f t="shared" si="105"/>
        <v>3.7296509838401937E-2</v>
      </c>
      <c r="AB173" s="28">
        <f t="shared" si="106"/>
        <v>-5.3058348090210323</v>
      </c>
      <c r="AC173" s="28">
        <f t="shared" si="118"/>
        <v>3.1838323485828563E-3</v>
      </c>
      <c r="AD173" s="28">
        <f t="shared" si="107"/>
        <v>1.5512401611983597</v>
      </c>
      <c r="AE173" s="28">
        <f t="shared" si="119"/>
        <v>-20.89095709563275</v>
      </c>
      <c r="AF173" s="28">
        <f t="shared" si="120"/>
        <v>-86.106779595874386</v>
      </c>
      <c r="AG173" s="28">
        <f t="shared" si="99"/>
        <v>92.110410468749379</v>
      </c>
      <c r="AH173" s="28">
        <f t="shared" si="108"/>
        <v>-103.64381723974728</v>
      </c>
      <c r="AI173" s="28">
        <f t="shared" si="109"/>
        <v>-89.999623355378191</v>
      </c>
      <c r="AJ173" s="28">
        <f t="shared" si="121"/>
        <v>26.991021720043591</v>
      </c>
      <c r="AK173" s="28">
        <f t="shared" si="110"/>
        <v>87.437190215551325</v>
      </c>
      <c r="AL173" s="29">
        <f t="shared" si="111"/>
        <v>-2.0661235213371425E-2</v>
      </c>
      <c r="AM173" s="28">
        <f t="shared" si="112"/>
        <v>-3.9503577442160358</v>
      </c>
      <c r="AN173" s="28">
        <f t="shared" si="122"/>
        <v>15.43695371383232</v>
      </c>
      <c r="AO173" s="28">
        <f t="shared" si="123"/>
        <v>-6.512790884042901</v>
      </c>
      <c r="AP173">
        <f t="shared" si="100"/>
        <v>23.609121289162623</v>
      </c>
      <c r="AQ173">
        <f t="shared" si="101"/>
        <v>-25.26482869549163</v>
      </c>
      <c r="AR173" s="28">
        <f t="shared" si="124"/>
        <v>-7.109710788129437</v>
      </c>
      <c r="AS173" s="30">
        <f t="shared" si="125"/>
        <v>-92.619570479917286</v>
      </c>
      <c r="AT173" s="28">
        <f t="shared" si="113"/>
        <v>1.0428622954231263E-10</v>
      </c>
      <c r="AU173" s="28">
        <f t="shared" si="114"/>
        <v>2.8076492829813581E-4</v>
      </c>
      <c r="AV173" s="29">
        <f t="shared" si="115"/>
        <v>-3.1051344423016403E-13</v>
      </c>
      <c r="AW173" s="28">
        <f t="shared" si="116"/>
        <v>-1.5314450634565985E-5</v>
      </c>
      <c r="AX173" s="31">
        <f t="shared" si="126"/>
        <v>1.0397571609808247E-10</v>
      </c>
      <c r="AY173" s="28">
        <f t="shared" si="127"/>
        <v>2.654504776635698E-4</v>
      </c>
      <c r="AZ173" s="8">
        <f t="shared" si="128"/>
        <v>-7.1097107880254615</v>
      </c>
      <c r="BA173" s="8">
        <f t="shared" si="129"/>
        <v>-92.619305029439616</v>
      </c>
      <c r="BB173" s="8">
        <f t="shared" si="130"/>
        <v>87.380694970560384</v>
      </c>
      <c r="BD173" s="32">
        <f t="shared" si="131"/>
        <v>-7</v>
      </c>
      <c r="BE173" s="32">
        <f t="shared" si="132"/>
        <v>-93</v>
      </c>
      <c r="BF173" s="32">
        <f t="shared" si="133"/>
        <v>87</v>
      </c>
    </row>
    <row r="174" spans="22:58" x14ac:dyDescent="0.25">
      <c r="V174" s="27">
        <v>2.7</v>
      </c>
      <c r="W174" s="32">
        <f t="shared" si="117"/>
        <v>5011.8723362727269</v>
      </c>
      <c r="X174">
        <f t="shared" si="102"/>
        <v>-3.4139245433795011</v>
      </c>
      <c r="Y174" s="28">
        <f t="shared" si="103"/>
        <v>-17.714049593462466</v>
      </c>
      <c r="Z174" s="28">
        <f t="shared" si="104"/>
        <v>-82.524278927867911</v>
      </c>
      <c r="AA174" s="28">
        <f t="shared" si="105"/>
        <v>3.9046361630453774E-2</v>
      </c>
      <c r="AB174" s="28">
        <f t="shared" si="106"/>
        <v>-5.4286935683289448</v>
      </c>
      <c r="AC174" s="28">
        <f t="shared" si="118"/>
        <v>3.3338241667465506E-3</v>
      </c>
      <c r="AD174" s="28">
        <f t="shared" si="107"/>
        <v>1.5873549102633111</v>
      </c>
      <c r="AE174" s="28">
        <f t="shared" si="119"/>
        <v>-21.085593951044768</v>
      </c>
      <c r="AF174" s="28">
        <f t="shared" si="120"/>
        <v>-86.365617585933535</v>
      </c>
      <c r="AG174" s="28">
        <f t="shared" si="99"/>
        <v>92.110410468749379</v>
      </c>
      <c r="AH174" s="28">
        <f t="shared" si="108"/>
        <v>-103.84381723973883</v>
      </c>
      <c r="AI174" s="28">
        <f t="shared" si="109"/>
        <v>-89.999631928856502</v>
      </c>
      <c r="AJ174" s="28">
        <f t="shared" si="121"/>
        <v>27.190630891980213</v>
      </c>
      <c r="AK174" s="28">
        <f t="shared" si="110"/>
        <v>87.495451740596707</v>
      </c>
      <c r="AL174" s="29">
        <f t="shared" si="111"/>
        <v>-2.1632548038636699E-2</v>
      </c>
      <c r="AM174" s="28">
        <f t="shared" si="112"/>
        <v>-4.0420718492365015</v>
      </c>
      <c r="AN174" s="28">
        <f t="shared" si="122"/>
        <v>15.435591572952129</v>
      </c>
      <c r="AO174" s="28">
        <f t="shared" si="123"/>
        <v>-6.5462520374962967</v>
      </c>
      <c r="AP174">
        <f t="shared" si="100"/>
        <v>23.609121289162623</v>
      </c>
      <c r="AQ174">
        <f t="shared" si="101"/>
        <v>-25.26482869549163</v>
      </c>
      <c r="AR174" s="28">
        <f t="shared" si="124"/>
        <v>-7.3057097844216443</v>
      </c>
      <c r="AS174" s="30">
        <f t="shared" si="125"/>
        <v>-92.911869623429837</v>
      </c>
      <c r="AT174" s="28">
        <f t="shared" si="113"/>
        <v>1.0920044231180779E-10</v>
      </c>
      <c r="AU174" s="28">
        <f t="shared" si="114"/>
        <v>2.873047836055826E-4</v>
      </c>
      <c r="AV174" s="29">
        <f t="shared" si="115"/>
        <v>-3.240140287619105E-13</v>
      </c>
      <c r="AW174" s="28">
        <f t="shared" si="116"/>
        <v>-1.5671170014980914E-5</v>
      </c>
      <c r="AX174" s="31">
        <f t="shared" si="126"/>
        <v>1.0887642828304589E-10</v>
      </c>
      <c r="AY174" s="28">
        <f t="shared" si="127"/>
        <v>2.7163361359060169E-4</v>
      </c>
      <c r="AZ174" s="8">
        <f t="shared" si="128"/>
        <v>-7.3057097843127679</v>
      </c>
      <c r="BA174" s="8">
        <f t="shared" si="129"/>
        <v>-92.911597989816244</v>
      </c>
      <c r="BB174" s="8">
        <f t="shared" si="130"/>
        <v>87.088402010183756</v>
      </c>
      <c r="BD174" s="32">
        <f t="shared" si="131"/>
        <v>-7</v>
      </c>
      <c r="BE174" s="32">
        <f t="shared" si="132"/>
        <v>-93</v>
      </c>
      <c r="BF174" s="32">
        <f t="shared" si="133"/>
        <v>87</v>
      </c>
    </row>
    <row r="175" spans="22:58" x14ac:dyDescent="0.25">
      <c r="V175" s="27">
        <v>2.71</v>
      </c>
      <c r="W175" s="32">
        <f t="shared" si="117"/>
        <v>5128.6138399136516</v>
      </c>
      <c r="X175">
        <f t="shared" si="102"/>
        <v>-3.4139245433795011</v>
      </c>
      <c r="Y175" s="28">
        <f t="shared" si="103"/>
        <v>-17.910739586541194</v>
      </c>
      <c r="Z175" s="28">
        <f t="shared" si="104"/>
        <v>-82.692586755717514</v>
      </c>
      <c r="AA175" s="28">
        <f t="shared" si="105"/>
        <v>4.0877926038647983E-2</v>
      </c>
      <c r="AB175" s="28">
        <f t="shared" si="106"/>
        <v>-5.5543622531041272</v>
      </c>
      <c r="AC175" s="28">
        <f t="shared" si="118"/>
        <v>3.4908793295090985E-3</v>
      </c>
      <c r="AD175" s="28">
        <f t="shared" si="107"/>
        <v>1.6243095736408326</v>
      </c>
      <c r="AE175" s="28">
        <f t="shared" si="119"/>
        <v>-21.28029532455254</v>
      </c>
      <c r="AF175" s="28">
        <f t="shared" si="120"/>
        <v>-86.622639435180815</v>
      </c>
      <c r="AG175" s="28">
        <f t="shared" si="99"/>
        <v>92.110410468749379</v>
      </c>
      <c r="AH175" s="28">
        <f t="shared" si="108"/>
        <v>-104.04381723973076</v>
      </c>
      <c r="AI175" s="28">
        <f t="shared" si="109"/>
        <v>-89.999640307178609</v>
      </c>
      <c r="AJ175" s="28">
        <f t="shared" si="121"/>
        <v>27.390257621242029</v>
      </c>
      <c r="AK175" s="28">
        <f t="shared" si="110"/>
        <v>87.552392079809209</v>
      </c>
      <c r="AL175" s="29">
        <f t="shared" si="111"/>
        <v>-2.2649404645335814E-2</v>
      </c>
      <c r="AM175" s="28">
        <f t="shared" si="112"/>
        <v>-4.1359007724998422</v>
      </c>
      <c r="AN175" s="28">
        <f t="shared" si="122"/>
        <v>15.434201445615315</v>
      </c>
      <c r="AO175" s="28">
        <f t="shared" si="123"/>
        <v>-6.5831489998692421</v>
      </c>
      <c r="AP175">
        <f t="shared" si="100"/>
        <v>23.609121289162623</v>
      </c>
      <c r="AQ175">
        <f t="shared" si="101"/>
        <v>-25.26482869549163</v>
      </c>
      <c r="AR175" s="28">
        <f t="shared" si="124"/>
        <v>-7.5018012852662324</v>
      </c>
      <c r="AS175" s="30">
        <f t="shared" si="125"/>
        <v>-93.205788435050053</v>
      </c>
      <c r="AT175" s="28">
        <f t="shared" si="113"/>
        <v>1.1434609367326991E-10</v>
      </c>
      <c r="AU175" s="28">
        <f t="shared" si="114"/>
        <v>2.9399697171221496E-4</v>
      </c>
      <c r="AV175" s="29">
        <f t="shared" si="115"/>
        <v>-3.3944326822676372E-13</v>
      </c>
      <c r="AW175" s="28">
        <f t="shared" si="116"/>
        <v>-1.603619845717023E-5</v>
      </c>
      <c r="AX175" s="31">
        <f t="shared" si="126"/>
        <v>1.1400665040504315E-10</v>
      </c>
      <c r="AY175" s="28">
        <f t="shared" si="127"/>
        <v>2.7796077325504474E-4</v>
      </c>
      <c r="AZ175" s="8">
        <f t="shared" si="128"/>
        <v>-7.5018012851522258</v>
      </c>
      <c r="BA175" s="8">
        <f t="shared" si="129"/>
        <v>-93.205510474276792</v>
      </c>
      <c r="BB175" s="8">
        <f t="shared" si="130"/>
        <v>86.794489525723208</v>
      </c>
      <c r="BD175" s="32">
        <f t="shared" si="131"/>
        <v>-8</v>
      </c>
      <c r="BE175" s="32">
        <f t="shared" si="132"/>
        <v>-93</v>
      </c>
      <c r="BF175" s="32">
        <f t="shared" si="133"/>
        <v>87</v>
      </c>
    </row>
    <row r="176" spans="22:58" x14ac:dyDescent="0.25">
      <c r="V176" s="27">
        <v>2.72</v>
      </c>
      <c r="W176" s="32">
        <f t="shared" si="117"/>
        <v>5248.0746024977288</v>
      </c>
      <c r="X176">
        <f t="shared" si="102"/>
        <v>-3.4139245433795011</v>
      </c>
      <c r="Y176" s="28">
        <f t="shared" si="103"/>
        <v>-18.107576197741764</v>
      </c>
      <c r="Z176" s="28">
        <f t="shared" si="104"/>
        <v>-82.857186045761949</v>
      </c>
      <c r="AA176" s="28">
        <f t="shared" si="105"/>
        <v>4.2794981883129697E-2</v>
      </c>
      <c r="AB176" s="28">
        <f t="shared" si="106"/>
        <v>-5.6829026554431445</v>
      </c>
      <c r="AC176" s="28">
        <f t="shared" si="118"/>
        <v>3.6553301868368958E-3</v>
      </c>
      <c r="AD176" s="28">
        <f t="shared" si="107"/>
        <v>1.6621236221271087</v>
      </c>
      <c r="AE176" s="28">
        <f t="shared" si="119"/>
        <v>-21.475050429051297</v>
      </c>
      <c r="AF176" s="28">
        <f t="shared" si="120"/>
        <v>-86.877965079077981</v>
      </c>
      <c r="AG176" s="28">
        <f t="shared" si="99"/>
        <v>92.110410468749379</v>
      </c>
      <c r="AH176" s="28">
        <f t="shared" si="108"/>
        <v>-104.24381723972306</v>
      </c>
      <c r="AI176" s="28">
        <f t="shared" si="109"/>
        <v>-89.999648494786825</v>
      </c>
      <c r="AJ176" s="28">
        <f t="shared" si="121"/>
        <v>27.589901120503235</v>
      </c>
      <c r="AK176" s="28">
        <f t="shared" si="110"/>
        <v>87.608040973565664</v>
      </c>
      <c r="AL176" s="29">
        <f t="shared" si="111"/>
        <v>-2.3713929106973907E-2</v>
      </c>
      <c r="AM176" s="28">
        <f t="shared" si="112"/>
        <v>-4.2318922491620032</v>
      </c>
      <c r="AN176" s="28">
        <f t="shared" si="122"/>
        <v>15.432780420422583</v>
      </c>
      <c r="AO176" s="28">
        <f t="shared" si="123"/>
        <v>-6.6234997703831642</v>
      </c>
      <c r="AP176">
        <f t="shared" si="100"/>
        <v>23.609121289162623</v>
      </c>
      <c r="AQ176">
        <f t="shared" si="101"/>
        <v>-25.26482869549163</v>
      </c>
      <c r="AR176" s="28">
        <f t="shared" si="124"/>
        <v>-7.6979774149577196</v>
      </c>
      <c r="AS176" s="30">
        <f t="shared" si="125"/>
        <v>-93.501464849461144</v>
      </c>
      <c r="AT176" s="28">
        <f t="shared" si="113"/>
        <v>1.1973475555629708E-10</v>
      </c>
      <c r="AU176" s="28">
        <f t="shared" si="114"/>
        <v>3.0084504090474828E-4</v>
      </c>
      <c r="AV176" s="29">
        <f t="shared" si="115"/>
        <v>-3.5487250769161689E-13</v>
      </c>
      <c r="AW176" s="28">
        <f t="shared" si="116"/>
        <v>-1.6409729504045714E-5</v>
      </c>
      <c r="AX176" s="31">
        <f t="shared" si="126"/>
        <v>1.1937988304860546E-10</v>
      </c>
      <c r="AY176" s="28">
        <f t="shared" si="127"/>
        <v>2.8443531140070257E-4</v>
      </c>
      <c r="AZ176" s="8">
        <f t="shared" si="128"/>
        <v>-7.6979774148383395</v>
      </c>
      <c r="BA176" s="8">
        <f t="shared" si="129"/>
        <v>-93.501180414149744</v>
      </c>
      <c r="BB176" s="8">
        <f t="shared" si="130"/>
        <v>86.498819585850256</v>
      </c>
      <c r="BD176" s="32">
        <f t="shared" si="131"/>
        <v>-8</v>
      </c>
      <c r="BE176" s="32">
        <f t="shared" si="132"/>
        <v>-94</v>
      </c>
      <c r="BF176" s="32">
        <f t="shared" si="133"/>
        <v>86</v>
      </c>
    </row>
    <row r="177" spans="22:58" x14ac:dyDescent="0.25">
      <c r="V177" s="27">
        <v>2.73</v>
      </c>
      <c r="W177" s="32">
        <f t="shared" si="117"/>
        <v>5370.3179637025296</v>
      </c>
      <c r="X177">
        <f t="shared" si="102"/>
        <v>-3.4139245433795011</v>
      </c>
      <c r="Y177" s="28">
        <f t="shared" si="103"/>
        <v>-18.304553032392764</v>
      </c>
      <c r="Z177" s="28">
        <f t="shared" si="104"/>
        <v>-83.018153197455391</v>
      </c>
      <c r="AA177" s="28">
        <f t="shared" si="105"/>
        <v>4.4801479213346346E-2</v>
      </c>
      <c r="AB177" s="28">
        <f t="shared" si="106"/>
        <v>-5.8143777506901531</v>
      </c>
      <c r="AC177" s="28">
        <f t="shared" si="118"/>
        <v>3.827524700297155E-3</v>
      </c>
      <c r="AD177" s="28">
        <f t="shared" si="107"/>
        <v>1.7008169733894922</v>
      </c>
      <c r="AE177" s="28">
        <f t="shared" si="119"/>
        <v>-21.669848571858619</v>
      </c>
      <c r="AF177" s="28">
        <f t="shared" si="120"/>
        <v>-87.131713974756053</v>
      </c>
      <c r="AG177" s="28">
        <f t="shared" si="99"/>
        <v>92.110410468749379</v>
      </c>
      <c r="AH177" s="28">
        <f t="shared" si="108"/>
        <v>-104.44381723971571</v>
      </c>
      <c r="AI177" s="28">
        <f t="shared" si="109"/>
        <v>-89.999656496022325</v>
      </c>
      <c r="AJ177" s="28">
        <f t="shared" si="121"/>
        <v>27.789560637620426</v>
      </c>
      <c r="AK177" s="28">
        <f t="shared" si="110"/>
        <v>87.662427507440682</v>
      </c>
      <c r="AL177" s="29">
        <f t="shared" si="111"/>
        <v>-2.4828343463974851E-2</v>
      </c>
      <c r="AM177" s="28">
        <f t="shared" si="112"/>
        <v>-4.3300950184927016</v>
      </c>
      <c r="AN177" s="28">
        <f t="shared" si="122"/>
        <v>15.431325523190116</v>
      </c>
      <c r="AO177" s="28">
        <f t="shared" si="123"/>
        <v>-6.6673240070743445</v>
      </c>
      <c r="AP177">
        <f t="shared" si="100"/>
        <v>23.609121289162623</v>
      </c>
      <c r="AQ177">
        <f t="shared" si="101"/>
        <v>-25.26482869549163</v>
      </c>
      <c r="AR177" s="28">
        <f t="shared" si="124"/>
        <v>-7.894230454997512</v>
      </c>
      <c r="AS177" s="30">
        <f t="shared" si="125"/>
        <v>-93.799037981830395</v>
      </c>
      <c r="AT177" s="28">
        <f t="shared" si="113"/>
        <v>1.2537799989048728E-10</v>
      </c>
      <c r="AU177" s="28">
        <f t="shared" si="114"/>
        <v>3.0785262212011232E-4</v>
      </c>
      <c r="AV177" s="29">
        <f t="shared" si="115"/>
        <v>-3.7415905702268343E-13</v>
      </c>
      <c r="AW177" s="28">
        <f t="shared" si="116"/>
        <v>-1.679196120671269E-5</v>
      </c>
      <c r="AX177" s="31">
        <f t="shared" si="126"/>
        <v>1.250038408334646E-10</v>
      </c>
      <c r="AY177" s="28">
        <f t="shared" si="127"/>
        <v>2.9106066091339963E-4</v>
      </c>
      <c r="AZ177" s="8">
        <f t="shared" si="128"/>
        <v>-7.894230454872508</v>
      </c>
      <c r="BA177" s="8">
        <f t="shared" si="129"/>
        <v>-93.798746921169482</v>
      </c>
      <c r="BB177" s="8">
        <f t="shared" si="130"/>
        <v>86.201253078830518</v>
      </c>
      <c r="BD177" s="32">
        <f t="shared" si="131"/>
        <v>-8</v>
      </c>
      <c r="BE177" s="32">
        <f t="shared" si="132"/>
        <v>-94</v>
      </c>
      <c r="BF177" s="32">
        <f t="shared" si="133"/>
        <v>86</v>
      </c>
    </row>
    <row r="178" spans="22:58" x14ac:dyDescent="0.25">
      <c r="V178" s="27">
        <v>2.74</v>
      </c>
      <c r="W178" s="32">
        <f t="shared" si="117"/>
        <v>5495.4087385762532</v>
      </c>
      <c r="X178">
        <f t="shared" si="102"/>
        <v>-3.4139245433795011</v>
      </c>
      <c r="Y178" s="28">
        <f t="shared" si="103"/>
        <v>-18.501663966059056</v>
      </c>
      <c r="Z178" s="28">
        <f t="shared" si="104"/>
        <v>-83.175563388465491</v>
      </c>
      <c r="AA178" s="28">
        <f t="shared" si="105"/>
        <v>4.6901546730874592E-2</v>
      </c>
      <c r="AB178" s="28">
        <f t="shared" si="106"/>
        <v>-5.9488517073613494</v>
      </c>
      <c r="AC178" s="28">
        <f t="shared" si="118"/>
        <v>4.0078271738432421E-3</v>
      </c>
      <c r="AD178" s="28">
        <f t="shared" si="107"/>
        <v>1.7404100019005206</v>
      </c>
      <c r="AE178" s="28">
        <f t="shared" si="119"/>
        <v>-21.864679135533837</v>
      </c>
      <c r="AF178" s="28">
        <f t="shared" si="120"/>
        <v>-87.384005093926319</v>
      </c>
      <c r="AG178" s="28">
        <f t="shared" si="99"/>
        <v>92.110410468749379</v>
      </c>
      <c r="AH178" s="28">
        <f t="shared" si="108"/>
        <v>-104.64381723970868</v>
      </c>
      <c r="AI178" s="28">
        <f t="shared" si="109"/>
        <v>-89.999664315127475</v>
      </c>
      <c r="AJ178" s="28">
        <f t="shared" si="121"/>
        <v>27.98923545407132</v>
      </c>
      <c r="AK178" s="28">
        <f t="shared" si="110"/>
        <v>87.71558012564131</v>
      </c>
      <c r="AL178" s="29">
        <f t="shared" si="111"/>
        <v>-2.5994972137073115E-2</v>
      </c>
      <c r="AM178" s="28">
        <f t="shared" si="112"/>
        <v>-4.4305588397137772</v>
      </c>
      <c r="AN178" s="28">
        <f t="shared" si="122"/>
        <v>15.429833710974943</v>
      </c>
      <c r="AO178" s="28">
        <f t="shared" si="123"/>
        <v>-6.7146430291999426</v>
      </c>
      <c r="AP178">
        <f t="shared" si="100"/>
        <v>23.609121289162623</v>
      </c>
      <c r="AQ178">
        <f t="shared" si="101"/>
        <v>-25.26482869549163</v>
      </c>
      <c r="AR178" s="28">
        <f t="shared" si="124"/>
        <v>-8.0905528308879013</v>
      </c>
      <c r="AS178" s="30">
        <f t="shared" si="125"/>
        <v>-94.098648123126267</v>
      </c>
      <c r="AT178" s="28">
        <f t="shared" si="113"/>
        <v>1.3128739860543852E-10</v>
      </c>
      <c r="AU178" s="28">
        <f t="shared" si="114"/>
        <v>3.1502343087062346E-4</v>
      </c>
      <c r="AV178" s="29">
        <f t="shared" si="115"/>
        <v>-3.8958829648753675E-13</v>
      </c>
      <c r="AW178" s="28">
        <f t="shared" si="116"/>
        <v>-1.7183096229479366E-5</v>
      </c>
      <c r="AX178" s="31">
        <f t="shared" si="126"/>
        <v>1.3089781030895097E-10</v>
      </c>
      <c r="AY178" s="28">
        <f t="shared" si="127"/>
        <v>2.9784033464114412E-4</v>
      </c>
      <c r="AZ178" s="8">
        <f t="shared" si="128"/>
        <v>-8.0905528307570034</v>
      </c>
      <c r="BA178" s="8">
        <f t="shared" si="129"/>
        <v>-94.098350282791628</v>
      </c>
      <c r="BB178" s="8">
        <f t="shared" si="130"/>
        <v>85.901649717208372</v>
      </c>
      <c r="BD178" s="32">
        <f t="shared" si="131"/>
        <v>-8</v>
      </c>
      <c r="BE178" s="32">
        <f t="shared" si="132"/>
        <v>-94</v>
      </c>
      <c r="BF178" s="32">
        <f t="shared" si="133"/>
        <v>86</v>
      </c>
    </row>
    <row r="179" spans="22:58" x14ac:dyDescent="0.25">
      <c r="V179" s="27">
        <v>2.75</v>
      </c>
      <c r="W179" s="32">
        <f t="shared" si="117"/>
        <v>5623.4132519034929</v>
      </c>
      <c r="X179">
        <f t="shared" si="102"/>
        <v>-3.4139245433795011</v>
      </c>
      <c r="Y179" s="28">
        <f t="shared" si="103"/>
        <v>-18.698903133874687</v>
      </c>
      <c r="Z179" s="28">
        <f t="shared" si="104"/>
        <v>-83.329490569851544</v>
      </c>
      <c r="AA179" s="28">
        <f t="shared" si="105"/>
        <v>4.9099499501843898E-2</v>
      </c>
      <c r="AB179" s="28">
        <f t="shared" si="106"/>
        <v>-6.0863898961197949</v>
      </c>
      <c r="AC179" s="28">
        <f t="shared" si="118"/>
        <v>4.1966190185709074E-3</v>
      </c>
      <c r="AD179" s="28">
        <f t="shared" si="107"/>
        <v>1.7809235490695299</v>
      </c>
      <c r="AE179" s="28">
        <f t="shared" si="119"/>
        <v>-22.059531558733774</v>
      </c>
      <c r="AF179" s="28">
        <f t="shared" si="120"/>
        <v>-87.634956916901814</v>
      </c>
      <c r="AG179" s="28">
        <f t="shared" si="99"/>
        <v>92.110410468749379</v>
      </c>
      <c r="AH179" s="28">
        <f t="shared" si="108"/>
        <v>-104.84381723970196</v>
      </c>
      <c r="AI179" s="28">
        <f t="shared" si="109"/>
        <v>-89.999671956248065</v>
      </c>
      <c r="AJ179" s="28">
        <f t="shared" si="121"/>
        <v>28.188924883461766</v>
      </c>
      <c r="AK179" s="28">
        <f t="shared" si="110"/>
        <v>87.767526644233214</v>
      </c>
      <c r="AL179" s="29">
        <f t="shared" si="111"/>
        <v>-2.7216246529438368E-2</v>
      </c>
      <c r="AM179" s="28">
        <f t="shared" si="112"/>
        <v>-4.5333345076854412</v>
      </c>
      <c r="AN179" s="28">
        <f t="shared" si="122"/>
        <v>15.428301865979744</v>
      </c>
      <c r="AO179" s="28">
        <f t="shared" si="123"/>
        <v>-6.7654798197002917</v>
      </c>
      <c r="AP179">
        <f t="shared" si="100"/>
        <v>23.609121289162623</v>
      </c>
      <c r="AQ179">
        <f t="shared" si="101"/>
        <v>-25.26482869549163</v>
      </c>
      <c r="AR179" s="28">
        <f t="shared" si="124"/>
        <v>-8.2869370990830369</v>
      </c>
      <c r="AS179" s="30">
        <f t="shared" si="125"/>
        <v>-94.400436736602103</v>
      </c>
      <c r="AT179" s="28">
        <f t="shared" si="113"/>
        <v>1.3747452363074869E-10</v>
      </c>
      <c r="AU179" s="28">
        <f t="shared" si="114"/>
        <v>3.2236126921399621E-4</v>
      </c>
      <c r="AV179" s="29">
        <f t="shared" si="115"/>
        <v>-4.0887484581860334E-13</v>
      </c>
      <c r="AW179" s="28">
        <f t="shared" si="116"/>
        <v>-1.7583341957312043E-5</v>
      </c>
      <c r="AX179" s="31">
        <f t="shared" si="126"/>
        <v>1.3706564878493008E-10</v>
      </c>
      <c r="AY179" s="28">
        <f t="shared" si="127"/>
        <v>3.047779272566842E-4</v>
      </c>
      <c r="AZ179" s="8">
        <f t="shared" si="128"/>
        <v>-8.2869370989459714</v>
      </c>
      <c r="BA179" s="8">
        <f t="shared" si="129"/>
        <v>-94.400131958674848</v>
      </c>
      <c r="BB179" s="8">
        <f t="shared" si="130"/>
        <v>85.599868041325152</v>
      </c>
      <c r="BD179" s="32">
        <f t="shared" si="131"/>
        <v>-8</v>
      </c>
      <c r="BE179" s="32">
        <f t="shared" si="132"/>
        <v>-94</v>
      </c>
      <c r="BF179" s="32">
        <f t="shared" si="133"/>
        <v>86</v>
      </c>
    </row>
    <row r="180" spans="22:58" x14ac:dyDescent="0.25">
      <c r="V180" s="27">
        <v>2.76</v>
      </c>
      <c r="W180" s="32">
        <f t="shared" si="117"/>
        <v>5754.3993733715706</v>
      </c>
      <c r="X180">
        <f t="shared" si="102"/>
        <v>-3.4139245433795011</v>
      </c>
      <c r="Y180" s="28">
        <f t="shared" si="103"/>
        <v>-18.896264920230813</v>
      </c>
      <c r="Z180" s="28">
        <f t="shared" si="104"/>
        <v>-83.480007463331276</v>
      </c>
      <c r="AA180" s="28">
        <f t="shared" si="105"/>
        <v>5.1399846967074184E-2</v>
      </c>
      <c r="AB180" s="28">
        <f t="shared" si="106"/>
        <v>-6.2270588977036798</v>
      </c>
      <c r="AC180" s="28">
        <f t="shared" si="118"/>
        <v>4.3942995529743312E-3</v>
      </c>
      <c r="AD180" s="28">
        <f t="shared" si="107"/>
        <v>1.8223789335741105</v>
      </c>
      <c r="AE180" s="28">
        <f t="shared" si="119"/>
        <v>-22.254395317090268</v>
      </c>
      <c r="AF180" s="28">
        <f t="shared" si="120"/>
        <v>-87.884687427460847</v>
      </c>
      <c r="AG180" s="28">
        <f t="shared" si="99"/>
        <v>92.110410468749379</v>
      </c>
      <c r="AH180" s="28">
        <f t="shared" si="108"/>
        <v>-105.04381723969557</v>
      </c>
      <c r="AI180" s="28">
        <f t="shared" si="109"/>
        <v>-89.999679423435495</v>
      </c>
      <c r="AJ180" s="28">
        <f t="shared" si="121"/>
        <v>28.38862827009828</v>
      </c>
      <c r="AK180" s="28">
        <f t="shared" si="110"/>
        <v>87.818294264156293</v>
      </c>
      <c r="AL180" s="29">
        <f t="shared" si="111"/>
        <v>-2.8494709824626714E-2</v>
      </c>
      <c r="AM180" s="28">
        <f t="shared" si="112"/>
        <v>-4.6384738684019817</v>
      </c>
      <c r="AN180" s="28">
        <f t="shared" si="122"/>
        <v>15.426726789327462</v>
      </c>
      <c r="AO180" s="28">
        <f t="shared" si="123"/>
        <v>-6.8198590276811837</v>
      </c>
      <c r="AP180">
        <f t="shared" si="100"/>
        <v>23.609121289162623</v>
      </c>
      <c r="AQ180">
        <f t="shared" si="101"/>
        <v>-25.26482869549163</v>
      </c>
      <c r="AR180" s="28">
        <f t="shared" si="124"/>
        <v>-8.4833759340918107</v>
      </c>
      <c r="AS180" s="30">
        <f t="shared" si="125"/>
        <v>-94.704546455142037</v>
      </c>
      <c r="AT180" s="28">
        <f t="shared" si="113"/>
        <v>1.4395480420588178E-10</v>
      </c>
      <c r="AU180" s="28">
        <f t="shared" si="114"/>
        <v>3.298700277692478E-4</v>
      </c>
      <c r="AV180" s="29">
        <f t="shared" si="115"/>
        <v>-4.2816139514967003E-13</v>
      </c>
      <c r="AW180" s="28">
        <f t="shared" si="116"/>
        <v>-1.7992910605793542E-5</v>
      </c>
      <c r="AX180" s="31">
        <f t="shared" si="126"/>
        <v>1.4352664281073211E-10</v>
      </c>
      <c r="AY180" s="28">
        <f t="shared" si="127"/>
        <v>3.1187711716345424E-4</v>
      </c>
      <c r="AZ180" s="8">
        <f t="shared" si="128"/>
        <v>-8.4833759339482846</v>
      </c>
      <c r="BA180" s="8">
        <f t="shared" si="129"/>
        <v>-94.704234578024867</v>
      </c>
      <c r="BB180" s="8">
        <f t="shared" si="130"/>
        <v>85.295765421975133</v>
      </c>
      <c r="BD180" s="32">
        <f t="shared" si="131"/>
        <v>-8</v>
      </c>
      <c r="BE180" s="32">
        <f t="shared" si="132"/>
        <v>-95</v>
      </c>
      <c r="BF180" s="32">
        <f t="shared" si="133"/>
        <v>85</v>
      </c>
    </row>
    <row r="181" spans="22:58" x14ac:dyDescent="0.25">
      <c r="V181" s="27">
        <v>2.77</v>
      </c>
      <c r="W181" s="32">
        <f t="shared" si="117"/>
        <v>5888.4365535558954</v>
      </c>
      <c r="X181">
        <f t="shared" si="102"/>
        <v>-3.4139245433795011</v>
      </c>
      <c r="Y181" s="28">
        <f t="shared" si="103"/>
        <v>-19.093743948812541</v>
      </c>
      <c r="Z181" s="28">
        <f t="shared" si="104"/>
        <v>-83.627185560477571</v>
      </c>
      <c r="AA181" s="28">
        <f t="shared" si="105"/>
        <v>5.3807301258023507E-2</v>
      </c>
      <c r="AB181" s="28">
        <f t="shared" si="106"/>
        <v>-6.3709265097042138</v>
      </c>
      <c r="AC181" s="28">
        <f t="shared" si="118"/>
        <v>4.6012868403634971E-3</v>
      </c>
      <c r="AD181" s="28">
        <f t="shared" si="107"/>
        <v>1.8647979618934369</v>
      </c>
      <c r="AE181" s="28">
        <f t="shared" si="119"/>
        <v>-22.449259904093658</v>
      </c>
      <c r="AF181" s="28">
        <f t="shared" si="120"/>
        <v>-88.13331410828836</v>
      </c>
      <c r="AG181" s="28">
        <f t="shared" si="99"/>
        <v>92.110410468749379</v>
      </c>
      <c r="AH181" s="28">
        <f t="shared" si="108"/>
        <v>-105.24381723968945</v>
      </c>
      <c r="AI181" s="28">
        <f t="shared" si="109"/>
        <v>-89.999686720649009</v>
      </c>
      <c r="AJ181" s="28">
        <f t="shared" si="121"/>
        <v>28.588344987623088</v>
      </c>
      <c r="AK181" s="28">
        <f t="shared" si="110"/>
        <v>87.867909584028922</v>
      </c>
      <c r="AL181" s="29">
        <f t="shared" si="111"/>
        <v>-2.9833021987614353E-2</v>
      </c>
      <c r="AM181" s="28">
        <f t="shared" si="112"/>
        <v>-4.7460298342551361</v>
      </c>
      <c r="AN181" s="28">
        <f t="shared" si="122"/>
        <v>15.425105194695405</v>
      </c>
      <c r="AO181" s="28">
        <f t="shared" si="123"/>
        <v>-6.8778069708752234</v>
      </c>
      <c r="AP181">
        <f t="shared" si="100"/>
        <v>23.609121289162623</v>
      </c>
      <c r="AQ181">
        <f t="shared" si="101"/>
        <v>-25.26482869549163</v>
      </c>
      <c r="AR181" s="28">
        <f t="shared" si="124"/>
        <v>-8.6798621157272606</v>
      </c>
      <c r="AS181" s="30">
        <f t="shared" si="125"/>
        <v>-95.011121079163587</v>
      </c>
      <c r="AT181" s="28">
        <f t="shared" si="113"/>
        <v>1.5073981226043563E-10</v>
      </c>
      <c r="AU181" s="28">
        <f t="shared" si="114"/>
        <v>3.3755368777955351E-4</v>
      </c>
      <c r="AV181" s="29">
        <f t="shared" si="115"/>
        <v>-4.4744794448073673E-13</v>
      </c>
      <c r="AW181" s="28">
        <f t="shared" si="116"/>
        <v>-1.8412019333642576E-5</v>
      </c>
      <c r="AX181" s="31">
        <f t="shared" si="126"/>
        <v>1.502923643159549E-10</v>
      </c>
      <c r="AY181" s="28">
        <f t="shared" si="127"/>
        <v>3.1914166844591093E-4</v>
      </c>
      <c r="AZ181" s="8">
        <f t="shared" si="128"/>
        <v>-8.6798621155769684</v>
      </c>
      <c r="BA181" s="8">
        <f t="shared" si="129"/>
        <v>-95.010801937495145</v>
      </c>
      <c r="BB181" s="8">
        <f t="shared" si="130"/>
        <v>84.989198062504855</v>
      </c>
      <c r="BD181" s="32">
        <f t="shared" si="131"/>
        <v>-9</v>
      </c>
      <c r="BE181" s="32">
        <f t="shared" si="132"/>
        <v>-95</v>
      </c>
      <c r="BF181" s="32">
        <f t="shared" si="133"/>
        <v>85</v>
      </c>
    </row>
    <row r="182" spans="22:58" x14ac:dyDescent="0.25">
      <c r="V182" s="27">
        <v>2.78</v>
      </c>
      <c r="W182" s="32">
        <f t="shared" si="117"/>
        <v>6025.5958607435778</v>
      </c>
      <c r="X182">
        <f t="shared" si="102"/>
        <v>-3.4139245433795011</v>
      </c>
      <c r="Y182" s="28">
        <f t="shared" si="103"/>
        <v>-19.291335072978697</v>
      </c>
      <c r="Z182" s="28">
        <f t="shared" si="104"/>
        <v>-83.77109512369509</v>
      </c>
      <c r="AA182" s="28">
        <f t="shared" si="105"/>
        <v>5.6326785826400085E-2</v>
      </c>
      <c r="AB182" s="28">
        <f t="shared" si="106"/>
        <v>-6.5180617520828674</v>
      </c>
      <c r="AC182" s="28">
        <f t="shared" si="118"/>
        <v>4.8180185651074594E-3</v>
      </c>
      <c r="AD182" s="28">
        <f t="shared" si="107"/>
        <v>1.9082029390454871</v>
      </c>
      <c r="AE182" s="28">
        <f t="shared" si="119"/>
        <v>-22.644114811966691</v>
      </c>
      <c r="AF182" s="28">
        <f t="shared" si="120"/>
        <v>-88.380953936732482</v>
      </c>
      <c r="AG182" s="28">
        <f t="shared" si="99"/>
        <v>92.110410468749379</v>
      </c>
      <c r="AH182" s="28">
        <f t="shared" si="108"/>
        <v>-105.4438172396836</v>
      </c>
      <c r="AI182" s="28">
        <f t="shared" si="109"/>
        <v>-89.999693851757655</v>
      </c>
      <c r="AJ182" s="28">
        <f t="shared" si="121"/>
        <v>28.788074437709174</v>
      </c>
      <c r="AK182" s="28">
        <f t="shared" si="110"/>
        <v>87.916398612740025</v>
      </c>
      <c r="AL182" s="29">
        <f t="shared" si="111"/>
        <v>-3.1233964976323872E-2</v>
      </c>
      <c r="AM182" s="28">
        <f t="shared" si="112"/>
        <v>-4.8560563990202406</v>
      </c>
      <c r="AN182" s="28">
        <f t="shared" si="122"/>
        <v>15.423433701798633</v>
      </c>
      <c r="AO182" s="28">
        <f t="shared" si="123"/>
        <v>-6.9393516380378708</v>
      </c>
      <c r="AP182">
        <f t="shared" si="100"/>
        <v>23.609121289162623</v>
      </c>
      <c r="AQ182">
        <f t="shared" si="101"/>
        <v>-25.26482869549163</v>
      </c>
      <c r="AR182" s="28">
        <f t="shared" si="124"/>
        <v>-8.876388516497066</v>
      </c>
      <c r="AS182" s="30">
        <f t="shared" si="125"/>
        <v>-95.320305574770359</v>
      </c>
      <c r="AT182" s="28">
        <f t="shared" si="113"/>
        <v>1.5784304837894097E-10</v>
      </c>
      <c r="AU182" s="28">
        <f t="shared" si="114"/>
        <v>3.4541632322315411E-4</v>
      </c>
      <c r="AV182" s="29">
        <f t="shared" si="115"/>
        <v>-4.7059180367801694E-13</v>
      </c>
      <c r="AW182" s="28">
        <f t="shared" si="116"/>
        <v>-1.8840890357854158E-5</v>
      </c>
      <c r="AX182" s="31">
        <f t="shared" si="126"/>
        <v>1.5737245657526296E-10</v>
      </c>
      <c r="AY182" s="28">
        <f t="shared" si="127"/>
        <v>3.2657543286529993E-4</v>
      </c>
      <c r="AZ182" s="8">
        <f t="shared" si="128"/>
        <v>-8.8763885163396932</v>
      </c>
      <c r="BA182" s="8">
        <f t="shared" si="129"/>
        <v>-95.319978999337494</v>
      </c>
      <c r="BB182" s="8">
        <f t="shared" si="130"/>
        <v>84.680021000662506</v>
      </c>
      <c r="BD182" s="32">
        <f t="shared" si="131"/>
        <v>-9</v>
      </c>
      <c r="BE182" s="32">
        <f t="shared" si="132"/>
        <v>-95</v>
      </c>
      <c r="BF182" s="32">
        <f t="shared" si="133"/>
        <v>85</v>
      </c>
    </row>
    <row r="183" spans="22:58" x14ac:dyDescent="0.25">
      <c r="V183" s="27">
        <v>2.79</v>
      </c>
      <c r="W183" s="32">
        <f t="shared" si="117"/>
        <v>6165.9500186148271</v>
      </c>
      <c r="X183">
        <f t="shared" si="102"/>
        <v>-3.4139245433795011</v>
      </c>
      <c r="Y183" s="28">
        <f t="shared" si="103"/>
        <v>-19.48903336647771</v>
      </c>
      <c r="Z183" s="28">
        <f t="shared" si="104"/>
        <v>-83.911805188835288</v>
      </c>
      <c r="AA183" s="28">
        <f t="shared" si="105"/>
        <v>5.896344439519649E-2</v>
      </c>
      <c r="AB183" s="28">
        <f t="shared" si="106"/>
        <v>-6.6685348713103014</v>
      </c>
      <c r="AC183" s="28">
        <f t="shared" si="118"/>
        <v>5.0449529494862996E-3</v>
      </c>
      <c r="AD183" s="28">
        <f t="shared" si="107"/>
        <v>1.9526166795299533</v>
      </c>
      <c r="AE183" s="28">
        <f t="shared" si="119"/>
        <v>-22.838949512512528</v>
      </c>
      <c r="AF183" s="28">
        <f t="shared" si="120"/>
        <v>-88.627723380615635</v>
      </c>
      <c r="AG183" s="28">
        <f t="shared" si="99"/>
        <v>92.110410468749379</v>
      </c>
      <c r="AH183" s="28">
        <f t="shared" si="108"/>
        <v>-105.64381723967801</v>
      </c>
      <c r="AI183" s="28">
        <f t="shared" si="109"/>
        <v>-89.999700820542444</v>
      </c>
      <c r="AJ183" s="28">
        <f t="shared" si="121"/>
        <v>28.987816048812793</v>
      </c>
      <c r="AK183" s="28">
        <f t="shared" si="110"/>
        <v>87.963786781828347</v>
      </c>
      <c r="AL183" s="29">
        <f t="shared" si="111"/>
        <v>-3.2700448171228025E-2</v>
      </c>
      <c r="AM183" s="28">
        <f t="shared" si="112"/>
        <v>-4.9686086525166457</v>
      </c>
      <c r="AN183" s="28">
        <f t="shared" si="122"/>
        <v>15.421708829712928</v>
      </c>
      <c r="AO183" s="28">
        <f t="shared" si="123"/>
        <v>-7.0045226912307426</v>
      </c>
      <c r="AP183">
        <f t="shared" si="100"/>
        <v>23.609121289162623</v>
      </c>
      <c r="AQ183">
        <f t="shared" si="101"/>
        <v>-25.26482869549163</v>
      </c>
      <c r="AR183" s="28">
        <f t="shared" si="124"/>
        <v>-9.0729480891286087</v>
      </c>
      <c r="AS183" s="30">
        <f t="shared" si="125"/>
        <v>-95.632246071846382</v>
      </c>
      <c r="AT183" s="28">
        <f t="shared" si="113"/>
        <v>1.6528187045579464E-10</v>
      </c>
      <c r="AU183" s="28">
        <f t="shared" si="114"/>
        <v>3.5346210297343596E-4</v>
      </c>
      <c r="AV183" s="29">
        <f t="shared" si="115"/>
        <v>-4.9180700794219039E-13</v>
      </c>
      <c r="AW183" s="28">
        <f t="shared" si="116"/>
        <v>-1.9279751071522172E-5</v>
      </c>
      <c r="AX183" s="31">
        <f t="shared" si="126"/>
        <v>1.6479006344785246E-10</v>
      </c>
      <c r="AY183" s="28">
        <f t="shared" si="127"/>
        <v>3.3418235190191378E-4</v>
      </c>
      <c r="AZ183" s="8">
        <f t="shared" si="128"/>
        <v>-9.0729480889638179</v>
      </c>
      <c r="BA183" s="8">
        <f t="shared" si="129"/>
        <v>-95.631911889494475</v>
      </c>
      <c r="BB183" s="8">
        <f t="shared" si="130"/>
        <v>84.368088110505525</v>
      </c>
      <c r="BD183" s="32">
        <f t="shared" si="131"/>
        <v>-9</v>
      </c>
      <c r="BE183" s="32">
        <f t="shared" si="132"/>
        <v>-96</v>
      </c>
      <c r="BF183" s="32">
        <f t="shared" si="133"/>
        <v>84</v>
      </c>
    </row>
    <row r="184" spans="22:58" x14ac:dyDescent="0.25">
      <c r="V184" s="27">
        <v>2.8</v>
      </c>
      <c r="W184" s="32">
        <f t="shared" si="117"/>
        <v>6309.5734448019321</v>
      </c>
      <c r="X184">
        <f t="shared" si="102"/>
        <v>-3.4139245433795011</v>
      </c>
      <c r="Y184" s="28">
        <f t="shared" si="103"/>
        <v>-19.686834114492264</v>
      </c>
      <c r="Z184" s="28">
        <f t="shared" si="104"/>
        <v>-84.04938356931649</v>
      </c>
      <c r="AA184" s="28">
        <f t="shared" si="105"/>
        <v>6.1722650238540358E-2</v>
      </c>
      <c r="AB184" s="28">
        <f t="shared" si="106"/>
        <v>-6.8224173430016428</v>
      </c>
      <c r="AC184" s="28">
        <f t="shared" si="118"/>
        <v>5.2825697130041618E-3</v>
      </c>
      <c r="AD184" s="28">
        <f t="shared" si="107"/>
        <v>1.9980625184784497</v>
      </c>
      <c r="AE184" s="28">
        <f t="shared" si="119"/>
        <v>-23.033753437920222</v>
      </c>
      <c r="AF184" s="28">
        <f t="shared" si="120"/>
        <v>-88.873738393839687</v>
      </c>
      <c r="AG184" s="28">
        <f t="shared" si="99"/>
        <v>92.110410468749379</v>
      </c>
      <c r="AH184" s="28">
        <f t="shared" si="108"/>
        <v>-105.84381723967269</v>
      </c>
      <c r="AI184" s="28">
        <f t="shared" si="109"/>
        <v>-89.999707630698325</v>
      </c>
      <c r="AJ184" s="28">
        <f t="shared" si="121"/>
        <v>29.187569274980714</v>
      </c>
      <c r="AK184" s="28">
        <f t="shared" si="110"/>
        <v>88.010098957649248</v>
      </c>
      <c r="AL184" s="29">
        <f t="shared" si="111"/>
        <v>-3.4235514030753506E-2</v>
      </c>
      <c r="AM184" s="28">
        <f t="shared" si="112"/>
        <v>-5.0837427948899325</v>
      </c>
      <c r="AN184" s="28">
        <f t="shared" si="122"/>
        <v>15.419926990026651</v>
      </c>
      <c r="AO184" s="28">
        <f t="shared" si="123"/>
        <v>-7.073351467939009</v>
      </c>
      <c r="AP184">
        <f t="shared" si="100"/>
        <v>23.609121289162623</v>
      </c>
      <c r="AQ184">
        <f t="shared" si="101"/>
        <v>-25.26482869549163</v>
      </c>
      <c r="AR184" s="28">
        <f t="shared" si="124"/>
        <v>-9.269533854222578</v>
      </c>
      <c r="AS184" s="30">
        <f t="shared" si="125"/>
        <v>-95.947089861778693</v>
      </c>
      <c r="AT184" s="28">
        <f t="shared" si="113"/>
        <v>1.7306977907552731E-10</v>
      </c>
      <c r="AU184" s="28">
        <f t="shared" si="114"/>
        <v>3.6169529300931872E-4</v>
      </c>
      <c r="AV184" s="29">
        <f t="shared" si="115"/>
        <v>-5.149508671394706E-13</v>
      </c>
      <c r="AW184" s="28">
        <f t="shared" si="116"/>
        <v>-1.9728834164405947E-5</v>
      </c>
      <c r="AX184" s="31">
        <f t="shared" si="126"/>
        <v>1.7255482820838785E-10</v>
      </c>
      <c r="AY184" s="28">
        <f t="shared" si="127"/>
        <v>3.4196645884491277E-4</v>
      </c>
      <c r="AZ184" s="8">
        <f t="shared" si="128"/>
        <v>-9.2695338540500227</v>
      </c>
      <c r="BA184" s="8">
        <f t="shared" si="129"/>
        <v>-95.946747895319845</v>
      </c>
      <c r="BB184" s="8">
        <f t="shared" si="130"/>
        <v>84.053252104680155</v>
      </c>
      <c r="BD184" s="32">
        <f t="shared" si="131"/>
        <v>-9</v>
      </c>
      <c r="BE184" s="32">
        <f t="shared" si="132"/>
        <v>-96</v>
      </c>
      <c r="BF184" s="32">
        <f t="shared" si="133"/>
        <v>84</v>
      </c>
    </row>
    <row r="185" spans="22:58" x14ac:dyDescent="0.25">
      <c r="V185" s="27">
        <v>2.81</v>
      </c>
      <c r="W185" s="32">
        <f t="shared" si="117"/>
        <v>6456.5422903465596</v>
      </c>
      <c r="X185">
        <f t="shared" si="102"/>
        <v>-3.4139245433795011</v>
      </c>
      <c r="Y185" s="28">
        <f t="shared" si="103"/>
        <v>-19.884732805005676</v>
      </c>
      <c r="Z185" s="28">
        <f t="shared" si="104"/>
        <v>-84.183896861624106</v>
      </c>
      <c r="AA185" s="28">
        <f t="shared" si="105"/>
        <v>6.4610015797536696E-2</v>
      </c>
      <c r="AB185" s="28">
        <f t="shared" si="106"/>
        <v>-6.9797818729152796</v>
      </c>
      <c r="AC185" s="28">
        <f t="shared" si="118"/>
        <v>5.5313710760712545E-3</v>
      </c>
      <c r="AD185" s="28">
        <f t="shared" si="107"/>
        <v>2.0445643230135619</v>
      </c>
      <c r="AE185" s="28">
        <f t="shared" si="119"/>
        <v>-23.228515961511569</v>
      </c>
      <c r="AF185" s="28">
        <f t="shared" si="120"/>
        <v>-89.119114411525828</v>
      </c>
      <c r="AG185" s="28">
        <f t="shared" si="99"/>
        <v>92.110410468749379</v>
      </c>
      <c r="AH185" s="28">
        <f t="shared" si="108"/>
        <v>-106.0438172396676</v>
      </c>
      <c r="AI185" s="28">
        <f t="shared" si="109"/>
        <v>-89.999714285836149</v>
      </c>
      <c r="AJ185" s="28">
        <f t="shared" si="121"/>
        <v>29.38733359471027</v>
      </c>
      <c r="AK185" s="28">
        <f t="shared" si="110"/>
        <v>88.055359453329089</v>
      </c>
      <c r="AL185" s="29">
        <f t="shared" si="111"/>
        <v>-3.5842343980312198E-2</v>
      </c>
      <c r="AM185" s="28">
        <f t="shared" si="112"/>
        <v>-5.2015161504599083</v>
      </c>
      <c r="AN185" s="28">
        <f t="shared" si="122"/>
        <v>15.418084479811734</v>
      </c>
      <c r="AO185" s="28">
        <f t="shared" si="123"/>
        <v>-7.1458709829669678</v>
      </c>
      <c r="AP185">
        <f t="shared" si="100"/>
        <v>23.609121289162623</v>
      </c>
      <c r="AQ185">
        <f t="shared" si="101"/>
        <v>-25.26482869549163</v>
      </c>
      <c r="AR185" s="28">
        <f t="shared" si="124"/>
        <v>-9.4661388880288424</v>
      </c>
      <c r="AS185" s="30">
        <f t="shared" si="125"/>
        <v>-96.264985394492797</v>
      </c>
      <c r="AT185" s="28">
        <f t="shared" si="113"/>
        <v>1.8122798944240173E-10</v>
      </c>
      <c r="AU185" s="28">
        <f t="shared" si="114"/>
        <v>3.7012025867713851E-4</v>
      </c>
      <c r="AV185" s="29">
        <f t="shared" si="115"/>
        <v>-5.4002338126985757E-13</v>
      </c>
      <c r="AW185" s="28">
        <f t="shared" si="116"/>
        <v>-2.0188377746305712E-5</v>
      </c>
      <c r="AX185" s="31">
        <f t="shared" si="126"/>
        <v>1.8068796606113188E-10</v>
      </c>
      <c r="AY185" s="28">
        <f t="shared" si="127"/>
        <v>3.4993188093083278E-4</v>
      </c>
      <c r="AZ185" s="8">
        <f t="shared" si="128"/>
        <v>-9.4661388878481549</v>
      </c>
      <c r="BA185" s="8">
        <f t="shared" si="129"/>
        <v>-96.264635462611864</v>
      </c>
      <c r="BB185" s="8">
        <f t="shared" si="130"/>
        <v>83.735364537388136</v>
      </c>
      <c r="BD185" s="32">
        <f t="shared" si="131"/>
        <v>-9</v>
      </c>
      <c r="BE185" s="32">
        <f t="shared" si="132"/>
        <v>-96</v>
      </c>
      <c r="BF185" s="32">
        <f t="shared" si="133"/>
        <v>84</v>
      </c>
    </row>
    <row r="186" spans="22:58" x14ac:dyDescent="0.25">
      <c r="V186" s="27">
        <v>2.82</v>
      </c>
      <c r="W186" s="32">
        <f t="shared" si="117"/>
        <v>6606.9344800759645</v>
      </c>
      <c r="X186">
        <f t="shared" si="102"/>
        <v>-3.4139245433795011</v>
      </c>
      <c r="Y186" s="28">
        <f t="shared" si="103"/>
        <v>-20.082725120481832</v>
      </c>
      <c r="Z186" s="28">
        <f t="shared" si="104"/>
        <v>-84.315410452072953</v>
      </c>
      <c r="AA186" s="28">
        <f t="shared" si="105"/>
        <v>6.7631402638863955E-2</v>
      </c>
      <c r="AB186" s="28">
        <f t="shared" si="106"/>
        <v>-7.140702396173559</v>
      </c>
      <c r="AC186" s="28">
        <f t="shared" si="118"/>
        <v>5.7918828100948158E-3</v>
      </c>
      <c r="AD186" s="28">
        <f t="shared" si="107"/>
        <v>2.0921465038179203</v>
      </c>
      <c r="AE186" s="28">
        <f t="shared" si="119"/>
        <v>-23.423226378412377</v>
      </c>
      <c r="AF186" s="28">
        <f t="shared" si="120"/>
        <v>-89.36396634442859</v>
      </c>
      <c r="AG186" s="28">
        <f t="shared" si="99"/>
        <v>92.110410468749379</v>
      </c>
      <c r="AH186" s="28">
        <f t="shared" si="108"/>
        <v>-106.24381723966275</v>
      </c>
      <c r="AI186" s="28">
        <f t="shared" si="109"/>
        <v>-89.999720789484527</v>
      </c>
      <c r="AJ186" s="28">
        <f t="shared" si="121"/>
        <v>29.587108509859434</v>
      </c>
      <c r="AK186" s="28">
        <f t="shared" si="110"/>
        <v>88.099592040507673</v>
      </c>
      <c r="AL186" s="29">
        <f t="shared" si="111"/>
        <v>-3.7524264542934685E-2</v>
      </c>
      <c r="AM186" s="28">
        <f t="shared" si="112"/>
        <v>-5.3219871810735366</v>
      </c>
      <c r="AN186" s="28">
        <f t="shared" si="122"/>
        <v>15.416177474403131</v>
      </c>
      <c r="AO186" s="28">
        <f t="shared" si="123"/>
        <v>-7.222115930050391</v>
      </c>
      <c r="AP186">
        <f t="shared" si="100"/>
        <v>23.609121289162623</v>
      </c>
      <c r="AQ186">
        <f t="shared" si="101"/>
        <v>-25.26482869549163</v>
      </c>
      <c r="AR186" s="28">
        <f t="shared" si="124"/>
        <v>-9.6627563103382528</v>
      </c>
      <c r="AS186" s="30">
        <f t="shared" si="125"/>
        <v>-96.586082274478983</v>
      </c>
      <c r="AT186" s="28">
        <f t="shared" si="113"/>
        <v>1.8976807348601524E-10</v>
      </c>
      <c r="AU186" s="28">
        <f t="shared" si="114"/>
        <v>3.7874146700520749E-4</v>
      </c>
      <c r="AV186" s="29">
        <f t="shared" si="115"/>
        <v>-5.6316724046713789E-13</v>
      </c>
      <c r="AW186" s="28">
        <f t="shared" si="116"/>
        <v>-2.0658625473311319E-5</v>
      </c>
      <c r="AX186" s="31">
        <f t="shared" si="126"/>
        <v>1.892049062455481E-10</v>
      </c>
      <c r="AY186" s="28">
        <f t="shared" si="127"/>
        <v>3.5808284153189616E-4</v>
      </c>
      <c r="AZ186" s="8">
        <f t="shared" si="128"/>
        <v>-9.6627563101490477</v>
      </c>
      <c r="BA186" s="8">
        <f t="shared" si="129"/>
        <v>-96.585724191637453</v>
      </c>
      <c r="BB186" s="8">
        <f t="shared" si="130"/>
        <v>83.414275808362547</v>
      </c>
      <c r="BD186" s="32">
        <f t="shared" si="131"/>
        <v>-10</v>
      </c>
      <c r="BE186" s="32">
        <f t="shared" si="132"/>
        <v>-97</v>
      </c>
      <c r="BF186" s="32">
        <f t="shared" si="133"/>
        <v>83</v>
      </c>
    </row>
    <row r="187" spans="22:58" x14ac:dyDescent="0.25">
      <c r="V187" s="27">
        <v>2.83</v>
      </c>
      <c r="W187" s="32">
        <f t="shared" si="117"/>
        <v>6760.8297539198211</v>
      </c>
      <c r="X187">
        <f t="shared" si="102"/>
        <v>-3.4139245433795011</v>
      </c>
      <c r="Y187" s="28">
        <f t="shared" si="103"/>
        <v>-20.280806929851202</v>
      </c>
      <c r="Z187" s="28">
        <f t="shared" si="104"/>
        <v>-84.443988524721092</v>
      </c>
      <c r="AA187" s="28">
        <f t="shared" si="105"/>
        <v>7.0792931762363648E-2</v>
      </c>
      <c r="AB187" s="28">
        <f t="shared" si="106"/>
        <v>-7.3052540745557524</v>
      </c>
      <c r="AC187" s="28">
        <f t="shared" si="118"/>
        <v>6.0646553360674919E-3</v>
      </c>
      <c r="AD187" s="28">
        <f t="shared" si="107"/>
        <v>2.1408340269144124</v>
      </c>
      <c r="AE187" s="28">
        <f t="shared" si="119"/>
        <v>-23.617873886132273</v>
      </c>
      <c r="AF187" s="28">
        <f t="shared" si="120"/>
        <v>-89.608408572362421</v>
      </c>
      <c r="AG187" s="28">
        <f t="shared" si="99"/>
        <v>92.110410468749379</v>
      </c>
      <c r="AH187" s="28">
        <f t="shared" si="108"/>
        <v>-106.44381723965809</v>
      </c>
      <c r="AI187" s="28">
        <f t="shared" si="109"/>
        <v>-89.999727145091796</v>
      </c>
      <c r="AJ187" s="28">
        <f t="shared" si="121"/>
        <v>29.786893544605224</v>
      </c>
      <c r="AK187" s="28">
        <f t="shared" si="110"/>
        <v>88.142819960870042</v>
      </c>
      <c r="AL187" s="29">
        <f t="shared" si="111"/>
        <v>-3.9284753719569042E-2</v>
      </c>
      <c r="AM187" s="28">
        <f t="shared" si="112"/>
        <v>-5.4452154988980714</v>
      </c>
      <c r="AN187" s="28">
        <f t="shared" si="122"/>
        <v>15.414202019976946</v>
      </c>
      <c r="AO187" s="28">
        <f t="shared" si="123"/>
        <v>-7.3021226831198254</v>
      </c>
      <c r="AP187">
        <f t="shared" si="100"/>
        <v>23.609121289162623</v>
      </c>
      <c r="AQ187">
        <f t="shared" si="101"/>
        <v>-25.26482869549163</v>
      </c>
      <c r="AR187" s="28">
        <f t="shared" si="124"/>
        <v>-9.8593792724843343</v>
      </c>
      <c r="AS187" s="30">
        <f t="shared" si="125"/>
        <v>-96.91053125548224</v>
      </c>
      <c r="AT187" s="28">
        <f t="shared" si="113"/>
        <v>1.9871317506556348E-10</v>
      </c>
      <c r="AU187" s="28">
        <f t="shared" si="114"/>
        <v>3.8756348907229514E-4</v>
      </c>
      <c r="AV187" s="29">
        <f t="shared" si="115"/>
        <v>-5.9016840953063172E-13</v>
      </c>
      <c r="AW187" s="28">
        <f t="shared" si="116"/>
        <v>-2.1139826676992101E-5</v>
      </c>
      <c r="AX187" s="31">
        <f t="shared" si="126"/>
        <v>1.9812300665603286E-10</v>
      </c>
      <c r="AY187" s="28">
        <f t="shared" si="127"/>
        <v>3.6642366239530305E-4</v>
      </c>
      <c r="AZ187" s="8">
        <f t="shared" si="128"/>
        <v>-9.8593792722862119</v>
      </c>
      <c r="BA187" s="8">
        <f t="shared" si="129"/>
        <v>-96.910164831819841</v>
      </c>
      <c r="BB187" s="8">
        <f t="shared" si="130"/>
        <v>83.089835168180159</v>
      </c>
      <c r="BD187" s="32">
        <f t="shared" si="131"/>
        <v>-10</v>
      </c>
      <c r="BE187" s="32">
        <f t="shared" si="132"/>
        <v>-97</v>
      </c>
      <c r="BF187" s="32">
        <f t="shared" si="133"/>
        <v>83</v>
      </c>
    </row>
    <row r="188" spans="22:58" x14ac:dyDescent="0.25">
      <c r="V188" s="27">
        <v>2.84</v>
      </c>
      <c r="W188" s="32">
        <f t="shared" si="117"/>
        <v>6918.3097091893669</v>
      </c>
      <c r="X188">
        <f t="shared" si="102"/>
        <v>-3.4139245433795011</v>
      </c>
      <c r="Y188" s="28">
        <f t="shared" si="103"/>
        <v>-20.478974280794549</v>
      </c>
      <c r="Z188" s="28">
        <f t="shared" si="104"/>
        <v>-84.569694070331892</v>
      </c>
      <c r="AA188" s="28">
        <f t="shared" si="105"/>
        <v>7.4100994263452791E-2</v>
      </c>
      <c r="AB188" s="28">
        <f t="shared" si="106"/>
        <v>-7.4735132917042089</v>
      </c>
      <c r="AC188" s="28">
        <f t="shared" si="118"/>
        <v>6.3502648738126112E-3</v>
      </c>
      <c r="AD188" s="28">
        <f t="shared" si="107"/>
        <v>2.1906524256582864</v>
      </c>
      <c r="AE188" s="28">
        <f t="shared" si="119"/>
        <v>-23.812447565036784</v>
      </c>
      <c r="AF188" s="28">
        <f t="shared" si="120"/>
        <v>-89.852554936377814</v>
      </c>
      <c r="AG188" s="28">
        <f t="shared" si="99"/>
        <v>92.110410468749379</v>
      </c>
      <c r="AH188" s="28">
        <f t="shared" si="108"/>
        <v>-106.64381723965366</v>
      </c>
      <c r="AI188" s="28">
        <f t="shared" si="109"/>
        <v>-89.999733356027775</v>
      </c>
      <c r="AJ188" s="28">
        <f t="shared" si="121"/>
        <v>29.986688244448025</v>
      </c>
      <c r="AK188" s="28">
        <f t="shared" si="110"/>
        <v>88.185065937468181</v>
      </c>
      <c r="AL188" s="29">
        <f t="shared" si="111"/>
        <v>-4.1127447627178473E-2</v>
      </c>
      <c r="AM188" s="28">
        <f t="shared" si="112"/>
        <v>-5.5712618785843908</v>
      </c>
      <c r="AN188" s="28">
        <f t="shared" si="122"/>
        <v>15.412154025916568</v>
      </c>
      <c r="AO188" s="28">
        <f t="shared" si="123"/>
        <v>-7.3859292971439849</v>
      </c>
      <c r="AP188">
        <f t="shared" si="100"/>
        <v>23.609121289162623</v>
      </c>
      <c r="AQ188">
        <f t="shared" si="101"/>
        <v>-25.26482869549163</v>
      </c>
      <c r="AR188" s="28">
        <f t="shared" si="124"/>
        <v>-10.056000945449224</v>
      </c>
      <c r="AS188" s="30">
        <f t="shared" si="125"/>
        <v>-97.238484233521802</v>
      </c>
      <c r="AT188" s="28">
        <f t="shared" si="113"/>
        <v>2.0807872342050971E-10</v>
      </c>
      <c r="AU188" s="28">
        <f t="shared" si="114"/>
        <v>3.9659100243127313E-4</v>
      </c>
      <c r="AV188" s="29">
        <f t="shared" si="115"/>
        <v>-6.1909823352723231E-13</v>
      </c>
      <c r="AW188" s="28">
        <f t="shared" si="116"/>
        <v>-2.1632236496595706E-5</v>
      </c>
      <c r="AX188" s="31">
        <f t="shared" si="126"/>
        <v>2.0745962518698248E-10</v>
      </c>
      <c r="AY188" s="28">
        <f t="shared" si="127"/>
        <v>3.7495876593467744E-4</v>
      </c>
      <c r="AZ188" s="8">
        <f t="shared" si="128"/>
        <v>-10.056000945241765</v>
      </c>
      <c r="BA188" s="8">
        <f t="shared" si="129"/>
        <v>-97.238109274755871</v>
      </c>
      <c r="BB188" s="8">
        <f t="shared" si="130"/>
        <v>82.761890725244129</v>
      </c>
      <c r="BD188" s="32">
        <f t="shared" si="131"/>
        <v>-10</v>
      </c>
      <c r="BE188" s="32">
        <f t="shared" si="132"/>
        <v>-97</v>
      </c>
      <c r="BF188" s="32">
        <f t="shared" si="133"/>
        <v>83</v>
      </c>
    </row>
    <row r="189" spans="22:58" x14ac:dyDescent="0.25">
      <c r="V189" s="27">
        <v>2.85</v>
      </c>
      <c r="W189" s="32">
        <f t="shared" si="117"/>
        <v>7079.4578438413873</v>
      </c>
      <c r="X189">
        <f t="shared" si="102"/>
        <v>-3.4139245433795011</v>
      </c>
      <c r="Y189" s="28">
        <f t="shared" si="103"/>
        <v>-20.677223392316471</v>
      </c>
      <c r="Z189" s="28">
        <f t="shared" si="104"/>
        <v>-84.692588896286679</v>
      </c>
      <c r="AA189" s="28">
        <f t="shared" si="105"/>
        <v>7.7562262355396233E-2</v>
      </c>
      <c r="AB189" s="28">
        <f t="shared" si="106"/>
        <v>-7.6455576460756509</v>
      </c>
      <c r="AC189" s="28">
        <f t="shared" si="118"/>
        <v>6.6493146442450626E-3</v>
      </c>
      <c r="AD189" s="28">
        <f t="shared" si="107"/>
        <v>2.2416278129416933</v>
      </c>
      <c r="AE189" s="28">
        <f t="shared" si="119"/>
        <v>-24.006936358696329</v>
      </c>
      <c r="AF189" s="28">
        <f t="shared" si="120"/>
        <v>-90.096518729420637</v>
      </c>
      <c r="AG189" s="28">
        <f t="shared" si="99"/>
        <v>92.110410468749379</v>
      </c>
      <c r="AH189" s="28">
        <f t="shared" si="108"/>
        <v>-106.84381723964944</v>
      </c>
      <c r="AI189" s="28">
        <f t="shared" si="109"/>
        <v>-89.999739425585602</v>
      </c>
      <c r="AJ189" s="28">
        <f t="shared" si="121"/>
        <v>30.186492175259975</v>
      </c>
      <c r="AK189" s="28">
        <f t="shared" si="110"/>
        <v>88.226352185834244</v>
      </c>
      <c r="AL189" s="29">
        <f t="shared" si="111"/>
        <v>-4.3056147402850138E-2</v>
      </c>
      <c r="AM189" s="28">
        <f t="shared" si="112"/>
        <v>-5.7001882687258387</v>
      </c>
      <c r="AN189" s="28">
        <f t="shared" si="122"/>
        <v>15.410029256957063</v>
      </c>
      <c r="AO189" s="28">
        <f t="shared" si="123"/>
        <v>-7.4735755084771966</v>
      </c>
      <c r="AP189">
        <f t="shared" si="100"/>
        <v>23.609121289162623</v>
      </c>
      <c r="AQ189">
        <f t="shared" si="101"/>
        <v>-25.26482869549163</v>
      </c>
      <c r="AR189" s="28">
        <f t="shared" si="124"/>
        <v>-10.252614508068273</v>
      </c>
      <c r="AS189" s="30">
        <f t="shared" si="125"/>
        <v>-97.570094237897834</v>
      </c>
      <c r="AT189" s="28">
        <f t="shared" si="113"/>
        <v>2.1788400510018311E-10</v>
      </c>
      <c r="AU189" s="28">
        <f t="shared" si="114"/>
        <v>4.0582879358921626E-4</v>
      </c>
      <c r="AV189" s="29">
        <f t="shared" si="115"/>
        <v>-6.4802805752383311E-13</v>
      </c>
      <c r="AW189" s="28">
        <f t="shared" si="116"/>
        <v>-2.2136116014326329E-5</v>
      </c>
      <c r="AX189" s="31">
        <f t="shared" si="126"/>
        <v>2.1723597704265927E-10</v>
      </c>
      <c r="AY189" s="28">
        <f t="shared" si="127"/>
        <v>3.8369267757488995E-4</v>
      </c>
      <c r="AZ189" s="8">
        <f t="shared" si="128"/>
        <v>-10.252614507851037</v>
      </c>
      <c r="BA189" s="8">
        <f t="shared" si="129"/>
        <v>-97.569710545220261</v>
      </c>
      <c r="BB189" s="8">
        <f t="shared" si="130"/>
        <v>82.430289454779739</v>
      </c>
      <c r="BD189" s="32">
        <f t="shared" si="131"/>
        <v>-10</v>
      </c>
      <c r="BE189" s="32">
        <f t="shared" si="132"/>
        <v>-98</v>
      </c>
      <c r="BF189" s="32">
        <f t="shared" si="133"/>
        <v>82</v>
      </c>
    </row>
    <row r="190" spans="22:58" x14ac:dyDescent="0.25">
      <c r="V190" s="27">
        <v>2.86</v>
      </c>
      <c r="W190" s="32">
        <f t="shared" si="117"/>
        <v>7244.3596007499027</v>
      </c>
      <c r="X190">
        <f t="shared" si="102"/>
        <v>-3.4139245433795011</v>
      </c>
      <c r="Y190" s="28">
        <f t="shared" si="103"/>
        <v>-20.875550647600257</v>
      </c>
      <c r="Z190" s="28">
        <f t="shared" si="104"/>
        <v>-84.812733637357212</v>
      </c>
      <c r="AA190" s="28">
        <f t="shared" si="105"/>
        <v>8.1183700755897009E-2</v>
      </c>
      <c r="AB190" s="28">
        <f t="shared" si="106"/>
        <v>-7.8214659414597145</v>
      </c>
      <c r="AC190" s="28">
        <f t="shared" si="118"/>
        <v>6.962436126937142E-3</v>
      </c>
      <c r="AD190" s="28">
        <f t="shared" si="107"/>
        <v>2.2937868936108883</v>
      </c>
      <c r="AE190" s="28">
        <f t="shared" si="119"/>
        <v>-24.201329054096924</v>
      </c>
      <c r="AF190" s="28">
        <f t="shared" si="120"/>
        <v>-90.340412685206047</v>
      </c>
      <c r="AG190" s="28">
        <f t="shared" si="99"/>
        <v>92.110410468749379</v>
      </c>
      <c r="AH190" s="28">
        <f t="shared" si="108"/>
        <v>-107.04381723964539</v>
      </c>
      <c r="AI190" s="28">
        <f t="shared" si="109"/>
        <v>-89.999745356983425</v>
      </c>
      <c r="AJ190" s="28">
        <f t="shared" si="121"/>
        <v>30.386304922375441</v>
      </c>
      <c r="AK190" s="28">
        <f t="shared" si="110"/>
        <v>88.266700424886778</v>
      </c>
      <c r="AL190" s="29">
        <f t="shared" si="111"/>
        <v>-4.5074826382124962E-2</v>
      </c>
      <c r="AM190" s="28">
        <f t="shared" si="112"/>
        <v>-5.8320578025323471</v>
      </c>
      <c r="AN190" s="28">
        <f t="shared" si="122"/>
        <v>15.407823325097302</v>
      </c>
      <c r="AO190" s="28">
        <f t="shared" si="123"/>
        <v>-7.5651027346289936</v>
      </c>
      <c r="AP190">
        <f t="shared" si="100"/>
        <v>23.609121289162623</v>
      </c>
      <c r="AQ190">
        <f t="shared" si="101"/>
        <v>-25.26482869549163</v>
      </c>
      <c r="AR190" s="28">
        <f t="shared" si="124"/>
        <v>-10.449213135328629</v>
      </c>
      <c r="AS190" s="30">
        <f t="shared" si="125"/>
        <v>-97.905515419835041</v>
      </c>
      <c r="AT190" s="28">
        <f t="shared" si="113"/>
        <v>2.2815216396377886E-10</v>
      </c>
      <c r="AU190" s="28">
        <f t="shared" si="114"/>
        <v>4.1528176054526997E-4</v>
      </c>
      <c r="AV190" s="29">
        <f t="shared" si="115"/>
        <v>-6.7888653645354066E-13</v>
      </c>
      <c r="AW190" s="28">
        <f t="shared" si="116"/>
        <v>-2.2651732393773836E-5</v>
      </c>
      <c r="AX190" s="31">
        <f t="shared" si="126"/>
        <v>2.2747327742732532E-10</v>
      </c>
      <c r="AY190" s="28">
        <f t="shared" si="127"/>
        <v>3.9263002815149615E-4</v>
      </c>
      <c r="AZ190" s="8">
        <f t="shared" si="128"/>
        <v>-10.449213135101155</v>
      </c>
      <c r="BA190" s="8">
        <f t="shared" si="129"/>
        <v>-97.905122789806896</v>
      </c>
      <c r="BB190" s="8">
        <f t="shared" si="130"/>
        <v>82.094877210193104</v>
      </c>
      <c r="BD190" s="32">
        <f t="shared" si="131"/>
        <v>-10</v>
      </c>
      <c r="BE190" s="32">
        <f t="shared" si="132"/>
        <v>-98</v>
      </c>
      <c r="BF190" s="32">
        <f t="shared" si="133"/>
        <v>82</v>
      </c>
    </row>
    <row r="191" spans="22:58" x14ac:dyDescent="0.25">
      <c r="V191" s="27">
        <v>2.87</v>
      </c>
      <c r="W191" s="32">
        <f t="shared" si="117"/>
        <v>7413.1024130091828</v>
      </c>
      <c r="X191">
        <f t="shared" si="102"/>
        <v>-3.4139245433795011</v>
      </c>
      <c r="Y191" s="28">
        <f t="shared" si="103"/>
        <v>-21.073952587136183</v>
      </c>
      <c r="Z191" s="28">
        <f t="shared" si="104"/>
        <v>-84.930187767253244</v>
      </c>
      <c r="AA191" s="28">
        <f t="shared" si="105"/>
        <v>8.4972578441507268E-2</v>
      </c>
      <c r="AB191" s="28">
        <f t="shared" si="106"/>
        <v>-8.0013181748771682</v>
      </c>
      <c r="AC191" s="28">
        <f t="shared" si="118"/>
        <v>7.2902903755494427E-3</v>
      </c>
      <c r="AD191" s="28">
        <f t="shared" si="107"/>
        <v>2.3471569770960459</v>
      </c>
      <c r="AE191" s="28">
        <f t="shared" si="119"/>
        <v>-24.395614261698626</v>
      </c>
      <c r="AF191" s="28">
        <f t="shared" si="120"/>
        <v>-90.584348965034366</v>
      </c>
      <c r="AG191" s="28">
        <f t="shared" si="99"/>
        <v>92.110410468749379</v>
      </c>
      <c r="AH191" s="28">
        <f t="shared" si="108"/>
        <v>-107.24381723964154</v>
      </c>
      <c r="AI191" s="28">
        <f t="shared" si="109"/>
        <v>-89.999751153366148</v>
      </c>
      <c r="AJ191" s="28">
        <f t="shared" si="121"/>
        <v>30.586126089721883</v>
      </c>
      <c r="AK191" s="28">
        <f t="shared" si="110"/>
        <v>88.30613188763148</v>
      </c>
      <c r="AL191" s="29">
        <f t="shared" si="111"/>
        <v>-4.718763755979824E-2</v>
      </c>
      <c r="AM191" s="28">
        <f t="shared" si="112"/>
        <v>-5.9669348076342246</v>
      </c>
      <c r="AN191" s="28">
        <f t="shared" si="122"/>
        <v>15.40553168126992</v>
      </c>
      <c r="AO191" s="28">
        <f t="shared" si="123"/>
        <v>-7.6605540733688926</v>
      </c>
      <c r="AP191">
        <f t="shared" si="100"/>
        <v>23.609121289162623</v>
      </c>
      <c r="AQ191">
        <f t="shared" si="101"/>
        <v>-25.26482869549163</v>
      </c>
      <c r="AR191" s="28">
        <f t="shared" si="124"/>
        <v>-10.645789986757713</v>
      </c>
      <c r="AS191" s="30">
        <f t="shared" si="125"/>
        <v>-98.244903038403265</v>
      </c>
      <c r="AT191" s="28">
        <f t="shared" si="113"/>
        <v>2.3890441521555892E-10</v>
      </c>
      <c r="AU191" s="28">
        <f t="shared" si="114"/>
        <v>4.2495491538763848E-4</v>
      </c>
      <c r="AV191" s="29">
        <f t="shared" si="115"/>
        <v>-7.0974501538324832E-13</v>
      </c>
      <c r="AW191" s="28">
        <f t="shared" si="116"/>
        <v>-2.317935902156768E-5</v>
      </c>
      <c r="AX191" s="31">
        <f t="shared" si="126"/>
        <v>2.3819467020017569E-10</v>
      </c>
      <c r="AY191" s="28">
        <f t="shared" si="127"/>
        <v>4.0177555636607078E-4</v>
      </c>
      <c r="AZ191" s="8">
        <f t="shared" si="128"/>
        <v>-10.645789986519517</v>
      </c>
      <c r="BA191" s="8">
        <f t="shared" si="129"/>
        <v>-98.244501262846896</v>
      </c>
      <c r="BB191" s="8">
        <f t="shared" si="130"/>
        <v>81.755498737153104</v>
      </c>
      <c r="BD191" s="32">
        <f t="shared" si="131"/>
        <v>-11</v>
      </c>
      <c r="BE191" s="32">
        <f t="shared" si="132"/>
        <v>-98</v>
      </c>
      <c r="BF191" s="32">
        <f t="shared" si="133"/>
        <v>82</v>
      </c>
    </row>
    <row r="192" spans="22:58" x14ac:dyDescent="0.25">
      <c r="V192" s="27">
        <v>2.88</v>
      </c>
      <c r="W192" s="32">
        <f t="shared" si="117"/>
        <v>7585.7757502918375</v>
      </c>
      <c r="X192">
        <f t="shared" si="102"/>
        <v>-3.4139245433795011</v>
      </c>
      <c r="Y192" s="28">
        <f t="shared" si="103"/>
        <v>-21.272425902114644</v>
      </c>
      <c r="Z192" s="28">
        <f t="shared" si="104"/>
        <v>-85.045009610864895</v>
      </c>
      <c r="AA192" s="28">
        <f t="shared" si="105"/>
        <v>8.893648077245235E-2</v>
      </c>
      <c r="AB192" s="28">
        <f t="shared" si="106"/>
        <v>-8.1851955216594714</v>
      </c>
      <c r="AC192" s="28">
        <f t="shared" si="118"/>
        <v>7.6335693936714294E-3</v>
      </c>
      <c r="AD192" s="28">
        <f t="shared" si="107"/>
        <v>2.4017659902531574</v>
      </c>
      <c r="AE192" s="28">
        <f t="shared" si="119"/>
        <v>-24.58978039532802</v>
      </c>
      <c r="AF192" s="28">
        <f t="shared" si="120"/>
        <v>-90.828439142271208</v>
      </c>
      <c r="AG192" s="28">
        <f t="shared" si="99"/>
        <v>92.110410468749379</v>
      </c>
      <c r="AH192" s="28">
        <f t="shared" si="108"/>
        <v>-107.44381723963784</v>
      </c>
      <c r="AI192" s="28">
        <f t="shared" si="109"/>
        <v>-89.999756817807082</v>
      </c>
      <c r="AJ192" s="28">
        <f t="shared" si="121"/>
        <v>30.785955298989069</v>
      </c>
      <c r="AK192" s="28">
        <f t="shared" si="110"/>
        <v>88.344667331658485</v>
      </c>
      <c r="AL192" s="29">
        <f t="shared" si="111"/>
        <v>-4.9398921341411689E-2</v>
      </c>
      <c r="AM192" s="28">
        <f t="shared" si="112"/>
        <v>-6.1048848149237038</v>
      </c>
      <c r="AN192" s="28">
        <f t="shared" si="122"/>
        <v>15.403149606759198</v>
      </c>
      <c r="AO192" s="28">
        <f t="shared" si="123"/>
        <v>-7.759974301072301</v>
      </c>
      <c r="AP192">
        <f t="shared" si="100"/>
        <v>23.609121289162623</v>
      </c>
      <c r="AQ192">
        <f t="shared" si="101"/>
        <v>-25.26482869549163</v>
      </c>
      <c r="AR192" s="28">
        <f t="shared" si="124"/>
        <v>-10.842338194897829</v>
      </c>
      <c r="AS192" s="30">
        <f t="shared" si="125"/>
        <v>-98.588413443343512</v>
      </c>
      <c r="AT192" s="28">
        <f t="shared" si="113"/>
        <v>2.501639027147181E-10</v>
      </c>
      <c r="AU192" s="28">
        <f t="shared" si="114"/>
        <v>4.3485338695105504E-4</v>
      </c>
      <c r="AV192" s="29">
        <f t="shared" si="115"/>
        <v>-7.4446080417916949E-13</v>
      </c>
      <c r="AW192" s="28">
        <f t="shared" si="116"/>
        <v>-2.37192756523298E-5</v>
      </c>
      <c r="AX192" s="31">
        <f t="shared" si="126"/>
        <v>2.4941944191053895E-10</v>
      </c>
      <c r="AY192" s="28">
        <f t="shared" si="127"/>
        <v>4.1113411129872524E-4</v>
      </c>
      <c r="AZ192" s="8">
        <f t="shared" si="128"/>
        <v>-10.842338194648409</v>
      </c>
      <c r="BA192" s="8">
        <f t="shared" si="129"/>
        <v>-98.588002309232209</v>
      </c>
      <c r="BB192" s="8">
        <f t="shared" si="130"/>
        <v>81.411997690767791</v>
      </c>
      <c r="BD192" s="32">
        <f t="shared" si="131"/>
        <v>-11</v>
      </c>
      <c r="BE192" s="32">
        <f t="shared" si="132"/>
        <v>-99</v>
      </c>
      <c r="BF192" s="32">
        <f t="shared" si="133"/>
        <v>81</v>
      </c>
    </row>
    <row r="193" spans="22:58" x14ac:dyDescent="0.25">
      <c r="V193" s="27">
        <v>2.89</v>
      </c>
      <c r="W193" s="32">
        <f t="shared" si="117"/>
        <v>7762.4711662869231</v>
      </c>
      <c r="X193">
        <f t="shared" si="102"/>
        <v>-3.4139245433795011</v>
      </c>
      <c r="Y193" s="28">
        <f t="shared" si="103"/>
        <v>-21.470967428076264</v>
      </c>
      <c r="Z193" s="28">
        <f t="shared" si="104"/>
        <v>-85.157256357126627</v>
      </c>
      <c r="AA193" s="28">
        <f t="shared" si="105"/>
        <v>9.308332198938396E-2</v>
      </c>
      <c r="AB193" s="28">
        <f t="shared" si="106"/>
        <v>-8.3731803175014718</v>
      </c>
      <c r="AC193" s="28">
        <f t="shared" si="118"/>
        <v>7.9929975737944182E-3</v>
      </c>
      <c r="AD193" s="28">
        <f t="shared" si="107"/>
        <v>2.4576424904173031</v>
      </c>
      <c r="AE193" s="28">
        <f t="shared" si="119"/>
        <v>-24.783815651892589</v>
      </c>
      <c r="AF193" s="28">
        <f t="shared" si="120"/>
        <v>-91.072794184210807</v>
      </c>
      <c r="AG193" s="28">
        <f t="shared" si="99"/>
        <v>92.110410468749379</v>
      </c>
      <c r="AH193" s="28">
        <f t="shared" si="108"/>
        <v>-107.64381723963432</v>
      </c>
      <c r="AI193" s="28">
        <f t="shared" si="109"/>
        <v>-89.99976235330962</v>
      </c>
      <c r="AJ193" s="28">
        <f t="shared" si="121"/>
        <v>30.985792188835369</v>
      </c>
      <c r="AK193" s="28">
        <f t="shared" si="110"/>
        <v>88.382327049438203</v>
      </c>
      <c r="AL193" s="29">
        <f t="shared" si="111"/>
        <v>-5.1713213593526985E-2</v>
      </c>
      <c r="AM193" s="28">
        <f t="shared" si="112"/>
        <v>-6.2459745663366046</v>
      </c>
      <c r="AN193" s="28">
        <f t="shared" si="122"/>
        <v>15.400672204356905</v>
      </c>
      <c r="AO193" s="28">
        <f t="shared" si="123"/>
        <v>-7.863409870208022</v>
      </c>
      <c r="AP193">
        <f t="shared" si="100"/>
        <v>23.609121289162623</v>
      </c>
      <c r="AQ193">
        <f t="shared" si="101"/>
        <v>-25.26482869549163</v>
      </c>
      <c r="AR193" s="28">
        <f t="shared" si="124"/>
        <v>-11.038850853864691</v>
      </c>
      <c r="AS193" s="30">
        <f t="shared" si="125"/>
        <v>-98.936204054418823</v>
      </c>
      <c r="AT193" s="28">
        <f t="shared" si="113"/>
        <v>2.6195377032045106E-10</v>
      </c>
      <c r="AU193" s="28">
        <f t="shared" si="114"/>
        <v>4.4498242353616346E-4</v>
      </c>
      <c r="AV193" s="29">
        <f t="shared" si="115"/>
        <v>-7.7917659297509087E-13</v>
      </c>
      <c r="AW193" s="28">
        <f t="shared" si="116"/>
        <v>-2.4271768557004549E-5</v>
      </c>
      <c r="AX193" s="31">
        <f t="shared" si="126"/>
        <v>2.6117459372747598E-10</v>
      </c>
      <c r="AY193" s="28">
        <f t="shared" si="127"/>
        <v>4.2071065497915894E-4</v>
      </c>
      <c r="AZ193" s="8">
        <f t="shared" si="128"/>
        <v>-11.038850853603517</v>
      </c>
      <c r="BA193" s="8">
        <f t="shared" si="129"/>
        <v>-98.935783343763845</v>
      </c>
      <c r="BB193" s="8">
        <f t="shared" si="130"/>
        <v>81.064216656236155</v>
      </c>
      <c r="BD193" s="32">
        <f t="shared" si="131"/>
        <v>-11</v>
      </c>
      <c r="BE193" s="32">
        <f t="shared" si="132"/>
        <v>-99</v>
      </c>
      <c r="BF193" s="32">
        <f t="shared" si="133"/>
        <v>81</v>
      </c>
    </row>
    <row r="194" spans="22:58" x14ac:dyDescent="0.25">
      <c r="V194" s="27">
        <v>2.9</v>
      </c>
      <c r="W194" s="32">
        <f t="shared" si="117"/>
        <v>7943.2823472428208</v>
      </c>
      <c r="X194">
        <f t="shared" si="102"/>
        <v>-3.4139245433795011</v>
      </c>
      <c r="Y194" s="28">
        <f t="shared" si="103"/>
        <v>-21.669574138810557</v>
      </c>
      <c r="Z194" s="28">
        <f t="shared" si="104"/>
        <v>-85.266984072432734</v>
      </c>
      <c r="AA194" s="28">
        <f t="shared" si="105"/>
        <v>9.7421358082314502E-2</v>
      </c>
      <c r="AB194" s="28">
        <f t="shared" si="106"/>
        <v>-8.5653560372674313</v>
      </c>
      <c r="AC194" s="28">
        <f t="shared" si="118"/>
        <v>8.3693332022008824E-3</v>
      </c>
      <c r="AD194" s="28">
        <f t="shared" si="107"/>
        <v>2.5148156786659208</v>
      </c>
      <c r="AE194" s="28">
        <f t="shared" si="119"/>
        <v>-24.977707990905543</v>
      </c>
      <c r="AF194" s="28">
        <f t="shared" si="120"/>
        <v>-91.317524431034244</v>
      </c>
      <c r="AG194" s="28">
        <f t="shared" si="99"/>
        <v>92.110410468749379</v>
      </c>
      <c r="AH194" s="28">
        <f t="shared" si="108"/>
        <v>-107.84381723963095</v>
      </c>
      <c r="AI194" s="28">
        <f t="shared" si="109"/>
        <v>-89.999767762808716</v>
      </c>
      <c r="AJ194" s="28">
        <f t="shared" si="121"/>
        <v>31.185636414129018</v>
      </c>
      <c r="AK194" s="28">
        <f t="shared" si="110"/>
        <v>88.419130878417434</v>
      </c>
      <c r="AL194" s="29">
        <f t="shared" si="111"/>
        <v>-5.4135254000863241E-2</v>
      </c>
      <c r="AM194" s="28">
        <f t="shared" si="112"/>
        <v>-6.3902720214693369</v>
      </c>
      <c r="AN194" s="28">
        <f t="shared" si="122"/>
        <v>15.398094389246582</v>
      </c>
      <c r="AO194" s="28">
        <f t="shared" si="123"/>
        <v>-7.9709089058606191</v>
      </c>
      <c r="AP194">
        <f t="shared" si="100"/>
        <v>23.609121289162623</v>
      </c>
      <c r="AQ194">
        <f t="shared" si="101"/>
        <v>-25.26482869549163</v>
      </c>
      <c r="AR194" s="28">
        <f t="shared" si="124"/>
        <v>-11.235321007987968</v>
      </c>
      <c r="AS194" s="30">
        <f t="shared" si="125"/>
        <v>-99.288433336894869</v>
      </c>
      <c r="AT194" s="28">
        <f t="shared" si="113"/>
        <v>2.7429909054688514E-10</v>
      </c>
      <c r="AU194" s="28">
        <f t="shared" si="114"/>
        <v>4.5534739569223119E-4</v>
      </c>
      <c r="AV194" s="29">
        <f t="shared" si="115"/>
        <v>-8.1582103670411921E-13</v>
      </c>
      <c r="AW194" s="28">
        <f t="shared" si="116"/>
        <v>-2.4837130674643035E-5</v>
      </c>
      <c r="AX194" s="31">
        <f t="shared" si="126"/>
        <v>2.7348326951018103E-10</v>
      </c>
      <c r="AY194" s="28">
        <f t="shared" si="127"/>
        <v>4.3051026501758817E-4</v>
      </c>
      <c r="AZ194" s="8">
        <f t="shared" si="128"/>
        <v>-11.235321007714486</v>
      </c>
      <c r="BA194" s="8">
        <f t="shared" si="129"/>
        <v>-99.28800282662985</v>
      </c>
      <c r="BB194" s="8">
        <f t="shared" si="130"/>
        <v>80.71199717337015</v>
      </c>
      <c r="BD194" s="32">
        <f t="shared" si="131"/>
        <v>-11</v>
      </c>
      <c r="BE194" s="32">
        <f t="shared" si="132"/>
        <v>-99</v>
      </c>
      <c r="BF194" s="32">
        <f t="shared" si="133"/>
        <v>81</v>
      </c>
    </row>
    <row r="195" spans="22:58" x14ac:dyDescent="0.25">
      <c r="V195" s="27">
        <v>2.91</v>
      </c>
      <c r="W195" s="32">
        <f t="shared" si="117"/>
        <v>8128.3051616409975</v>
      </c>
      <c r="X195">
        <f t="shared" si="102"/>
        <v>-3.4139245433795011</v>
      </c>
      <c r="Y195" s="28">
        <f t="shared" si="103"/>
        <v>-21.868243140495352</v>
      </c>
      <c r="Z195" s="28">
        <f t="shared" si="104"/>
        <v>-85.374247714540402</v>
      </c>
      <c r="AA195" s="28">
        <f t="shared" si="105"/>
        <v>0.10195920003065141</v>
      </c>
      <c r="AB195" s="28">
        <f t="shared" si="106"/>
        <v>-8.7618072703202632</v>
      </c>
      <c r="AC195" s="28">
        <f t="shared" si="118"/>
        <v>8.7633700327161123E-3</v>
      </c>
      <c r="AD195" s="28">
        <f t="shared" si="107"/>
        <v>2.573315413290485</v>
      </c>
      <c r="AE195" s="28">
        <f t="shared" si="119"/>
        <v>-25.171445113811483</v>
      </c>
      <c r="AF195" s="28">
        <f t="shared" si="120"/>
        <v>-91.562739571570177</v>
      </c>
      <c r="AG195" s="28">
        <f t="shared" si="99"/>
        <v>92.110410468749379</v>
      </c>
      <c r="AH195" s="28">
        <f t="shared" si="108"/>
        <v>-108.04381723962776</v>
      </c>
      <c r="AI195" s="28">
        <f t="shared" si="109"/>
        <v>-89.999773049172589</v>
      </c>
      <c r="AJ195" s="28">
        <f t="shared" si="121"/>
        <v>31.385487645223343</v>
      </c>
      <c r="AK195" s="28">
        <f t="shared" si="110"/>
        <v>88.455098210918635</v>
      </c>
      <c r="AL195" s="29">
        <f t="shared" si="111"/>
        <v>-5.666999473816061E-2</v>
      </c>
      <c r="AM195" s="28">
        <f t="shared" si="112"/>
        <v>-6.5378463629201207</v>
      </c>
      <c r="AN195" s="28">
        <f t="shared" si="122"/>
        <v>15.395410879606803</v>
      </c>
      <c r="AO195" s="28">
        <f t="shared" si="123"/>
        <v>-8.0825212011740746</v>
      </c>
      <c r="AP195">
        <f t="shared" si="100"/>
        <v>23.609121289162623</v>
      </c>
      <c r="AQ195">
        <f t="shared" si="101"/>
        <v>-25.26482869549163</v>
      </c>
      <c r="AR195" s="28">
        <f t="shared" si="124"/>
        <v>-11.431741640533687</v>
      </c>
      <c r="AS195" s="30">
        <f t="shared" si="125"/>
        <v>-99.645260772744251</v>
      </c>
      <c r="AT195" s="28">
        <f t="shared" si="113"/>
        <v>2.8722686456308066E-10</v>
      </c>
      <c r="AU195" s="28">
        <f t="shared" si="114"/>
        <v>4.6595379906468938E-4</v>
      </c>
      <c r="AV195" s="29">
        <f t="shared" si="115"/>
        <v>-8.5439413536625441E-13</v>
      </c>
      <c r="AW195" s="28">
        <f t="shared" si="116"/>
        <v>-2.5415661767723499E-5</v>
      </c>
      <c r="AX195" s="31">
        <f t="shared" si="126"/>
        <v>2.8637247042771442E-10</v>
      </c>
      <c r="AY195" s="28">
        <f t="shared" si="127"/>
        <v>4.4053813729696587E-4</v>
      </c>
      <c r="AZ195" s="8">
        <f t="shared" si="128"/>
        <v>-11.431741640247315</v>
      </c>
      <c r="BA195" s="8">
        <f t="shared" si="129"/>
        <v>-99.644820234606954</v>
      </c>
      <c r="BB195" s="8">
        <f t="shared" si="130"/>
        <v>80.355179765393046</v>
      </c>
      <c r="BD195" s="32">
        <f t="shared" si="131"/>
        <v>-11</v>
      </c>
      <c r="BE195" s="32">
        <f t="shared" si="132"/>
        <v>-100</v>
      </c>
      <c r="BF195" s="32">
        <f t="shared" si="133"/>
        <v>80</v>
      </c>
    </row>
    <row r="196" spans="22:58" x14ac:dyDescent="0.25">
      <c r="V196" s="27">
        <v>2.92</v>
      </c>
      <c r="W196" s="32">
        <f t="shared" si="117"/>
        <v>8317.6377110267131</v>
      </c>
      <c r="X196">
        <f t="shared" si="102"/>
        <v>-3.4139245433795011</v>
      </c>
      <c r="Y196" s="28">
        <f t="shared" si="103"/>
        <v>-22.066971666068834</v>
      </c>
      <c r="Z196" s="28">
        <f t="shared" si="104"/>
        <v>-85.479101146900291</v>
      </c>
      <c r="AA196" s="28">
        <f t="shared" si="105"/>
        <v>0.1067058274116696</v>
      </c>
      <c r="AB196" s="28">
        <f t="shared" si="106"/>
        <v>-8.9626196921320282</v>
      </c>
      <c r="AC196" s="28">
        <f t="shared" si="118"/>
        <v>9.1759389323748369E-3</v>
      </c>
      <c r="AD196" s="28">
        <f t="shared" si="107"/>
        <v>2.6331722234743102</v>
      </c>
      <c r="AE196" s="28">
        <f t="shared" si="119"/>
        <v>-25.36501444310429</v>
      </c>
      <c r="AF196" s="28">
        <f t="shared" si="120"/>
        <v>-91.80854861555801</v>
      </c>
      <c r="AG196" s="28">
        <f t="shared" ref="AG196:AG259" si="134">DC_gain_comp</f>
        <v>92.110410468749379</v>
      </c>
      <c r="AH196" s="28">
        <f t="shared" si="108"/>
        <v>-108.24381723962468</v>
      </c>
      <c r="AI196" s="28">
        <f t="shared" si="109"/>
        <v>-89.999778215204131</v>
      </c>
      <c r="AJ196" s="28">
        <f t="shared" si="121"/>
        <v>31.585345567263985</v>
      </c>
      <c r="AK196" s="28">
        <f t="shared" si="110"/>
        <v>88.490248003844059</v>
      </c>
      <c r="AL196" s="29">
        <f t="shared" si="111"/>
        <v>-5.9322609464428827E-2</v>
      </c>
      <c r="AM196" s="28">
        <f t="shared" si="112"/>
        <v>-6.6887680002355969</v>
      </c>
      <c r="AN196" s="28">
        <f t="shared" si="122"/>
        <v>15.392616186924259</v>
      </c>
      <c r="AO196" s="28">
        <f t="shared" si="123"/>
        <v>-8.1982982115956702</v>
      </c>
      <c r="AP196">
        <f t="shared" ref="AP196:AP259" si="135">-20*LOG(GmPS*Rsns)</f>
        <v>23.609121289162623</v>
      </c>
      <c r="AQ196">
        <f t="shared" ref="AQ196:AQ259" si="136">20*LOG(Vref/Vout)</f>
        <v>-25.26482869549163</v>
      </c>
      <c r="AR196" s="28">
        <f t="shared" si="124"/>
        <v>-11.628105662509038</v>
      </c>
      <c r="AS196" s="30">
        <f t="shared" si="125"/>
        <v>-100.00684682715368</v>
      </c>
      <c r="AT196" s="28">
        <f t="shared" si="113"/>
        <v>3.0076216488316449E-10</v>
      </c>
      <c r="AU196" s="28">
        <f t="shared" si="114"/>
        <v>4.7680725730899572E-4</v>
      </c>
      <c r="AV196" s="29">
        <f t="shared" si="115"/>
        <v>-8.9489588896149647E-13</v>
      </c>
      <c r="AW196" s="28">
        <f t="shared" si="116"/>
        <v>-2.6007668581089255E-5</v>
      </c>
      <c r="AX196" s="31">
        <f t="shared" si="126"/>
        <v>2.9986726899420298E-10</v>
      </c>
      <c r="AY196" s="28">
        <f t="shared" si="127"/>
        <v>4.5079958872790648E-4</v>
      </c>
      <c r="AZ196" s="8">
        <f t="shared" si="128"/>
        <v>-11.628105662209171</v>
      </c>
      <c r="BA196" s="8">
        <f t="shared" si="129"/>
        <v>-100.00639602756495</v>
      </c>
      <c r="BB196" s="8">
        <f t="shared" si="130"/>
        <v>79.993603972435054</v>
      </c>
      <c r="BD196" s="32">
        <f t="shared" si="131"/>
        <v>-12</v>
      </c>
      <c r="BE196" s="32">
        <f t="shared" si="132"/>
        <v>-100</v>
      </c>
      <c r="BF196" s="32">
        <f t="shared" si="133"/>
        <v>80</v>
      </c>
    </row>
    <row r="197" spans="22:58" x14ac:dyDescent="0.25">
      <c r="V197" s="27">
        <v>2.93</v>
      </c>
      <c r="W197" s="32">
        <f t="shared" si="117"/>
        <v>8511.3803820237772</v>
      </c>
      <c r="X197">
        <f t="shared" ref="X197:X260" si="137">DC_gain_power</f>
        <v>-3.4139245433795011</v>
      </c>
      <c r="Y197" s="28">
        <f t="shared" si="103"/>
        <v>-22.265757069826492</v>
      </c>
      <c r="Z197" s="28">
        <f t="shared" si="104"/>
        <v>-85.581597153358487</v>
      </c>
      <c r="AA197" s="28">
        <f t="shared" si="105"/>
        <v>0.11167060237307945</v>
      </c>
      <c r="AB197" s="28">
        <f t="shared" si="106"/>
        <v>-9.1678800319227385</v>
      </c>
      <c r="AC197" s="28">
        <f t="shared" si="118"/>
        <v>9.6079096021586107E-3</v>
      </c>
      <c r="AD197" s="28">
        <f t="shared" si="107"/>
        <v>2.6944173231737834</v>
      </c>
      <c r="AE197" s="28">
        <f t="shared" si="119"/>
        <v>-25.558403101230756</v>
      </c>
      <c r="AF197" s="28">
        <f t="shared" si="120"/>
        <v>-92.055059862107441</v>
      </c>
      <c r="AG197" s="28">
        <f t="shared" si="134"/>
        <v>92.110410468749379</v>
      </c>
      <c r="AH197" s="28">
        <f t="shared" si="108"/>
        <v>-108.44381723962175</v>
      </c>
      <c r="AI197" s="28">
        <f t="shared" si="109"/>
        <v>-89.999783263642428</v>
      </c>
      <c r="AJ197" s="28">
        <f t="shared" si="121"/>
        <v>31.785209879527095</v>
      </c>
      <c r="AK197" s="28">
        <f t="shared" si="110"/>
        <v>88.524598788187546</v>
      </c>
      <c r="AL197" s="29">
        <f t="shared" si="111"/>
        <v>-6.209850264702077E-2</v>
      </c>
      <c r="AM197" s="28">
        <f t="shared" si="112"/>
        <v>-6.8431085723367273</v>
      </c>
      <c r="AN197" s="28">
        <f t="shared" si="122"/>
        <v>15.389704606007701</v>
      </c>
      <c r="AO197" s="28">
        <f t="shared" si="123"/>
        <v>-8.3182930477916095</v>
      </c>
      <c r="AP197">
        <f t="shared" si="135"/>
        <v>23.609121289162623</v>
      </c>
      <c r="AQ197">
        <f t="shared" si="136"/>
        <v>-25.26482869549163</v>
      </c>
      <c r="AR197" s="28">
        <f t="shared" si="124"/>
        <v>-11.824405901552062</v>
      </c>
      <c r="AS197" s="30">
        <f t="shared" si="125"/>
        <v>-100.37335290989905</v>
      </c>
      <c r="AT197" s="28">
        <f t="shared" si="113"/>
        <v>3.1493777864099533E-10</v>
      </c>
      <c r="AU197" s="28">
        <f t="shared" si="114"/>
        <v>4.8791352507237141E-4</v>
      </c>
      <c r="AV197" s="29">
        <f t="shared" si="115"/>
        <v>-9.373262974898456E-13</v>
      </c>
      <c r="AW197" s="28">
        <f t="shared" si="116"/>
        <v>-2.6613465004588922E-5</v>
      </c>
      <c r="AX197" s="31">
        <f t="shared" si="126"/>
        <v>3.1400045234350549E-10</v>
      </c>
      <c r="AY197" s="28">
        <f t="shared" si="127"/>
        <v>4.613000600677825E-4</v>
      </c>
      <c r="AZ197" s="8">
        <f t="shared" si="128"/>
        <v>-11.824405901238061</v>
      </c>
      <c r="BA197" s="8">
        <f t="shared" si="129"/>
        <v>-100.37289160983899</v>
      </c>
      <c r="BB197" s="8">
        <f t="shared" si="130"/>
        <v>79.627108390161013</v>
      </c>
      <c r="BD197" s="32">
        <f t="shared" si="131"/>
        <v>-12</v>
      </c>
      <c r="BE197" s="32">
        <f t="shared" si="132"/>
        <v>-100</v>
      </c>
      <c r="BF197" s="32">
        <f t="shared" si="133"/>
        <v>80</v>
      </c>
    </row>
    <row r="198" spans="22:58" x14ac:dyDescent="0.25">
      <c r="V198" s="27">
        <v>2.94</v>
      </c>
      <c r="W198" s="32">
        <f t="shared" si="117"/>
        <v>8709.6358995608098</v>
      </c>
      <c r="X198">
        <f t="shared" si="137"/>
        <v>-3.4139245433795011</v>
      </c>
      <c r="Y198" s="28">
        <f t="shared" ref="Y198:Y232" si="138">20*LOG(1/SQRT((W198/fp)^2+1))</f>
        <v>-22.464596822235123</v>
      </c>
      <c r="Z198" s="28">
        <f t="shared" ref="Z198:Z232" si="139">-180/PI()*ATAN(W198/fp)</f>
        <v>-85.681787453178401</v>
      </c>
      <c r="AA198" s="28">
        <f t="shared" ref="AA198:AA232" si="140">20*LOG(SQRT((W198/fzRHP)^2+1))</f>
        <v>0.11686328396344497</v>
      </c>
      <c r="AB198" s="28">
        <f t="shared" ref="AB198:AB232" si="141">-180/PI()*ATAN(W198/fzRHP)</f>
        <v>-9.3776760360627129</v>
      </c>
      <c r="AC198" s="28">
        <f t="shared" si="118"/>
        <v>1.0060192376105436E-2</v>
      </c>
      <c r="AD198" s="28">
        <f t="shared" ref="AD198:AD232" si="142">180/PI()*ATAN(W198/fzESR)</f>
        <v>2.7570826251996645</v>
      </c>
      <c r="AE198" s="28">
        <f t="shared" si="119"/>
        <v>-25.751597889275075</v>
      </c>
      <c r="AF198" s="28">
        <f t="shared" si="120"/>
        <v>-92.302380864041453</v>
      </c>
      <c r="AG198" s="28">
        <f t="shared" si="134"/>
        <v>92.110410468749379</v>
      </c>
      <c r="AH198" s="28">
        <f t="shared" ref="AH198:AH232" si="143">20*LOG(1/SQRT((W198/fp_comp1)^2+1))</f>
        <v>-108.64381723961895</v>
      </c>
      <c r="AI198" s="28">
        <f t="shared" ref="AI198:AI232" si="144">-180/PI()*ATAN(W198/fp_comp1)</f>
        <v>-89.99978819716425</v>
      </c>
      <c r="AJ198" s="28">
        <f t="shared" si="121"/>
        <v>31.985080294786794</v>
      </c>
      <c r="AK198" s="28">
        <f t="shared" ref="AK198:AK232" si="145">180/PI()*ATAN(W198/fz_comp)</f>
        <v>88.558168678356324</v>
      </c>
      <c r="AL198" s="29">
        <f t="shared" ref="AL198:AL232" si="146">20*LOG(1/SQRT((W198/fp_comp2)^2+1))</f>
        <v>-6.5003319222594738E-2</v>
      </c>
      <c r="AM198" s="28">
        <f t="shared" ref="AM198:AM232" si="147">-180/PI()*ATAN(W198/fp_comp2)</f>
        <v>-7.0009409482897329</v>
      </c>
      <c r="AN198" s="28">
        <f t="shared" si="122"/>
        <v>15.386670204694624</v>
      </c>
      <c r="AO198" s="28">
        <f t="shared" si="123"/>
        <v>-8.4425604670976586</v>
      </c>
      <c r="AP198">
        <f t="shared" si="135"/>
        <v>23.609121289162623</v>
      </c>
      <c r="AQ198">
        <f t="shared" si="136"/>
        <v>-25.26482869549163</v>
      </c>
      <c r="AR198" s="28">
        <f t="shared" si="124"/>
        <v>-12.020635090909458</v>
      </c>
      <c r="AS198" s="30">
        <f t="shared" si="125"/>
        <v>-100.74494133113912</v>
      </c>
      <c r="AT198" s="28">
        <f t="shared" ref="AT198:AT232" si="148">20*LOG(SQRT((W198/fz_ff)^2+1))</f>
        <v>3.2978070700563263E-10</v>
      </c>
      <c r="AU198" s="28">
        <f t="shared" ref="AU198:AU232" si="149">180/PI()*ATAN(W198/fz_ff)</f>
        <v>4.9927849104498844E-4</v>
      </c>
      <c r="AV198" s="29">
        <f t="shared" ref="AV198:AV232" si="150">20*LOG(1/SQRT((W198/fp_ff)^2+1))</f>
        <v>-9.7975670601819493E-13</v>
      </c>
      <c r="AW198" s="28">
        <f t="shared" ref="AW198:AW232" si="151">-180/PI()*ATAN(W198/fp_ff)</f>
        <v>-2.7233372239504813E-5</v>
      </c>
      <c r="AX198" s="31">
        <f t="shared" si="126"/>
        <v>3.2880095029961442E-10</v>
      </c>
      <c r="AY198" s="28">
        <f t="shared" si="127"/>
        <v>4.7204511880548361E-4</v>
      </c>
      <c r="AZ198" s="8">
        <f t="shared" si="128"/>
        <v>-12.020635090580658</v>
      </c>
      <c r="BA198" s="8">
        <f t="shared" si="129"/>
        <v>-100.7444692860203</v>
      </c>
      <c r="BB198" s="8">
        <f t="shared" si="130"/>
        <v>79.255530713979695</v>
      </c>
      <c r="BD198" s="32">
        <f t="shared" si="131"/>
        <v>-12</v>
      </c>
      <c r="BE198" s="32">
        <f t="shared" si="132"/>
        <v>-101</v>
      </c>
      <c r="BF198" s="32">
        <f t="shared" si="133"/>
        <v>79</v>
      </c>
    </row>
    <row r="199" spans="22:58" x14ac:dyDescent="0.25">
      <c r="V199" s="27">
        <v>2.95</v>
      </c>
      <c r="W199" s="32">
        <f t="shared" ref="W199:W232" si="152">10*10^V199</f>
        <v>8912.509381337466</v>
      </c>
      <c r="X199">
        <f t="shared" si="137"/>
        <v>-3.4139245433795011</v>
      </c>
      <c r="Y199" s="28">
        <f t="shared" si="138"/>
        <v>-22.663488504956646</v>
      </c>
      <c r="Z199" s="28">
        <f t="shared" si="139"/>
        <v>-85.779722716334319</v>
      </c>
      <c r="AA199" s="28">
        <f t="shared" si="140"/>
        <v>0.12229404281209405</v>
      </c>
      <c r="AB199" s="28">
        <f t="shared" si="141"/>
        <v>-9.5920964269627458</v>
      </c>
      <c r="AC199" s="28">
        <f t="shared" ref="AC199:AC232" si="153">20*LOG(SQRT((W199/fzESR)^2+1))</f>
        <v>1.0533740102248522E-2</v>
      </c>
      <c r="AD199" s="28">
        <f t="shared" si="142"/>
        <v>2.8212007554945671</v>
      </c>
      <c r="AE199" s="28">
        <f t="shared" ref="AE199:AE232" si="154">X199+Y199+AA199+AC199</f>
        <v>-25.944585265421804</v>
      </c>
      <c r="AF199" s="28">
        <f t="shared" ref="AF199:AF232" si="155">Z199+AB199+AD199</f>
        <v>-92.550618387802487</v>
      </c>
      <c r="AG199" s="28">
        <f t="shared" si="134"/>
        <v>92.110410468749379</v>
      </c>
      <c r="AH199" s="28">
        <f t="shared" si="143"/>
        <v>-108.8438172396163</v>
      </c>
      <c r="AI199" s="28">
        <f t="shared" si="144"/>
        <v>-89.99979301838539</v>
      </c>
      <c r="AJ199" s="28">
        <f t="shared" ref="AJ199:AJ232" si="156">20*LOG(SQRT((W199/fz_comp)^2+1))</f>
        <v>32.184956538711027</v>
      </c>
      <c r="AK199" s="28">
        <f t="shared" si="145"/>
        <v>88.590975381305427</v>
      </c>
      <c r="AL199" s="29">
        <f t="shared" si="146"/>
        <v>-6.8042954601694197E-2</v>
      </c>
      <c r="AM199" s="28">
        <f t="shared" si="147"/>
        <v>-7.1623392262798129</v>
      </c>
      <c r="AN199" s="28">
        <f t="shared" ref="AN199:AN232" si="157">AG199+AH199+AJ199+AL199</f>
        <v>15.383506813242413</v>
      </c>
      <c r="AO199" s="28">
        <f t="shared" ref="AO199:AO232" si="158">AI199+AK199+AM199</f>
        <v>-8.571156863359775</v>
      </c>
      <c r="AP199">
        <f t="shared" si="135"/>
        <v>23.609121289162623</v>
      </c>
      <c r="AQ199">
        <f t="shared" si="136"/>
        <v>-25.26482869549163</v>
      </c>
      <c r="AR199" s="28">
        <f t="shared" ref="AR199:AR232" si="159">AE199+AN199+AP199+AQ199</f>
        <v>-12.216785858508398</v>
      </c>
      <c r="AS199" s="30">
        <f t="shared" ref="AS199:AS232" si="160">AF199+AO199</f>
        <v>-101.12177525116226</v>
      </c>
      <c r="AT199" s="28">
        <f t="shared" si="148"/>
        <v>3.4532180845600147E-10</v>
      </c>
      <c r="AU199" s="28">
        <f t="shared" si="149"/>
        <v>5.1090818108223679E-4</v>
      </c>
      <c r="AV199" s="29">
        <f t="shared" si="150"/>
        <v>-1.0260444244127582E-12</v>
      </c>
      <c r="AW199" s="28">
        <f t="shared" si="151"/>
        <v>-2.7867718968858423E-5</v>
      </c>
      <c r="AX199" s="31">
        <f t="shared" ref="AX199:AX232" si="161">AT199+AV199</f>
        <v>3.4429576403158874E-10</v>
      </c>
      <c r="AY199" s="28">
        <f t="shared" ref="AY199:AY232" si="162">AU199+AW199</f>
        <v>4.8304046211337839E-4</v>
      </c>
      <c r="AZ199" s="8">
        <f t="shared" ref="AZ199:AZ232" si="163">AR199+AX199</f>
        <v>-12.216785858164103</v>
      </c>
      <c r="BA199" s="8">
        <f t="shared" ref="BA199:BA232" si="164">AS199+AY199</f>
        <v>-101.12129221070015</v>
      </c>
      <c r="BB199" s="8">
        <f t="shared" ref="BB199:BB232" si="165">BA199+180</f>
        <v>78.878707789299852</v>
      </c>
      <c r="BD199" s="32">
        <f t="shared" ref="BD199:BD232" si="166">ROUND(AZ199,0)</f>
        <v>-12</v>
      </c>
      <c r="BE199" s="32">
        <f t="shared" ref="BE199:BE232" si="167">ROUND(BA199,0)</f>
        <v>-101</v>
      </c>
      <c r="BF199" s="32">
        <f t="shared" ref="BF199:BF232" si="168">ROUND(BB199,0)</f>
        <v>79</v>
      </c>
    </row>
    <row r="200" spans="22:58" x14ac:dyDescent="0.25">
      <c r="V200" s="27">
        <v>2.96</v>
      </c>
      <c r="W200" s="32">
        <f t="shared" si="152"/>
        <v>9120.1083935590977</v>
      </c>
      <c r="X200">
        <f t="shared" si="137"/>
        <v>-3.4139245433795011</v>
      </c>
      <c r="Y200" s="28">
        <f t="shared" si="138"/>
        <v>-22.862429806073866</v>
      </c>
      <c r="Z200" s="28">
        <f t="shared" si="139"/>
        <v>-85.875452579032029</v>
      </c>
      <c r="AA200" s="28">
        <f t="shared" si="140"/>
        <v>0.12797347614785429</v>
      </c>
      <c r="AB200" s="28">
        <f t="shared" si="141"/>
        <v>-9.811230857164027</v>
      </c>
      <c r="AC200" s="28">
        <f t="shared" si="153"/>
        <v>1.1029550108940434E-2</v>
      </c>
      <c r="AD200" s="28">
        <f t="shared" si="142"/>
        <v>2.88680506760186</v>
      </c>
      <c r="AE200" s="28">
        <f t="shared" si="154"/>
        <v>-26.137351323196572</v>
      </c>
      <c r="AF200" s="28">
        <f t="shared" si="155"/>
        <v>-92.799878368594207</v>
      </c>
      <c r="AG200" s="28">
        <f t="shared" si="134"/>
        <v>92.110410468749379</v>
      </c>
      <c r="AH200" s="28">
        <f t="shared" si="143"/>
        <v>-109.04381723961373</v>
      </c>
      <c r="AI200" s="28">
        <f t="shared" si="144"/>
        <v>-89.999797729862166</v>
      </c>
      <c r="AJ200" s="28">
        <f t="shared" si="156"/>
        <v>32.384838349284053</v>
      </c>
      <c r="AK200" s="28">
        <f t="shared" si="145"/>
        <v>88.623036205487381</v>
      </c>
      <c r="AL200" s="29">
        <f t="shared" si="146"/>
        <v>-7.1223565023134427E-2</v>
      </c>
      <c r="AM200" s="28">
        <f t="shared" si="147"/>
        <v>-7.3273787306362346</v>
      </c>
      <c r="AN200" s="28">
        <f t="shared" si="157"/>
        <v>15.380208013396567</v>
      </c>
      <c r="AO200" s="28">
        <f t="shared" si="158"/>
        <v>-8.7041402550110192</v>
      </c>
      <c r="AP200">
        <f t="shared" si="135"/>
        <v>23.609121289162623</v>
      </c>
      <c r="AQ200">
        <f t="shared" si="136"/>
        <v>-25.26482869549163</v>
      </c>
      <c r="AR200" s="28">
        <f t="shared" si="159"/>
        <v>-12.412850716129013</v>
      </c>
      <c r="AS200" s="30">
        <f t="shared" si="160"/>
        <v>-101.50401862360522</v>
      </c>
      <c r="AT200" s="28">
        <f t="shared" si="148"/>
        <v>3.615957987808925E-10</v>
      </c>
      <c r="AU200" s="28">
        <f t="shared" si="149"/>
        <v>5.228087613997058E-4</v>
      </c>
      <c r="AV200" s="29">
        <f t="shared" si="150"/>
        <v>-1.0761894526735352E-12</v>
      </c>
      <c r="AW200" s="28">
        <f t="shared" si="151"/>
        <v>-2.8516841531682134E-5</v>
      </c>
      <c r="AX200" s="31">
        <f t="shared" si="161"/>
        <v>3.6051960932821895E-10</v>
      </c>
      <c r="AY200" s="28">
        <f t="shared" si="162"/>
        <v>4.9429191986802366E-4</v>
      </c>
      <c r="AZ200" s="8">
        <f t="shared" si="163"/>
        <v>-12.412850715768494</v>
      </c>
      <c r="BA200" s="8">
        <f t="shared" si="164"/>
        <v>-101.50352433168536</v>
      </c>
      <c r="BB200" s="8">
        <f t="shared" si="165"/>
        <v>78.496475668314645</v>
      </c>
      <c r="BD200" s="32">
        <f t="shared" si="166"/>
        <v>-12</v>
      </c>
      <c r="BE200" s="32">
        <f t="shared" si="167"/>
        <v>-102</v>
      </c>
      <c r="BF200" s="32">
        <f t="shared" si="168"/>
        <v>78</v>
      </c>
    </row>
    <row r="201" spans="22:58" x14ac:dyDescent="0.25">
      <c r="V201" s="27">
        <v>2.97</v>
      </c>
      <c r="W201" s="32">
        <f t="shared" si="152"/>
        <v>9332.5430079699199</v>
      </c>
      <c r="X201">
        <f t="shared" si="137"/>
        <v>-3.4139245433795011</v>
      </c>
      <c r="Y201" s="28">
        <f t="shared" si="138"/>
        <v>-23.061418515511424</v>
      </c>
      <c r="Z201" s="28">
        <f t="shared" si="139"/>
        <v>-85.969025659415294</v>
      </c>
      <c r="AA201" s="28">
        <f t="shared" si="140"/>
        <v>0.1339126231434373</v>
      </c>
      <c r="AB201" s="28">
        <f t="shared" si="141"/>
        <v>-10.035169858329594</v>
      </c>
      <c r="AC201" s="28">
        <f t="shared" si="153"/>
        <v>1.1548666260260319E-2</v>
      </c>
      <c r="AD201" s="28">
        <f t="shared" si="142"/>
        <v>2.9539296573207507</v>
      </c>
      <c r="AE201" s="28">
        <f t="shared" si="154"/>
        <v>-26.329881769487226</v>
      </c>
      <c r="AF201" s="28">
        <f t="shared" si="155"/>
        <v>-93.050265860424133</v>
      </c>
      <c r="AG201" s="28">
        <f t="shared" si="134"/>
        <v>92.110410468749379</v>
      </c>
      <c r="AH201" s="28">
        <f t="shared" si="143"/>
        <v>-109.2438172396113</v>
      </c>
      <c r="AI201" s="28">
        <f t="shared" si="144"/>
        <v>-89.999802334092621</v>
      </c>
      <c r="AJ201" s="28">
        <f t="shared" si="156"/>
        <v>32.584725476254953</v>
      </c>
      <c r="AK201" s="28">
        <f t="shared" si="145"/>
        <v>88.654368069619679</v>
      </c>
      <c r="AL201" s="29">
        <f t="shared" si="146"/>
        <v>-7.4551578263906002E-2</v>
      </c>
      <c r="AM201" s="28">
        <f t="shared" si="147"/>
        <v>-7.4961360067491265</v>
      </c>
      <c r="AN201" s="28">
        <f t="shared" si="157"/>
        <v>15.376767127129122</v>
      </c>
      <c r="AO201" s="28">
        <f t="shared" si="158"/>
        <v>-8.8415702712220678</v>
      </c>
      <c r="AP201">
        <f t="shared" si="135"/>
        <v>23.609121289162623</v>
      </c>
      <c r="AQ201">
        <f t="shared" si="136"/>
        <v>-25.26482869549163</v>
      </c>
      <c r="AR201" s="28">
        <f t="shared" si="159"/>
        <v>-12.608822048687111</v>
      </c>
      <c r="AS201" s="30">
        <f t="shared" si="160"/>
        <v>-101.8918361316462</v>
      </c>
      <c r="AT201" s="28">
        <f t="shared" si="148"/>
        <v>3.7863739376909603E-10</v>
      </c>
      <c r="AU201" s="28">
        <f t="shared" si="149"/>
        <v>5.3498654184260062E-4</v>
      </c>
      <c r="AV201" s="29">
        <f t="shared" si="150"/>
        <v>-1.1263344809343123E-12</v>
      </c>
      <c r="AW201" s="28">
        <f t="shared" si="151"/>
        <v>-2.9181084101351006E-5</v>
      </c>
      <c r="AX201" s="31">
        <f t="shared" si="161"/>
        <v>3.775110592881617E-10</v>
      </c>
      <c r="AY201" s="28">
        <f t="shared" si="162"/>
        <v>5.0580545774124965E-4</v>
      </c>
      <c r="AZ201" s="8">
        <f t="shared" si="163"/>
        <v>-12.6088220483096</v>
      </c>
      <c r="BA201" s="8">
        <f t="shared" si="164"/>
        <v>-101.89133032618847</v>
      </c>
      <c r="BB201" s="8">
        <f t="shared" si="165"/>
        <v>78.108669673811534</v>
      </c>
      <c r="BD201" s="32">
        <f t="shared" si="166"/>
        <v>-13</v>
      </c>
      <c r="BE201" s="32">
        <f t="shared" si="167"/>
        <v>-102</v>
      </c>
      <c r="BF201" s="32">
        <f t="shared" si="168"/>
        <v>78</v>
      </c>
    </row>
    <row r="202" spans="22:58" x14ac:dyDescent="0.25">
      <c r="V202" s="27">
        <v>2.98</v>
      </c>
      <c r="W202" s="32">
        <f t="shared" si="152"/>
        <v>9549.9258602143673</v>
      </c>
      <c r="X202">
        <f t="shared" si="137"/>
        <v>-3.4139245433795011</v>
      </c>
      <c r="Y202" s="28">
        <f t="shared" si="138"/>
        <v>-23.260452520644449</v>
      </c>
      <c r="Z202" s="28">
        <f t="shared" si="139"/>
        <v>-86.060489573419858</v>
      </c>
      <c r="AA202" s="28">
        <f t="shared" si="140"/>
        <v>0.14012298056947864</v>
      </c>
      <c r="AB202" s="28">
        <f t="shared" si="141"/>
        <v>-10.264004784826749</v>
      </c>
      <c r="AC202" s="28">
        <f t="shared" si="153"/>
        <v>1.2092181104406354E-2</v>
      </c>
      <c r="AD202" s="28">
        <f t="shared" si="142"/>
        <v>3.0226093775412108</v>
      </c>
      <c r="AE202" s="28">
        <f t="shared" si="154"/>
        <v>-26.522161902350064</v>
      </c>
      <c r="AF202" s="28">
        <f t="shared" si="155"/>
        <v>-93.301884980705395</v>
      </c>
      <c r="AG202" s="28">
        <f t="shared" si="134"/>
        <v>92.110410468749379</v>
      </c>
      <c r="AH202" s="28">
        <f t="shared" si="143"/>
        <v>-109.44381723960896</v>
      </c>
      <c r="AI202" s="28">
        <f t="shared" si="144"/>
        <v>-89.999806833517994</v>
      </c>
      <c r="AJ202" s="28">
        <f t="shared" si="156"/>
        <v>32.784617680610431</v>
      </c>
      <c r="AK202" s="28">
        <f t="shared" si="145"/>
        <v>88.684987511272979</v>
      </c>
      <c r="AL202" s="29">
        <f t="shared" si="146"/>
        <v>-7.8033704709589771E-2</v>
      </c>
      <c r="AM202" s="28">
        <f t="shared" si="147"/>
        <v>-7.6686888137081128</v>
      </c>
      <c r="AN202" s="28">
        <f t="shared" si="157"/>
        <v>15.373177205041259</v>
      </c>
      <c r="AO202" s="28">
        <f t="shared" si="158"/>
        <v>-8.9835081359531266</v>
      </c>
      <c r="AP202">
        <f t="shared" si="135"/>
        <v>23.609121289162623</v>
      </c>
      <c r="AQ202">
        <f t="shared" si="136"/>
        <v>-25.26482869549163</v>
      </c>
      <c r="AR202" s="28">
        <f t="shared" si="159"/>
        <v>-12.804692103637812</v>
      </c>
      <c r="AS202" s="30">
        <f t="shared" si="160"/>
        <v>-102.28539311665853</v>
      </c>
      <c r="AT202" s="28">
        <f t="shared" si="148"/>
        <v>3.9648323786433491E-10</v>
      </c>
      <c r="AU202" s="28">
        <f t="shared" si="149"/>
        <v>5.4744797923129778E-4</v>
      </c>
      <c r="AV202" s="29">
        <f t="shared" si="150"/>
        <v>-1.1803368190613036E-12</v>
      </c>
      <c r="AW202" s="28">
        <f t="shared" si="151"/>
        <v>-2.9860798868067681E-5</v>
      </c>
      <c r="AX202" s="31">
        <f t="shared" si="161"/>
        <v>3.9530290104527362E-10</v>
      </c>
      <c r="AY202" s="28">
        <f t="shared" si="162"/>
        <v>5.1758718036323012E-4</v>
      </c>
      <c r="AZ202" s="8">
        <f t="shared" si="163"/>
        <v>-12.804692103242509</v>
      </c>
      <c r="BA202" s="8">
        <f t="shared" si="164"/>
        <v>-102.28487552947816</v>
      </c>
      <c r="BB202" s="8">
        <f t="shared" si="165"/>
        <v>77.715124470521843</v>
      </c>
      <c r="BD202" s="32">
        <f t="shared" si="166"/>
        <v>-13</v>
      </c>
      <c r="BE202" s="32">
        <f t="shared" si="167"/>
        <v>-102</v>
      </c>
      <c r="BF202" s="32">
        <f t="shared" si="168"/>
        <v>78</v>
      </c>
    </row>
    <row r="203" spans="22:58" x14ac:dyDescent="0.25">
      <c r="V203" s="27">
        <v>2.99</v>
      </c>
      <c r="W203" s="32">
        <f t="shared" si="152"/>
        <v>9772.3722095581143</v>
      </c>
      <c r="X203">
        <f t="shared" si="137"/>
        <v>-3.4139245433795011</v>
      </c>
      <c r="Y203" s="28">
        <f t="shared" si="138"/>
        <v>-23.45952980208839</v>
      </c>
      <c r="Z203" s="28">
        <f t="shared" si="139"/>
        <v>-86.149890950740158</v>
      </c>
      <c r="AA203" s="28">
        <f t="shared" si="140"/>
        <v>0.1466165187392342</v>
      </c>
      <c r="AB203" s="28">
        <f t="shared" si="141"/>
        <v>-10.497827751580404</v>
      </c>
      <c r="AC203" s="28">
        <f t="shared" si="153"/>
        <v>1.2661238119027007E-2</v>
      </c>
      <c r="AD203" s="28">
        <f t="shared" si="142"/>
        <v>3.0928798532518575</v>
      </c>
      <c r="AE203" s="28">
        <f t="shared" si="154"/>
        <v>-26.714176588609632</v>
      </c>
      <c r="AF203" s="28">
        <f t="shared" si="155"/>
        <v>-93.554838849068702</v>
      </c>
      <c r="AG203" s="28">
        <f t="shared" si="134"/>
        <v>92.110410468749379</v>
      </c>
      <c r="AH203" s="28">
        <f t="shared" si="143"/>
        <v>-109.64381723960676</v>
      </c>
      <c r="AI203" s="28">
        <f t="shared" si="144"/>
        <v>-89.999811230523932</v>
      </c>
      <c r="AJ203" s="28">
        <f t="shared" si="156"/>
        <v>32.984514734071389</v>
      </c>
      <c r="AK203" s="28">
        <f t="shared" si="145"/>
        <v>88.714910695282583</v>
      </c>
      <c r="AL203" s="29">
        <f t="shared" si="146"/>
        <v>-8.1676948789595458E-2</v>
      </c>
      <c r="AM203" s="28">
        <f t="shared" si="147"/>
        <v>-7.8451161144840933</v>
      </c>
      <c r="AN203" s="28">
        <f t="shared" si="157"/>
        <v>15.369431014424411</v>
      </c>
      <c r="AO203" s="28">
        <f t="shared" si="158"/>
        <v>-9.1300166497254409</v>
      </c>
      <c r="AP203">
        <f t="shared" si="135"/>
        <v>23.609121289162623</v>
      </c>
      <c r="AQ203">
        <f t="shared" si="136"/>
        <v>-25.26482869549163</v>
      </c>
      <c r="AR203" s="28">
        <f t="shared" si="159"/>
        <v>-13.000452980514229</v>
      </c>
      <c r="AS203" s="30">
        <f t="shared" si="160"/>
        <v>-102.68485549879415</v>
      </c>
      <c r="AT203" s="28">
        <f t="shared" si="148"/>
        <v>4.1516997551033137E-10</v>
      </c>
      <c r="AU203" s="28">
        <f t="shared" si="149"/>
        <v>5.6019968078484326E-4</v>
      </c>
      <c r="AV203" s="29">
        <f t="shared" si="150"/>
        <v>-1.2343391571882951E-12</v>
      </c>
      <c r="AW203" s="28">
        <f t="shared" si="151"/>
        <v>-3.0556346225598596E-5</v>
      </c>
      <c r="AX203" s="31">
        <f t="shared" si="161"/>
        <v>4.1393563635314306E-10</v>
      </c>
      <c r="AY203" s="28">
        <f t="shared" si="162"/>
        <v>5.2964333455924467E-4</v>
      </c>
      <c r="AZ203" s="8">
        <f t="shared" si="163"/>
        <v>-13.000452980100293</v>
      </c>
      <c r="BA203" s="8">
        <f t="shared" si="164"/>
        <v>-102.68432585545959</v>
      </c>
      <c r="BB203" s="8">
        <f t="shared" si="165"/>
        <v>77.315674144540409</v>
      </c>
      <c r="BD203" s="32">
        <f t="shared" si="166"/>
        <v>-13</v>
      </c>
      <c r="BE203" s="32">
        <f t="shared" si="167"/>
        <v>-103</v>
      </c>
      <c r="BF203" s="32">
        <f t="shared" si="168"/>
        <v>77</v>
      </c>
    </row>
    <row r="204" spans="22:58" x14ac:dyDescent="0.25">
      <c r="V204" s="27">
        <v>3</v>
      </c>
      <c r="W204" s="41">
        <f t="shared" si="152"/>
        <v>10000</v>
      </c>
      <c r="X204">
        <f t="shared" si="137"/>
        <v>-3.4139245433795011</v>
      </c>
      <c r="Y204" s="28">
        <f t="shared" si="138"/>
        <v>-23.658648429662957</v>
      </c>
      <c r="Z204" s="28">
        <f t="shared" si="139"/>
        <v>-86.237275450875572</v>
      </c>
      <c r="AA204" s="28">
        <f t="shared" si="140"/>
        <v>0.15340569772162302</v>
      </c>
      <c r="AB204" s="28">
        <f t="shared" si="141"/>
        <v>-10.736731565865943</v>
      </c>
      <c r="AC204" s="28">
        <f t="shared" si="153"/>
        <v>1.3257034057714889E-2</v>
      </c>
      <c r="AD204" s="28">
        <f t="shared" si="142"/>
        <v>3.1647774967126758</v>
      </c>
      <c r="AE204" s="28">
        <f t="shared" si="154"/>
        <v>-26.905910241263118</v>
      </c>
      <c r="AF204" s="28">
        <f t="shared" si="155"/>
        <v>-93.809229520028836</v>
      </c>
      <c r="AG204" s="28">
        <f t="shared" si="134"/>
        <v>92.110410468749379</v>
      </c>
      <c r="AH204" s="28">
        <f t="shared" si="143"/>
        <v>-109.84381723960462</v>
      </c>
      <c r="AI204" s="28">
        <f t="shared" si="144"/>
        <v>-89.999815527441811</v>
      </c>
      <c r="AJ204" s="28">
        <f t="shared" si="156"/>
        <v>33.184416418611782</v>
      </c>
      <c r="AK204" s="28">
        <f t="shared" si="145"/>
        <v>88.74415342198607</v>
      </c>
      <c r="AL204" s="29">
        <f t="shared" si="146"/>
        <v>-8.5488620780624275E-2</v>
      </c>
      <c r="AM204" s="28">
        <f t="shared" si="147"/>
        <v>-8.0254980634647488</v>
      </c>
      <c r="AN204" s="28">
        <f t="shared" si="157"/>
        <v>15.365521026975918</v>
      </c>
      <c r="AO204" s="28">
        <f t="shared" si="158"/>
        <v>-9.2811601689204899</v>
      </c>
      <c r="AP204">
        <f t="shared" si="135"/>
        <v>23.609121289162623</v>
      </c>
      <c r="AQ204">
        <f t="shared" si="136"/>
        <v>-25.26482869549163</v>
      </c>
      <c r="AR204" s="28">
        <f t="shared" si="159"/>
        <v>-13.196096620616208</v>
      </c>
      <c r="AS204" s="30">
        <f t="shared" si="160"/>
        <v>-103.09038968894933</v>
      </c>
      <c r="AT204" s="28">
        <f t="shared" si="148"/>
        <v>4.3473425115080734E-10</v>
      </c>
      <c r="AU204" s="28">
        <f t="shared" si="149"/>
        <v>5.7324840762418424E-4</v>
      </c>
      <c r="AV204" s="29">
        <f t="shared" si="150"/>
        <v>-1.292198805181501E-12</v>
      </c>
      <c r="AW204" s="28">
        <f t="shared" si="151"/>
        <v>-3.1268094962359353E-5</v>
      </c>
      <c r="AX204" s="31">
        <f t="shared" si="161"/>
        <v>4.3344205234562586E-10</v>
      </c>
      <c r="AY204" s="28">
        <f t="shared" si="162"/>
        <v>5.4198031266182488E-4</v>
      </c>
      <c r="AZ204" s="8">
        <f t="shared" si="163"/>
        <v>-13.196096620182766</v>
      </c>
      <c r="BA204" s="8">
        <f t="shared" si="164"/>
        <v>-103.08984770863667</v>
      </c>
      <c r="BB204" s="8">
        <f t="shared" si="165"/>
        <v>76.910152291363332</v>
      </c>
      <c r="BD204" s="32">
        <f t="shared" si="166"/>
        <v>-13</v>
      </c>
      <c r="BE204" s="32">
        <f t="shared" si="167"/>
        <v>-103</v>
      </c>
      <c r="BF204" s="32">
        <f t="shared" si="168"/>
        <v>77</v>
      </c>
    </row>
    <row r="205" spans="22:58" x14ac:dyDescent="0.25">
      <c r="V205" s="27">
        <v>3.01</v>
      </c>
      <c r="W205" s="32">
        <f t="shared" si="152"/>
        <v>10232.929922807547</v>
      </c>
      <c r="X205">
        <f t="shared" si="137"/>
        <v>-3.4139245433795011</v>
      </c>
      <c r="Y205" s="28">
        <f t="shared" si="138"/>
        <v>-23.85780655852394</v>
      </c>
      <c r="Z205" s="28">
        <f t="shared" si="139"/>
        <v>-86.322687779226925</v>
      </c>
      <c r="AA205" s="28">
        <f t="shared" si="140"/>
        <v>0.1605034837967356</v>
      </c>
      <c r="AB205" s="28">
        <f t="shared" si="141"/>
        <v>-10.980809652701399</v>
      </c>
      <c r="AC205" s="28">
        <f t="shared" si="153"/>
        <v>1.3880821401930216E-2</v>
      </c>
      <c r="AD205" s="28">
        <f t="shared" si="142"/>
        <v>3.2383395227837037</v>
      </c>
      <c r="AE205" s="28">
        <f t="shared" si="154"/>
        <v>-27.097346796704777</v>
      </c>
      <c r="AF205" s="28">
        <f t="shared" si="155"/>
        <v>-94.065157909144617</v>
      </c>
      <c r="AG205" s="28">
        <f t="shared" si="134"/>
        <v>92.110410468749379</v>
      </c>
      <c r="AH205" s="28">
        <f t="shared" si="143"/>
        <v>-110.04381723960259</v>
      </c>
      <c r="AI205" s="28">
        <f t="shared" si="144"/>
        <v>-89.999819726549887</v>
      </c>
      <c r="AJ205" s="28">
        <f t="shared" si="156"/>
        <v>33.384322525999075</v>
      </c>
      <c r="AK205" s="28">
        <f t="shared" si="145"/>
        <v>88.772731135289888</v>
      </c>
      <c r="AL205" s="29">
        <f t="shared" si="146"/>
        <v>-8.9476348980811193E-2</v>
      </c>
      <c r="AM205" s="28">
        <f t="shared" si="147"/>
        <v>-8.2099159911445838</v>
      </c>
      <c r="AN205" s="28">
        <f t="shared" si="157"/>
        <v>15.361439406165053</v>
      </c>
      <c r="AO205" s="28">
        <f t="shared" si="158"/>
        <v>-9.4370045824045832</v>
      </c>
      <c r="AP205">
        <f t="shared" si="135"/>
        <v>23.609121289162623</v>
      </c>
      <c r="AQ205">
        <f t="shared" si="136"/>
        <v>-25.26482869549163</v>
      </c>
      <c r="AR205" s="28">
        <f t="shared" si="159"/>
        <v>-13.391614796868732</v>
      </c>
      <c r="AS205" s="30">
        <f t="shared" si="160"/>
        <v>-103.5021624915492</v>
      </c>
      <c r="AT205" s="28">
        <f t="shared" si="148"/>
        <v>4.5522428115908187E-10</v>
      </c>
      <c r="AU205" s="28">
        <f t="shared" si="149"/>
        <v>5.8660107835700694E-4</v>
      </c>
      <c r="AV205" s="29">
        <f t="shared" si="150"/>
        <v>-1.3539157630409205E-12</v>
      </c>
      <c r="AW205" s="28">
        <f t="shared" si="151"/>
        <v>-3.1996422456951349E-5</v>
      </c>
      <c r="AX205" s="31">
        <f t="shared" si="161"/>
        <v>4.5387036539604092E-10</v>
      </c>
      <c r="AY205" s="28">
        <f t="shared" si="162"/>
        <v>5.5460465590005561E-4</v>
      </c>
      <c r="AZ205" s="8">
        <f t="shared" si="163"/>
        <v>-13.391614796414862</v>
      </c>
      <c r="BA205" s="8">
        <f t="shared" si="164"/>
        <v>-103.5016078868933</v>
      </c>
      <c r="BB205" s="8">
        <f t="shared" si="165"/>
        <v>76.498392113106704</v>
      </c>
      <c r="BD205" s="32">
        <f t="shared" si="166"/>
        <v>-13</v>
      </c>
      <c r="BE205" s="32">
        <f t="shared" si="167"/>
        <v>-104</v>
      </c>
      <c r="BF205" s="32">
        <f t="shared" si="168"/>
        <v>76</v>
      </c>
    </row>
    <row r="206" spans="22:58" x14ac:dyDescent="0.25">
      <c r="V206" s="27">
        <v>3.02</v>
      </c>
      <c r="W206" s="32">
        <f t="shared" si="152"/>
        <v>10471.285480508999</v>
      </c>
      <c r="X206">
        <f t="shared" si="137"/>
        <v>-3.4139245433795011</v>
      </c>
      <c r="Y206" s="28">
        <f t="shared" si="138"/>
        <v>-24.057002425456297</v>
      </c>
      <c r="Z206" s="28">
        <f t="shared" si="139"/>
        <v>-86.406171703215122</v>
      </c>
      <c r="AA206" s="28">
        <f t="shared" si="140"/>
        <v>0.16792336612405603</v>
      </c>
      <c r="AB206" s="28">
        <f t="shared" si="141"/>
        <v>-11.230155973489275</v>
      </c>
      <c r="AC206" s="28">
        <f t="shared" si="153"/>
        <v>1.4533910922859324E-2</v>
      </c>
      <c r="AD206" s="28">
        <f t="shared" si="142"/>
        <v>3.3136039643995385</v>
      </c>
      <c r="AE206" s="28">
        <f t="shared" si="154"/>
        <v>-27.28846969178888</v>
      </c>
      <c r="AF206" s="28">
        <f t="shared" si="155"/>
        <v>-94.322723712304864</v>
      </c>
      <c r="AG206" s="28">
        <f t="shared" si="134"/>
        <v>92.110410468749379</v>
      </c>
      <c r="AH206" s="28">
        <f t="shared" si="143"/>
        <v>-110.24381723960067</v>
      </c>
      <c r="AI206" s="28">
        <f t="shared" si="144"/>
        <v>-89.999823830074604</v>
      </c>
      <c r="AJ206" s="28">
        <f t="shared" si="156"/>
        <v>33.584232857355083</v>
      </c>
      <c r="AK206" s="28">
        <f t="shared" si="145"/>
        <v>88.800658930567536</v>
      </c>
      <c r="AL206" s="29">
        <f t="shared" si="146"/>
        <v>-9.3648092255909351E-2</v>
      </c>
      <c r="AM206" s="28">
        <f t="shared" si="147"/>
        <v>-8.3984523857592883</v>
      </c>
      <c r="AN206" s="28">
        <f t="shared" si="157"/>
        <v>15.357177994247879</v>
      </c>
      <c r="AO206" s="28">
        <f t="shared" si="158"/>
        <v>-9.5976172852663559</v>
      </c>
      <c r="AP206">
        <f t="shared" si="135"/>
        <v>23.609121289162623</v>
      </c>
      <c r="AQ206">
        <f t="shared" si="136"/>
        <v>-25.26482869549163</v>
      </c>
      <c r="AR206" s="28">
        <f t="shared" si="159"/>
        <v>-13.586999103870008</v>
      </c>
      <c r="AS206" s="30">
        <f t="shared" si="160"/>
        <v>-103.92034099757122</v>
      </c>
      <c r="AT206" s="28">
        <f t="shared" si="148"/>
        <v>4.7667863863380854E-10</v>
      </c>
      <c r="AU206" s="28">
        <f t="shared" si="149"/>
        <v>6.0026477274607013E-4</v>
      </c>
      <c r="AV206" s="29">
        <f t="shared" si="150"/>
        <v>-1.4194900307665548E-12</v>
      </c>
      <c r="AW206" s="28">
        <f t="shared" si="151"/>
        <v>-3.2741714878252702E-5</v>
      </c>
      <c r="AX206" s="31">
        <f t="shared" si="161"/>
        <v>4.7525914860304198E-10</v>
      </c>
      <c r="AY206" s="28">
        <f t="shared" si="162"/>
        <v>5.6752305786781742E-4</v>
      </c>
      <c r="AZ206" s="8">
        <f t="shared" si="163"/>
        <v>-13.586999103394749</v>
      </c>
      <c r="BA206" s="8">
        <f t="shared" si="164"/>
        <v>-103.91977347451335</v>
      </c>
      <c r="BB206" s="8">
        <f t="shared" si="165"/>
        <v>76.080226525486651</v>
      </c>
      <c r="BD206" s="32">
        <f t="shared" si="166"/>
        <v>-14</v>
      </c>
      <c r="BE206" s="32">
        <f t="shared" si="167"/>
        <v>-104</v>
      </c>
      <c r="BF206" s="32">
        <f t="shared" si="168"/>
        <v>76</v>
      </c>
    </row>
    <row r="207" spans="22:58" x14ac:dyDescent="0.25">
      <c r="V207" s="27">
        <v>3.03</v>
      </c>
      <c r="W207" s="32">
        <f t="shared" si="152"/>
        <v>10715.193052376069</v>
      </c>
      <c r="X207">
        <f t="shared" si="137"/>
        <v>-3.4139245433795011</v>
      </c>
      <c r="Y207" s="28">
        <f t="shared" si="138"/>
        <v>-24.256234345322571</v>
      </c>
      <c r="Z207" s="28">
        <f t="shared" si="139"/>
        <v>-86.487770068397083</v>
      </c>
      <c r="AA207" s="28">
        <f t="shared" si="140"/>
        <v>0.1756793735894592</v>
      </c>
      <c r="AB207" s="28">
        <f t="shared" si="141"/>
        <v>-11.48486493755094</v>
      </c>
      <c r="AC207" s="28">
        <f t="shared" si="153"/>
        <v>1.5217674357859458E-2</v>
      </c>
      <c r="AD207" s="28">
        <f t="shared" si="142"/>
        <v>3.3906096881785306</v>
      </c>
      <c r="AE207" s="28">
        <f t="shared" si="154"/>
        <v>-27.479261840754752</v>
      </c>
      <c r="AF207" s="28">
        <f t="shared" si="155"/>
        <v>-94.582025317769492</v>
      </c>
      <c r="AG207" s="28">
        <f t="shared" si="134"/>
        <v>92.110410468749379</v>
      </c>
      <c r="AH207" s="28">
        <f t="shared" si="143"/>
        <v>-110.44381723959881</v>
      </c>
      <c r="AI207" s="28">
        <f t="shared" si="144"/>
        <v>-89.999827840191685</v>
      </c>
      <c r="AJ207" s="28">
        <f t="shared" si="156"/>
        <v>33.784147222736564</v>
      </c>
      <c r="AK207" s="28">
        <f t="shared" si="145"/>
        <v>88.8279515623924</v>
      </c>
      <c r="AL207" s="29">
        <f t="shared" si="146"/>
        <v>-9.8012152957594745E-2</v>
      </c>
      <c r="AM207" s="28">
        <f t="shared" si="147"/>
        <v>-8.5911908716438035</v>
      </c>
      <c r="AN207" s="28">
        <f t="shared" si="157"/>
        <v>15.352728298929534</v>
      </c>
      <c r="AO207" s="28">
        <f t="shared" si="158"/>
        <v>-9.7630671494430885</v>
      </c>
      <c r="AP207">
        <f t="shared" si="135"/>
        <v>23.609121289162623</v>
      </c>
      <c r="AQ207">
        <f t="shared" si="136"/>
        <v>-25.26482869549163</v>
      </c>
      <c r="AR207" s="28">
        <f t="shared" si="159"/>
        <v>-13.782240948154225</v>
      </c>
      <c r="AS207" s="30">
        <f t="shared" si="160"/>
        <v>-104.34509246721258</v>
      </c>
      <c r="AT207" s="28">
        <f t="shared" si="148"/>
        <v>4.991436112933719E-10</v>
      </c>
      <c r="AU207" s="28">
        <f t="shared" si="149"/>
        <v>6.1424673546299393E-4</v>
      </c>
      <c r="AV207" s="29">
        <f t="shared" si="150"/>
        <v>-1.4850642984921891E-12</v>
      </c>
      <c r="AW207" s="28">
        <f t="shared" si="151"/>
        <v>-3.3504367390170325E-5</v>
      </c>
      <c r="AX207" s="31">
        <f t="shared" si="161"/>
        <v>4.9765854699487969E-10</v>
      </c>
      <c r="AY207" s="28">
        <f t="shared" si="162"/>
        <v>5.8074236807282361E-4</v>
      </c>
      <c r="AZ207" s="8">
        <f t="shared" si="163"/>
        <v>-13.782240947656566</v>
      </c>
      <c r="BA207" s="8">
        <f t="shared" si="164"/>
        <v>-104.34451172484451</v>
      </c>
      <c r="BB207" s="8">
        <f t="shared" si="165"/>
        <v>75.655488275155491</v>
      </c>
      <c r="BD207" s="32">
        <f t="shared" si="166"/>
        <v>-14</v>
      </c>
      <c r="BE207" s="32">
        <f t="shared" si="167"/>
        <v>-104</v>
      </c>
      <c r="BF207" s="32">
        <f t="shared" si="168"/>
        <v>76</v>
      </c>
    </row>
    <row r="208" spans="22:58" x14ac:dyDescent="0.25">
      <c r="V208" s="27">
        <v>3.04</v>
      </c>
      <c r="W208" s="32">
        <f t="shared" si="152"/>
        <v>10964.781961431863</v>
      </c>
      <c r="X208">
        <f t="shared" si="137"/>
        <v>-3.4139245433795011</v>
      </c>
      <c r="Y208" s="28">
        <f t="shared" si="138"/>
        <v>-24.455500707660445</v>
      </c>
      <c r="Z208" s="28">
        <f t="shared" si="139"/>
        <v>-86.567524814555497</v>
      </c>
      <c r="AA208" s="28">
        <f t="shared" si="140"/>
        <v>0.18378609179255706</v>
      </c>
      <c r="AB208" s="28">
        <f t="shared" si="141"/>
        <v>-11.74503130618929</v>
      </c>
      <c r="AC208" s="28">
        <f t="shared" si="153"/>
        <v>1.593354720630193E-2</v>
      </c>
      <c r="AD208" s="28">
        <f t="shared" si="142"/>
        <v>3.4693964101541215</v>
      </c>
      <c r="AE208" s="28">
        <f t="shared" si="154"/>
        <v>-27.669705612041088</v>
      </c>
      <c r="AF208" s="28">
        <f t="shared" si="155"/>
        <v>-94.843159710590669</v>
      </c>
      <c r="AG208" s="28">
        <f t="shared" si="134"/>
        <v>92.110410468749379</v>
      </c>
      <c r="AH208" s="28">
        <f t="shared" si="143"/>
        <v>-110.64381723959706</v>
      </c>
      <c r="AI208" s="28">
        <f t="shared" si="144"/>
        <v>-89.999831759027373</v>
      </c>
      <c r="AJ208" s="28">
        <f t="shared" si="156"/>
        <v>33.984065440734483</v>
      </c>
      <c r="AK208" s="28">
        <f t="shared" si="145"/>
        <v>88.854623452107873</v>
      </c>
      <c r="AL208" s="29">
        <f t="shared" si="146"/>
        <v>-0.10257719021259397</v>
      </c>
      <c r="AM208" s="28">
        <f t="shared" si="147"/>
        <v>-8.7882161840818984</v>
      </c>
      <c r="AN208" s="28">
        <f t="shared" si="157"/>
        <v>15.348081479674212</v>
      </c>
      <c r="AO208" s="28">
        <f t="shared" si="158"/>
        <v>-9.9334244910013982</v>
      </c>
      <c r="AP208">
        <f t="shared" si="135"/>
        <v>23.609121289162623</v>
      </c>
      <c r="AQ208">
        <f t="shared" si="136"/>
        <v>-25.26482869549163</v>
      </c>
      <c r="AR208" s="28">
        <f t="shared" si="159"/>
        <v>-13.977331538695884</v>
      </c>
      <c r="AS208" s="30">
        <f t="shared" si="160"/>
        <v>-104.77658420159207</v>
      </c>
      <c r="AT208" s="28">
        <f t="shared" si="148"/>
        <v>5.2266548685615614E-10</v>
      </c>
      <c r="AU208" s="28">
        <f t="shared" si="149"/>
        <v>6.2855437992947745E-4</v>
      </c>
      <c r="AV208" s="29">
        <f t="shared" si="150"/>
        <v>-1.5544958760840379E-12</v>
      </c>
      <c r="AW208" s="28">
        <f t="shared" si="151"/>
        <v>-3.4284784361160948E-5</v>
      </c>
      <c r="AX208" s="31">
        <f t="shared" si="161"/>
        <v>5.2111099098007206E-10</v>
      </c>
      <c r="AY208" s="28">
        <f t="shared" si="162"/>
        <v>5.9426959556831648E-4</v>
      </c>
      <c r="AZ208" s="8">
        <f t="shared" si="163"/>
        <v>-13.977331538174774</v>
      </c>
      <c r="BA208" s="8">
        <f t="shared" si="164"/>
        <v>-104.77598993199651</v>
      </c>
      <c r="BB208" s="8">
        <f t="shared" si="165"/>
        <v>75.224010068003494</v>
      </c>
      <c r="BD208" s="32">
        <f t="shared" si="166"/>
        <v>-14</v>
      </c>
      <c r="BE208" s="32">
        <f t="shared" si="167"/>
        <v>-105</v>
      </c>
      <c r="BF208" s="32">
        <f t="shared" si="168"/>
        <v>75</v>
      </c>
    </row>
    <row r="209" spans="22:58" x14ac:dyDescent="0.25">
      <c r="V209" s="27">
        <v>3.05</v>
      </c>
      <c r="W209" s="32">
        <f t="shared" si="152"/>
        <v>11220.184543019637</v>
      </c>
      <c r="X209">
        <f t="shared" si="137"/>
        <v>-3.4139245433795011</v>
      </c>
      <c r="Y209" s="28">
        <f t="shared" si="138"/>
        <v>-24.654799973423792</v>
      </c>
      <c r="Z209" s="28">
        <f t="shared" si="139"/>
        <v>-86.645476991741376</v>
      </c>
      <c r="AA209" s="28">
        <f t="shared" si="140"/>
        <v>0.19225868013115929</v>
      </c>
      <c r="AB209" s="28">
        <f t="shared" si="141"/>
        <v>-12.010750088910227</v>
      </c>
      <c r="AC209" s="28">
        <f t="shared" si="153"/>
        <v>1.6683031649791725E-2</v>
      </c>
      <c r="AD209" s="28">
        <f t="shared" si="142"/>
        <v>3.5500047116145503</v>
      </c>
      <c r="AE209" s="28">
        <f t="shared" si="154"/>
        <v>-27.859782805022341</v>
      </c>
      <c r="AF209" s="28">
        <f t="shared" si="155"/>
        <v>-95.106222369037056</v>
      </c>
      <c r="AG209" s="28">
        <f t="shared" si="134"/>
        <v>92.110410468749379</v>
      </c>
      <c r="AH209" s="28">
        <f t="shared" si="143"/>
        <v>-110.84381723959537</v>
      </c>
      <c r="AI209" s="28">
        <f t="shared" si="144"/>
        <v>-89.999835588659451</v>
      </c>
      <c r="AJ209" s="28">
        <f t="shared" si="156"/>
        <v>34.183987338091157</v>
      </c>
      <c r="AK209" s="28">
        <f t="shared" si="145"/>
        <v>88.880688695237666</v>
      </c>
      <c r="AL209" s="29">
        <f t="shared" si="146"/>
        <v>-0.10735223357979039</v>
      </c>
      <c r="AM209" s="28">
        <f t="shared" si="147"/>
        <v>-8.9896141404041607</v>
      </c>
      <c r="AN209" s="28">
        <f t="shared" si="157"/>
        <v>15.343228333665378</v>
      </c>
      <c r="AO209" s="28">
        <f t="shared" si="158"/>
        <v>-10.108761033825946</v>
      </c>
      <c r="AP209">
        <f t="shared" si="135"/>
        <v>23.609121289162623</v>
      </c>
      <c r="AQ209">
        <f t="shared" si="136"/>
        <v>-25.26482869549163</v>
      </c>
      <c r="AR209" s="28">
        <f t="shared" si="159"/>
        <v>-14.172261877685971</v>
      </c>
      <c r="AS209" s="30">
        <f t="shared" si="160"/>
        <v>-105.214983402863</v>
      </c>
      <c r="AT209" s="28">
        <f t="shared" si="148"/>
        <v>5.4729826766027612E-10</v>
      </c>
      <c r="AU209" s="28">
        <f t="shared" si="149"/>
        <v>6.4319529224799246E-4</v>
      </c>
      <c r="AV209" s="29">
        <f t="shared" si="150"/>
        <v>-1.6277847635421012E-12</v>
      </c>
      <c r="AW209" s="28">
        <f t="shared" si="151"/>
        <v>-3.5083379578632566E-5</v>
      </c>
      <c r="AX209" s="31">
        <f t="shared" si="161"/>
        <v>5.4567048289673399E-10</v>
      </c>
      <c r="AY209" s="28">
        <f t="shared" si="162"/>
        <v>6.0811191266935995E-4</v>
      </c>
      <c r="AZ209" s="8">
        <f t="shared" si="163"/>
        <v>-14.172261877140301</v>
      </c>
      <c r="BA209" s="8">
        <f t="shared" si="164"/>
        <v>-105.21437529095033</v>
      </c>
      <c r="BB209" s="8">
        <f t="shared" si="165"/>
        <v>74.785624709049671</v>
      </c>
      <c r="BD209" s="32">
        <f t="shared" si="166"/>
        <v>-14</v>
      </c>
      <c r="BE209" s="32">
        <f t="shared" si="167"/>
        <v>-105</v>
      </c>
      <c r="BF209" s="32">
        <f t="shared" si="168"/>
        <v>75</v>
      </c>
    </row>
    <row r="210" spans="22:58" x14ac:dyDescent="0.25">
      <c r="V210" s="27">
        <v>3.06</v>
      </c>
      <c r="W210" s="32">
        <f t="shared" si="152"/>
        <v>11481.536214968839</v>
      </c>
      <c r="X210">
        <f t="shared" si="137"/>
        <v>-3.4139245433795011</v>
      </c>
      <c r="Y210" s="28">
        <f t="shared" si="138"/>
        <v>-24.854130671861554</v>
      </c>
      <c r="Z210" s="28">
        <f t="shared" si="139"/>
        <v>-86.721666776249776</v>
      </c>
      <c r="AA210" s="28">
        <f t="shared" si="140"/>
        <v>0.20111288893446475</v>
      </c>
      <c r="AB210" s="28">
        <f t="shared" si="141"/>
        <v>-12.282116431429765</v>
      </c>
      <c r="AC210" s="28">
        <f t="shared" si="153"/>
        <v>1.7467699601933465E-2</v>
      </c>
      <c r="AD210" s="28">
        <f t="shared" si="142"/>
        <v>3.6324760550357142</v>
      </c>
      <c r="AE210" s="28">
        <f t="shared" si="154"/>
        <v>-28.049474626704658</v>
      </c>
      <c r="AF210" s="28">
        <f t="shared" si="155"/>
        <v>-95.371307152643837</v>
      </c>
      <c r="AG210" s="28">
        <f t="shared" si="134"/>
        <v>92.110410468749379</v>
      </c>
      <c r="AH210" s="28">
        <f t="shared" si="143"/>
        <v>-111.04381723959376</v>
      </c>
      <c r="AI210" s="28">
        <f t="shared" si="144"/>
        <v>-89.99983933111848</v>
      </c>
      <c r="AJ210" s="28">
        <f t="shared" si="156"/>
        <v>34.383912749334641</v>
      </c>
      <c r="AK210" s="28">
        <f t="shared" si="145"/>
        <v>88.906161068739067</v>
      </c>
      <c r="AL210" s="29">
        <f t="shared" si="146"/>
        <v>-0.11234669707072077</v>
      </c>
      <c r="AM210" s="28">
        <f t="shared" si="147"/>
        <v>-9.1954716070798792</v>
      </c>
      <c r="AN210" s="28">
        <f t="shared" si="157"/>
        <v>15.338159281419534</v>
      </c>
      <c r="AO210" s="28">
        <f t="shared" si="158"/>
        <v>-10.289149869459292</v>
      </c>
      <c r="AP210">
        <f t="shared" si="135"/>
        <v>23.609121289162623</v>
      </c>
      <c r="AQ210">
        <f t="shared" si="136"/>
        <v>-25.26482869549163</v>
      </c>
      <c r="AR210" s="28">
        <f t="shared" si="159"/>
        <v>-14.367022751614131</v>
      </c>
      <c r="AS210" s="30">
        <f t="shared" si="160"/>
        <v>-105.66045702210313</v>
      </c>
      <c r="AT210" s="28">
        <f t="shared" si="148"/>
        <v>5.7309209873397989E-10</v>
      </c>
      <c r="AU210" s="28">
        <f t="shared" si="149"/>
        <v>6.5817723522403971E-4</v>
      </c>
      <c r="AV210" s="29">
        <f t="shared" si="150"/>
        <v>-1.7049309608663789E-12</v>
      </c>
      <c r="AW210" s="28">
        <f t="shared" si="151"/>
        <v>-3.5900576468340238E-5</v>
      </c>
      <c r="AX210" s="31">
        <f t="shared" si="161"/>
        <v>5.7138716777311351E-10</v>
      </c>
      <c r="AY210" s="28">
        <f t="shared" si="162"/>
        <v>6.2227665875569946E-4</v>
      </c>
      <c r="AZ210" s="8">
        <f t="shared" si="163"/>
        <v>-14.367022751042745</v>
      </c>
      <c r="BA210" s="8">
        <f t="shared" si="164"/>
        <v>-105.65983474544437</v>
      </c>
      <c r="BB210" s="8">
        <f t="shared" si="165"/>
        <v>74.340165254555629</v>
      </c>
      <c r="BD210" s="32">
        <f t="shared" si="166"/>
        <v>-14</v>
      </c>
      <c r="BE210" s="32">
        <f t="shared" si="167"/>
        <v>-106</v>
      </c>
      <c r="BF210" s="32">
        <f t="shared" si="168"/>
        <v>74</v>
      </c>
    </row>
    <row r="211" spans="22:58" x14ac:dyDescent="0.25">
      <c r="V211" s="27">
        <v>3.07</v>
      </c>
      <c r="W211" s="32">
        <f t="shared" si="152"/>
        <v>11748.975549395294</v>
      </c>
      <c r="X211">
        <f t="shared" si="137"/>
        <v>-3.4139245433795011</v>
      </c>
      <c r="Y211" s="28">
        <f t="shared" si="138"/>
        <v>-25.053491397528877</v>
      </c>
      <c r="Z211" s="28">
        <f t="shared" si="139"/>
        <v>-86.796133486511252</v>
      </c>
      <c r="AA211" s="28">
        <f t="shared" si="140"/>
        <v>0.21036507659107223</v>
      </c>
      <c r="AB211" s="28">
        <f t="shared" si="141"/>
        <v>-12.559225495091091</v>
      </c>
      <c r="AC211" s="28">
        <f t="shared" si="153"/>
        <v>1.8289195892995932E-2</v>
      </c>
      <c r="AD211" s="28">
        <f t="shared" si="142"/>
        <v>3.7168528000902827</v>
      </c>
      <c r="AE211" s="28">
        <f t="shared" si="154"/>
        <v>-28.23876166842431</v>
      </c>
      <c r="AF211" s="28">
        <f t="shared" si="155"/>
        <v>-95.638506181512057</v>
      </c>
      <c r="AG211" s="28">
        <f t="shared" si="134"/>
        <v>92.110410468749379</v>
      </c>
      <c r="AH211" s="28">
        <f t="shared" si="143"/>
        <v>-111.2438172395922</v>
      </c>
      <c r="AI211" s="28">
        <f t="shared" si="144"/>
        <v>-89.999842988388721</v>
      </c>
      <c r="AJ211" s="28">
        <f t="shared" si="156"/>
        <v>34.583841516429281</v>
      </c>
      <c r="AK211" s="28">
        <f t="shared" si="145"/>
        <v>88.931054038101948</v>
      </c>
      <c r="AL211" s="29">
        <f t="shared" si="146"/>
        <v>-0.11757039352690853</v>
      </c>
      <c r="AM211" s="28">
        <f t="shared" si="147"/>
        <v>-9.4058764625363889</v>
      </c>
      <c r="AN211" s="28">
        <f t="shared" si="157"/>
        <v>15.332864352059548</v>
      </c>
      <c r="AO211" s="28">
        <f t="shared" si="158"/>
        <v>-10.474665412823162</v>
      </c>
      <c r="AP211">
        <f t="shared" si="135"/>
        <v>23.609121289162623</v>
      </c>
      <c r="AQ211">
        <f t="shared" si="136"/>
        <v>-25.26482869549163</v>
      </c>
      <c r="AR211" s="28">
        <f t="shared" si="159"/>
        <v>-14.561604722693769</v>
      </c>
      <c r="AS211" s="30">
        <f t="shared" si="160"/>
        <v>-106.11317159433521</v>
      </c>
      <c r="AT211" s="28">
        <f t="shared" si="148"/>
        <v>6.0010098241538026E-10</v>
      </c>
      <c r="AU211" s="28">
        <f t="shared" si="149"/>
        <v>6.7350815248208443E-4</v>
      </c>
      <c r="AV211" s="29">
        <f t="shared" si="150"/>
        <v>-1.7859344680568713E-12</v>
      </c>
      <c r="AW211" s="28">
        <f t="shared" si="151"/>
        <v>-3.673680831889164E-5</v>
      </c>
      <c r="AX211" s="31">
        <f t="shared" si="161"/>
        <v>5.9831504794732343E-10</v>
      </c>
      <c r="AY211" s="28">
        <f t="shared" si="162"/>
        <v>6.367713441631928E-4</v>
      </c>
      <c r="AZ211" s="8">
        <f t="shared" si="163"/>
        <v>-14.561604722095455</v>
      </c>
      <c r="BA211" s="8">
        <f t="shared" si="164"/>
        <v>-106.11253482299105</v>
      </c>
      <c r="BB211" s="8">
        <f t="shared" si="165"/>
        <v>73.887465177008949</v>
      </c>
      <c r="BD211" s="32">
        <f t="shared" si="166"/>
        <v>-15</v>
      </c>
      <c r="BE211" s="32">
        <f t="shared" si="167"/>
        <v>-106</v>
      </c>
      <c r="BF211" s="32">
        <f t="shared" si="168"/>
        <v>74</v>
      </c>
    </row>
    <row r="212" spans="22:58" x14ac:dyDescent="0.25">
      <c r="V212" s="27">
        <v>3.08</v>
      </c>
      <c r="W212" s="32">
        <f t="shared" si="152"/>
        <v>12022.644346174138</v>
      </c>
      <c r="X212">
        <f t="shared" si="137"/>
        <v>-3.4139245433795011</v>
      </c>
      <c r="Y212" s="28">
        <f t="shared" si="138"/>
        <v>-25.252880807425576</v>
      </c>
      <c r="Z212" s="28">
        <f t="shared" si="139"/>
        <v>-86.868915598882964</v>
      </c>
      <c r="AA212" s="28">
        <f t="shared" si="140"/>
        <v>0.22003222661216149</v>
      </c>
      <c r="AB212" s="28">
        <f t="shared" si="141"/>
        <v>-12.842172327316941</v>
      </c>
      <c r="AC212" s="28">
        <f t="shared" si="153"/>
        <v>1.9149241594973287E-2</v>
      </c>
      <c r="AD212" s="28">
        <f t="shared" si="142"/>
        <v>3.8031782197147814</v>
      </c>
      <c r="AE212" s="28">
        <f t="shared" si="154"/>
        <v>-28.427623882597942</v>
      </c>
      <c r="AF212" s="28">
        <f t="shared" si="155"/>
        <v>-95.907909706485128</v>
      </c>
      <c r="AG212" s="28">
        <f t="shared" si="134"/>
        <v>92.110410468749379</v>
      </c>
      <c r="AH212" s="28">
        <f t="shared" si="143"/>
        <v>-111.44381723959074</v>
      </c>
      <c r="AI212" s="28">
        <f t="shared" si="144"/>
        <v>-89.999846562409331</v>
      </c>
      <c r="AJ212" s="28">
        <f t="shared" si="156"/>
        <v>34.783773488442115</v>
      </c>
      <c r="AK212" s="28">
        <f t="shared" si="145"/>
        <v>88.955380764296393</v>
      </c>
      <c r="AL212" s="29">
        <f t="shared" si="146"/>
        <v>-0.12303354934542607</v>
      </c>
      <c r="AM212" s="28">
        <f t="shared" si="147"/>
        <v>-9.6209175554287487</v>
      </c>
      <c r="AN212" s="28">
        <f t="shared" si="157"/>
        <v>15.327333168255326</v>
      </c>
      <c r="AO212" s="28">
        <f t="shared" si="158"/>
        <v>-10.665383353541687</v>
      </c>
      <c r="AP212">
        <f t="shared" si="135"/>
        <v>23.609121289162623</v>
      </c>
      <c r="AQ212">
        <f t="shared" si="136"/>
        <v>-25.26482869549163</v>
      </c>
      <c r="AR212" s="28">
        <f t="shared" si="159"/>
        <v>-14.755998120671624</v>
      </c>
      <c r="AS212" s="30">
        <f t="shared" si="160"/>
        <v>-106.57329306002681</v>
      </c>
      <c r="AT212" s="28">
        <f t="shared" si="148"/>
        <v>6.2838277835245519E-10</v>
      </c>
      <c r="AU212" s="28">
        <f t="shared" si="149"/>
        <v>6.8919617267737922E-4</v>
      </c>
      <c r="AV212" s="29">
        <f t="shared" si="150"/>
        <v>-1.8707952851135785E-12</v>
      </c>
      <c r="AW212" s="28">
        <f t="shared" si="151"/>
        <v>-3.7592518511482918E-5</v>
      </c>
      <c r="AX212" s="31">
        <f t="shared" si="161"/>
        <v>6.265119830673416E-10</v>
      </c>
      <c r="AY212" s="28">
        <f t="shared" si="162"/>
        <v>6.5160365416589631E-4</v>
      </c>
      <c r="AZ212" s="8">
        <f t="shared" si="163"/>
        <v>-14.755998120045112</v>
      </c>
      <c r="BA212" s="8">
        <f t="shared" si="164"/>
        <v>-106.57264145637265</v>
      </c>
      <c r="BB212" s="8">
        <f t="shared" si="165"/>
        <v>73.427358543627349</v>
      </c>
      <c r="BD212" s="32">
        <f t="shared" si="166"/>
        <v>-15</v>
      </c>
      <c r="BE212" s="32">
        <f t="shared" si="167"/>
        <v>-107</v>
      </c>
      <c r="BF212" s="32">
        <f t="shared" si="168"/>
        <v>73</v>
      </c>
    </row>
    <row r="213" spans="22:58" x14ac:dyDescent="0.25">
      <c r="V213" s="27">
        <v>3.09</v>
      </c>
      <c r="W213" s="32">
        <f t="shared" si="152"/>
        <v>12302.687708123824</v>
      </c>
      <c r="X213">
        <f t="shared" si="137"/>
        <v>-3.4139245433795011</v>
      </c>
      <c r="Y213" s="28">
        <f t="shared" si="138"/>
        <v>-25.452297618256395</v>
      </c>
      <c r="Z213" s="28">
        <f t="shared" si="139"/>
        <v>-86.940050763324678</v>
      </c>
      <c r="AA213" s="28">
        <f t="shared" si="140"/>
        <v>0.23013196456392682</v>
      </c>
      <c r="AB213" s="28">
        <f t="shared" si="141"/>
        <v>-13.13105172272409</v>
      </c>
      <c r="AC213" s="28">
        <f t="shared" si="153"/>
        <v>2.0049637492772568E-2</v>
      </c>
      <c r="AD213" s="28">
        <f t="shared" si="142"/>
        <v>3.8914965162142359</v>
      </c>
      <c r="AE213" s="28">
        <f t="shared" si="154"/>
        <v>-28.616040559579197</v>
      </c>
      <c r="AF213" s="28">
        <f t="shared" si="155"/>
        <v>-96.17960596983454</v>
      </c>
      <c r="AG213" s="28">
        <f t="shared" si="134"/>
        <v>92.110410468749379</v>
      </c>
      <c r="AH213" s="28">
        <f t="shared" si="143"/>
        <v>-111.64381723958937</v>
      </c>
      <c r="AI213" s="28">
        <f t="shared" si="144"/>
        <v>-89.999850055075299</v>
      </c>
      <c r="AJ213" s="28">
        <f t="shared" si="156"/>
        <v>34.983708521223974</v>
      </c>
      <c r="AK213" s="28">
        <f t="shared" si="145"/>
        <v>88.979154110571571</v>
      </c>
      <c r="AL213" s="29">
        <f t="shared" si="146"/>
        <v>-0.12874681954169803</v>
      </c>
      <c r="AM213" s="28">
        <f t="shared" si="147"/>
        <v>-9.8406846580701757</v>
      </c>
      <c r="AN213" s="28">
        <f t="shared" si="157"/>
        <v>15.321554930842288</v>
      </c>
      <c r="AO213" s="28">
        <f t="shared" si="158"/>
        <v>-10.861380602573904</v>
      </c>
      <c r="AP213">
        <f t="shared" si="135"/>
        <v>23.609121289162623</v>
      </c>
      <c r="AQ213">
        <f t="shared" si="136"/>
        <v>-25.26482869549163</v>
      </c>
      <c r="AR213" s="28">
        <f t="shared" si="159"/>
        <v>-14.950193035065917</v>
      </c>
      <c r="AS213" s="30">
        <f t="shared" si="160"/>
        <v>-107.04098657240844</v>
      </c>
      <c r="AT213" s="28">
        <f t="shared" si="148"/>
        <v>6.5799920350304657E-10</v>
      </c>
      <c r="AU213" s="28">
        <f t="shared" si="149"/>
        <v>7.0524961380587551E-4</v>
      </c>
      <c r="AV213" s="29">
        <f t="shared" si="150"/>
        <v>-1.9575847571033935E-12</v>
      </c>
      <c r="AW213" s="28">
        <f t="shared" si="151"/>
        <v>-3.8468160754984728E-5</v>
      </c>
      <c r="AX213" s="31">
        <f t="shared" si="161"/>
        <v>6.5604161874594313E-10</v>
      </c>
      <c r="AY213" s="28">
        <f t="shared" si="162"/>
        <v>6.6678145305089083E-4</v>
      </c>
      <c r="AZ213" s="8">
        <f t="shared" si="163"/>
        <v>-14.950193034409875</v>
      </c>
      <c r="BA213" s="8">
        <f t="shared" si="164"/>
        <v>-107.04031979095539</v>
      </c>
      <c r="BB213" s="8">
        <f t="shared" si="165"/>
        <v>72.959680209044606</v>
      </c>
      <c r="BD213" s="32">
        <f t="shared" si="166"/>
        <v>-15</v>
      </c>
      <c r="BE213" s="32">
        <f t="shared" si="167"/>
        <v>-107</v>
      </c>
      <c r="BF213" s="32">
        <f t="shared" si="168"/>
        <v>73</v>
      </c>
    </row>
    <row r="214" spans="22:58" x14ac:dyDescent="0.25">
      <c r="V214" s="27">
        <v>3.1</v>
      </c>
      <c r="W214" s="32">
        <f t="shared" si="152"/>
        <v>12589.25411794168</v>
      </c>
      <c r="X214">
        <f t="shared" si="137"/>
        <v>-3.4139245433795011</v>
      </c>
      <c r="Y214" s="28">
        <f t="shared" si="138"/>
        <v>-25.651740603808616</v>
      </c>
      <c r="Z214" s="28">
        <f t="shared" si="139"/>
        <v>-87.0095758189468</v>
      </c>
      <c r="AA214" s="28">
        <f t="shared" si="140"/>
        <v>0.24068257479690133</v>
      </c>
      <c r="AB214" s="28">
        <f t="shared" si="141"/>
        <v>-13.425958074533217</v>
      </c>
      <c r="AC214" s="28">
        <f t="shared" si="153"/>
        <v>2.0992267707377853E-2</v>
      </c>
      <c r="AD214" s="28">
        <f t="shared" si="142"/>
        <v>3.9818528373824313</v>
      </c>
      <c r="AE214" s="28">
        <f t="shared" si="154"/>
        <v>-28.803990304683836</v>
      </c>
      <c r="AF214" s="28">
        <f t="shared" si="155"/>
        <v>-96.453681056097579</v>
      </c>
      <c r="AG214" s="28">
        <f t="shared" si="134"/>
        <v>92.110410468749379</v>
      </c>
      <c r="AH214" s="28">
        <f t="shared" si="143"/>
        <v>-111.84381723958801</v>
      </c>
      <c r="AI214" s="28">
        <f t="shared" si="144"/>
        <v>-89.999853468238499</v>
      </c>
      <c r="AJ214" s="28">
        <f t="shared" si="156"/>
        <v>35.183646477105071</v>
      </c>
      <c r="AK214" s="28">
        <f t="shared" si="145"/>
        <v>89.002386649108814</v>
      </c>
      <c r="AL214" s="29">
        <f t="shared" si="146"/>
        <v>-0.13472130313597136</v>
      </c>
      <c r="AM214" s="28">
        <f t="shared" si="147"/>
        <v>-10.065268414723391</v>
      </c>
      <c r="AN214" s="28">
        <f t="shared" si="157"/>
        <v>15.315518403130472</v>
      </c>
      <c r="AO214" s="28">
        <f t="shared" si="158"/>
        <v>-11.062735233853076</v>
      </c>
      <c r="AP214">
        <f t="shared" si="135"/>
        <v>23.609121289162623</v>
      </c>
      <c r="AQ214">
        <f t="shared" si="136"/>
        <v>-25.26482869549163</v>
      </c>
      <c r="AR214" s="28">
        <f t="shared" si="159"/>
        <v>-15.144179307882371</v>
      </c>
      <c r="AS214" s="30">
        <f t="shared" si="160"/>
        <v>-107.51641628995066</v>
      </c>
      <c r="AT214" s="28">
        <f t="shared" si="148"/>
        <v>6.8900811751512957E-10</v>
      </c>
      <c r="AU214" s="28">
        <f t="shared" si="149"/>
        <v>7.2167698761454286E-4</v>
      </c>
      <c r="AV214" s="29">
        <f t="shared" si="150"/>
        <v>-2.0501601938925305E-12</v>
      </c>
      <c r="AW214" s="28">
        <f t="shared" si="151"/>
        <v>-3.9364199326505122E-5</v>
      </c>
      <c r="AX214" s="31">
        <f t="shared" si="161"/>
        <v>6.8695795732123699E-10</v>
      </c>
      <c r="AY214" s="28">
        <f t="shared" si="162"/>
        <v>6.8231278828803773E-4</v>
      </c>
      <c r="AZ214" s="8">
        <f t="shared" si="163"/>
        <v>-15.144179307195413</v>
      </c>
      <c r="BA214" s="8">
        <f t="shared" si="164"/>
        <v>-107.51573397716237</v>
      </c>
      <c r="BB214" s="8">
        <f t="shared" si="165"/>
        <v>72.48426602283763</v>
      </c>
      <c r="BD214" s="32">
        <f t="shared" si="166"/>
        <v>-15</v>
      </c>
      <c r="BE214" s="32">
        <f t="shared" si="167"/>
        <v>-108</v>
      </c>
      <c r="BF214" s="32">
        <f t="shared" si="168"/>
        <v>72</v>
      </c>
    </row>
    <row r="215" spans="22:58" x14ac:dyDescent="0.25">
      <c r="V215" s="27">
        <v>3.11</v>
      </c>
      <c r="W215" s="32">
        <f t="shared" si="152"/>
        <v>12882.495516931347</v>
      </c>
      <c r="X215">
        <f t="shared" si="137"/>
        <v>-3.4139245433795011</v>
      </c>
      <c r="Y215" s="28">
        <f t="shared" si="138"/>
        <v>-25.851208592441917</v>
      </c>
      <c r="Z215" s="28">
        <f t="shared" si="139"/>
        <v>-87.077526809418146</v>
      </c>
      <c r="AA215" s="28">
        <f t="shared" si="140"/>
        <v>0.25170301689298086</v>
      </c>
      <c r="AB215" s="28">
        <f t="shared" si="141"/>
        <v>-13.726985215914841</v>
      </c>
      <c r="AC215" s="28">
        <f t="shared" si="153"/>
        <v>2.1979103477104397E-2</v>
      </c>
      <c r="AD215" s="28">
        <f t="shared" si="142"/>
        <v>4.0742932926135058</v>
      </c>
      <c r="AE215" s="28">
        <f t="shared" si="154"/>
        <v>-28.991451015451332</v>
      </c>
      <c r="AF215" s="28">
        <f t="shared" si="155"/>
        <v>-96.730218732719479</v>
      </c>
      <c r="AG215" s="28">
        <f t="shared" si="134"/>
        <v>92.110410468749379</v>
      </c>
      <c r="AH215" s="28">
        <f t="shared" si="143"/>
        <v>-112.04381723958674</v>
      </c>
      <c r="AI215" s="28">
        <f t="shared" si="144"/>
        <v>-89.99985680370861</v>
      </c>
      <c r="AJ215" s="28">
        <f t="shared" si="156"/>
        <v>35.383587224604064</v>
      </c>
      <c r="AK215" s="28">
        <f t="shared" si="145"/>
        <v>89.02509066753133</v>
      </c>
      <c r="AL215" s="29">
        <f t="shared" si="146"/>
        <v>-0.14096855884711276</v>
      </c>
      <c r="AM215" s="28">
        <f t="shared" si="147"/>
        <v>-10.294760284441164</v>
      </c>
      <c r="AN215" s="28">
        <f t="shared" si="157"/>
        <v>15.309211894919585</v>
      </c>
      <c r="AO215" s="28">
        <f t="shared" si="158"/>
        <v>-11.269526420618444</v>
      </c>
      <c r="AP215">
        <f t="shared" si="135"/>
        <v>23.609121289162623</v>
      </c>
      <c r="AQ215">
        <f t="shared" si="136"/>
        <v>-25.26482869549163</v>
      </c>
      <c r="AR215" s="28">
        <f t="shared" si="159"/>
        <v>-15.337946526860755</v>
      </c>
      <c r="AS215" s="30">
        <f t="shared" si="160"/>
        <v>-107.99974515333793</v>
      </c>
      <c r="AT215" s="28">
        <f t="shared" si="148"/>
        <v>7.2148088062120847E-10</v>
      </c>
      <c r="AU215" s="28">
        <f t="shared" si="149"/>
        <v>7.3848700411440567E-4</v>
      </c>
      <c r="AV215" s="29">
        <f t="shared" si="150"/>
        <v>-2.1465929405478824E-12</v>
      </c>
      <c r="AW215" s="28">
        <f t="shared" si="151"/>
        <v>-4.0281109317555174E-5</v>
      </c>
      <c r="AX215" s="31">
        <f t="shared" si="161"/>
        <v>7.1933428768066055E-10</v>
      </c>
      <c r="AY215" s="28">
        <f t="shared" si="162"/>
        <v>6.9820589479685047E-4</v>
      </c>
      <c r="AZ215" s="8">
        <f t="shared" si="163"/>
        <v>-15.337946526141421</v>
      </c>
      <c r="BA215" s="8">
        <f t="shared" si="164"/>
        <v>-107.99904694744313</v>
      </c>
      <c r="BB215" s="8">
        <f t="shared" si="165"/>
        <v>72.000953052556866</v>
      </c>
      <c r="BD215" s="32">
        <f t="shared" si="166"/>
        <v>-15</v>
      </c>
      <c r="BE215" s="32">
        <f t="shared" si="167"/>
        <v>-108</v>
      </c>
      <c r="BF215" s="32">
        <f t="shared" si="168"/>
        <v>72</v>
      </c>
    </row>
    <row r="216" spans="22:58" x14ac:dyDescent="0.25">
      <c r="V216" s="27">
        <v>3.12</v>
      </c>
      <c r="W216" s="32">
        <f t="shared" si="152"/>
        <v>13182.567385564089</v>
      </c>
      <c r="X216">
        <f t="shared" si="137"/>
        <v>-3.4139245433795011</v>
      </c>
      <c r="Y216" s="28">
        <f t="shared" si="138"/>
        <v>-26.050700464686138</v>
      </c>
      <c r="Z216" s="28">
        <f t="shared" si="139"/>
        <v>-87.143938998223305</v>
      </c>
      <c r="AA216" s="28">
        <f t="shared" si="140"/>
        <v>0.26321294174376447</v>
      </c>
      <c r="AB216" s="28">
        <f t="shared" si="141"/>
        <v>-14.03422625092443</v>
      </c>
      <c r="AC216" s="28">
        <f t="shared" si="153"/>
        <v>2.3012207103170288E-2</v>
      </c>
      <c r="AD216" s="28">
        <f t="shared" si="142"/>
        <v>4.1688649689786255</v>
      </c>
      <c r="AE216" s="28">
        <f t="shared" si="154"/>
        <v>-29.178399859218704</v>
      </c>
      <c r="AF216" s="28">
        <f t="shared" si="155"/>
        <v>-97.009300280169114</v>
      </c>
      <c r="AG216" s="28">
        <f t="shared" si="134"/>
        <v>92.110410468749379</v>
      </c>
      <c r="AH216" s="28">
        <f t="shared" si="143"/>
        <v>-112.24381723958552</v>
      </c>
      <c r="AI216" s="28">
        <f t="shared" si="144"/>
        <v>-89.999860063254147</v>
      </c>
      <c r="AJ216" s="28">
        <f t="shared" si="156"/>
        <v>35.583530638150251</v>
      </c>
      <c r="AK216" s="28">
        <f t="shared" si="145"/>
        <v>89.047278175273632</v>
      </c>
      <c r="AL216" s="29">
        <f t="shared" si="146"/>
        <v>-0.14750062107428871</v>
      </c>
      <c r="AM216" s="28">
        <f t="shared" si="147"/>
        <v>-10.529252478134183</v>
      </c>
      <c r="AN216" s="28">
        <f t="shared" si="157"/>
        <v>15.302623246239817</v>
      </c>
      <c r="AO216" s="28">
        <f t="shared" si="158"/>
        <v>-11.481834366114697</v>
      </c>
      <c r="AP216">
        <f t="shared" si="135"/>
        <v>23.609121289162623</v>
      </c>
      <c r="AQ216">
        <f t="shared" si="136"/>
        <v>-25.26482869549163</v>
      </c>
      <c r="AR216" s="28">
        <f t="shared" si="159"/>
        <v>-15.531484019307895</v>
      </c>
      <c r="AS216" s="30">
        <f t="shared" si="160"/>
        <v>-108.49113464628381</v>
      </c>
      <c r="AT216" s="28">
        <f t="shared" si="148"/>
        <v>7.5548306708898649E-10</v>
      </c>
      <c r="AU216" s="28">
        <f t="shared" si="149"/>
        <v>7.5568857619870823E-4</v>
      </c>
      <c r="AV216" s="29">
        <f t="shared" si="150"/>
        <v>-2.2488116520025567E-12</v>
      </c>
      <c r="AW216" s="28">
        <f t="shared" si="151"/>
        <v>-4.1219376885948908E-5</v>
      </c>
      <c r="AX216" s="31">
        <f t="shared" si="161"/>
        <v>7.5323425543698393E-10</v>
      </c>
      <c r="AY216" s="28">
        <f t="shared" si="162"/>
        <v>7.1446919931275935E-4</v>
      </c>
      <c r="AZ216" s="8">
        <f t="shared" si="163"/>
        <v>-15.531484018554661</v>
      </c>
      <c r="BA216" s="8">
        <f t="shared" si="164"/>
        <v>-108.4904201770845</v>
      </c>
      <c r="BB216" s="8">
        <f t="shared" si="165"/>
        <v>71.509579822915498</v>
      </c>
      <c r="BD216" s="32">
        <f t="shared" si="166"/>
        <v>-16</v>
      </c>
      <c r="BE216" s="32">
        <f t="shared" si="167"/>
        <v>-108</v>
      </c>
      <c r="BF216" s="32">
        <f t="shared" si="168"/>
        <v>72</v>
      </c>
    </row>
    <row r="217" spans="22:58" x14ac:dyDescent="0.25">
      <c r="V217" s="27">
        <v>3.13</v>
      </c>
      <c r="W217" s="32">
        <f t="shared" si="152"/>
        <v>13489.628825916541</v>
      </c>
      <c r="X217">
        <f t="shared" si="137"/>
        <v>-3.4139245433795011</v>
      </c>
      <c r="Y217" s="28">
        <f t="shared" si="138"/>
        <v>-26.250215150942395</v>
      </c>
      <c r="Z217" s="28">
        <f t="shared" si="139"/>
        <v>-87.208846883759577</v>
      </c>
      <c r="AA217" s="28">
        <f t="shared" si="140"/>
        <v>0.27523270716641673</v>
      </c>
      <c r="AB217" s="28">
        <f t="shared" si="141"/>
        <v>-14.347773374695139</v>
      </c>
      <c r="AC217" s="28">
        <f t="shared" si="153"/>
        <v>2.4093736066024139E-2</v>
      </c>
      <c r="AD217" s="28">
        <f t="shared" si="142"/>
        <v>4.2656159472390538</v>
      </c>
      <c r="AE217" s="28">
        <f t="shared" si="154"/>
        <v>-29.364813251089455</v>
      </c>
      <c r="AF217" s="28">
        <f t="shared" si="155"/>
        <v>-97.291004311215659</v>
      </c>
      <c r="AG217" s="28">
        <f t="shared" si="134"/>
        <v>92.110410468749379</v>
      </c>
      <c r="AH217" s="28">
        <f t="shared" si="143"/>
        <v>-112.44381723958435</v>
      </c>
      <c r="AI217" s="28">
        <f t="shared" si="144"/>
        <v>-89.999863248603376</v>
      </c>
      <c r="AJ217" s="28">
        <f t="shared" si="156"/>
        <v>35.783476597818108</v>
      </c>
      <c r="AK217" s="28">
        <f t="shared" si="145"/>
        <v>89.068960909813057</v>
      </c>
      <c r="AL217" s="29">
        <f t="shared" si="146"/>
        <v>-0.1543300161437719</v>
      </c>
      <c r="AM217" s="28">
        <f t="shared" si="147"/>
        <v>-10.768837889533913</v>
      </c>
      <c r="AN217" s="28">
        <f t="shared" si="157"/>
        <v>15.295739810839367</v>
      </c>
      <c r="AO217" s="28">
        <f t="shared" si="158"/>
        <v>-11.699740228324231</v>
      </c>
      <c r="AP217">
        <f t="shared" si="135"/>
        <v>23.609121289162623</v>
      </c>
      <c r="AQ217">
        <f t="shared" si="136"/>
        <v>-25.26482869549163</v>
      </c>
      <c r="AR217" s="28">
        <f t="shared" si="159"/>
        <v>-15.724780846579096</v>
      </c>
      <c r="AS217" s="30">
        <f t="shared" si="160"/>
        <v>-108.99074453953989</v>
      </c>
      <c r="AT217" s="28">
        <f t="shared" si="148"/>
        <v>7.9108796580589709E-10</v>
      </c>
      <c r="AU217" s="28">
        <f t="shared" si="149"/>
        <v>7.732908243686449E-4</v>
      </c>
      <c r="AV217" s="29">
        <f t="shared" si="150"/>
        <v>-2.3529590183903389E-12</v>
      </c>
      <c r="AW217" s="28">
        <f t="shared" si="151"/>
        <v>-4.217949951357043E-5</v>
      </c>
      <c r="AX217" s="31">
        <f t="shared" si="161"/>
        <v>7.8873500678750679E-10</v>
      </c>
      <c r="AY217" s="28">
        <f t="shared" si="162"/>
        <v>7.3111132485507448E-4</v>
      </c>
      <c r="AZ217" s="8">
        <f t="shared" si="163"/>
        <v>-15.724780845790361</v>
      </c>
      <c r="BA217" s="8">
        <f t="shared" si="164"/>
        <v>-108.99001342821504</v>
      </c>
      <c r="BB217" s="8">
        <f t="shared" si="165"/>
        <v>71.009986571784964</v>
      </c>
      <c r="BD217" s="32">
        <f t="shared" si="166"/>
        <v>-16</v>
      </c>
      <c r="BE217" s="32">
        <f t="shared" si="167"/>
        <v>-109</v>
      </c>
      <c r="BF217" s="32">
        <f t="shared" si="168"/>
        <v>71</v>
      </c>
    </row>
    <row r="218" spans="22:58" x14ac:dyDescent="0.25">
      <c r="V218" s="27">
        <v>3.14</v>
      </c>
      <c r="W218" s="32">
        <f t="shared" si="152"/>
        <v>13803.842646028863</v>
      </c>
      <c r="X218">
        <f t="shared" si="137"/>
        <v>-3.4139245433795011</v>
      </c>
      <c r="Y218" s="28">
        <f t="shared" si="138"/>
        <v>-26.449751629283476</v>
      </c>
      <c r="Z218" s="28">
        <f t="shared" si="139"/>
        <v>-87.272284214265184</v>
      </c>
      <c r="AA218" s="28">
        <f t="shared" si="140"/>
        <v>0.28778339295555888</v>
      </c>
      <c r="AB218" s="28">
        <f t="shared" si="141"/>
        <v>-14.667717682576823</v>
      </c>
      <c r="AC218" s="28">
        <f t="shared" si="153"/>
        <v>2.5225947319068093E-2</v>
      </c>
      <c r="AD218" s="28">
        <f t="shared" si="142"/>
        <v>4.3645953177645564</v>
      </c>
      <c r="AE218" s="28">
        <f t="shared" si="154"/>
        <v>-29.550666832388348</v>
      </c>
      <c r="AF218" s="28">
        <f t="shared" si="155"/>
        <v>-97.575406579077452</v>
      </c>
      <c r="AG218" s="28">
        <f t="shared" si="134"/>
        <v>92.110410468749379</v>
      </c>
      <c r="AH218" s="28">
        <f t="shared" si="143"/>
        <v>-112.64381723958324</v>
      </c>
      <c r="AI218" s="28">
        <f t="shared" si="144"/>
        <v>-89.9998663614452</v>
      </c>
      <c r="AJ218" s="28">
        <f t="shared" si="156"/>
        <v>35.983424989073839</v>
      </c>
      <c r="AK218" s="28">
        <f t="shared" si="145"/>
        <v>89.090150342766179</v>
      </c>
      <c r="AL218" s="29">
        <f t="shared" si="146"/>
        <v>-0.16146977879450086</v>
      </c>
      <c r="AM218" s="28">
        <f t="shared" si="147"/>
        <v>-11.013610019708901</v>
      </c>
      <c r="AN218" s="28">
        <f t="shared" si="157"/>
        <v>15.288548439445474</v>
      </c>
      <c r="AO218" s="28">
        <f t="shared" si="158"/>
        <v>-11.923326038387922</v>
      </c>
      <c r="AP218">
        <f t="shared" si="135"/>
        <v>23.609121289162623</v>
      </c>
      <c r="AQ218">
        <f t="shared" si="136"/>
        <v>-25.26482869549163</v>
      </c>
      <c r="AR218" s="28">
        <f t="shared" si="159"/>
        <v>-15.917825799271881</v>
      </c>
      <c r="AS218" s="30">
        <f t="shared" si="160"/>
        <v>-109.49873261746538</v>
      </c>
      <c r="AT218" s="28">
        <f t="shared" si="148"/>
        <v>8.2837079431430473E-10</v>
      </c>
      <c r="AU218" s="28">
        <f t="shared" si="149"/>
        <v>7.9130308156917788E-4</v>
      </c>
      <c r="AV218" s="29">
        <f t="shared" si="150"/>
        <v>-2.4648210045105514E-12</v>
      </c>
      <c r="AW218" s="28">
        <f t="shared" si="151"/>
        <v>-4.3161986270145756E-5</v>
      </c>
      <c r="AX218" s="31">
        <f t="shared" si="161"/>
        <v>8.259059733097942E-10</v>
      </c>
      <c r="AY218" s="28">
        <f t="shared" si="162"/>
        <v>7.4814109529903214E-4</v>
      </c>
      <c r="AZ218" s="8">
        <f t="shared" si="163"/>
        <v>-15.917825798445975</v>
      </c>
      <c r="BA218" s="8">
        <f t="shared" si="164"/>
        <v>-109.49798447637008</v>
      </c>
      <c r="BB218" s="8">
        <f t="shared" si="165"/>
        <v>70.502015523629922</v>
      </c>
      <c r="BD218" s="32">
        <f t="shared" si="166"/>
        <v>-16</v>
      </c>
      <c r="BE218" s="32">
        <f t="shared" si="167"/>
        <v>-109</v>
      </c>
      <c r="BF218" s="32">
        <f t="shared" si="168"/>
        <v>71</v>
      </c>
    </row>
    <row r="219" spans="22:58" x14ac:dyDescent="0.25">
      <c r="V219" s="27">
        <v>3.15</v>
      </c>
      <c r="W219" s="32">
        <f t="shared" si="152"/>
        <v>14125.375446227545</v>
      </c>
      <c r="X219">
        <f t="shared" si="137"/>
        <v>-3.4139245433795011</v>
      </c>
      <c r="Y219" s="28">
        <f t="shared" si="138"/>
        <v>-26.64930892334915</v>
      </c>
      <c r="Z219" s="28">
        <f t="shared" si="139"/>
        <v>-87.334284002571323</v>
      </c>
      <c r="AA219" s="28">
        <f t="shared" si="140"/>
        <v>0.30088681526165306</v>
      </c>
      <c r="AB219" s="28">
        <f t="shared" si="141"/>
        <v>-14.994148967933807</v>
      </c>
      <c r="AC219" s="28">
        <f t="shared" si="153"/>
        <v>2.6411201766555772E-2</v>
      </c>
      <c r="AD219" s="28">
        <f t="shared" si="142"/>
        <v>4.4658531963232564</v>
      </c>
      <c r="AE219" s="28">
        <f t="shared" si="154"/>
        <v>-29.735935449700442</v>
      </c>
      <c r="AF219" s="28">
        <f t="shared" si="155"/>
        <v>-97.862579774181881</v>
      </c>
      <c r="AG219" s="28">
        <f t="shared" si="134"/>
        <v>92.110410468749379</v>
      </c>
      <c r="AH219" s="28">
        <f t="shared" si="143"/>
        <v>-112.84381723958218</v>
      </c>
      <c r="AI219" s="28">
        <f t="shared" si="144"/>
        <v>-89.999869403430097</v>
      </c>
      <c r="AJ219" s="28">
        <f t="shared" si="156"/>
        <v>36.183375702533169</v>
      </c>
      <c r="AK219" s="28">
        <f t="shared" si="145"/>
        <v>89.110857685852764</v>
      </c>
      <c r="AL219" s="29">
        <f t="shared" si="146"/>
        <v>-0.16893346887207678</v>
      </c>
      <c r="AM219" s="28">
        <f t="shared" si="147"/>
        <v>-11.263662894783582</v>
      </c>
      <c r="AN219" s="28">
        <f t="shared" si="157"/>
        <v>15.281035462828292</v>
      </c>
      <c r="AO219" s="28">
        <f t="shared" si="158"/>
        <v>-12.152674612360915</v>
      </c>
      <c r="AP219">
        <f t="shared" si="135"/>
        <v>23.609121289162623</v>
      </c>
      <c r="AQ219">
        <f t="shared" si="136"/>
        <v>-25.26482869549163</v>
      </c>
      <c r="AR219" s="28">
        <f t="shared" si="159"/>
        <v>-16.110607393201157</v>
      </c>
      <c r="AS219" s="30">
        <f t="shared" si="160"/>
        <v>-110.01525438654279</v>
      </c>
      <c r="AT219" s="28">
        <f t="shared" si="148"/>
        <v>8.674106274664369E-10</v>
      </c>
      <c r="AU219" s="28">
        <f t="shared" si="149"/>
        <v>8.0973489813747866E-4</v>
      </c>
      <c r="AV219" s="29">
        <f t="shared" si="150"/>
        <v>-2.5805403004969796E-12</v>
      </c>
      <c r="AW219" s="28">
        <f t="shared" si="151"/>
        <v>-4.4167358083157844E-5</v>
      </c>
      <c r="AX219" s="31">
        <f t="shared" si="161"/>
        <v>8.6483008716593993E-10</v>
      </c>
      <c r="AY219" s="28">
        <f t="shared" si="162"/>
        <v>7.655675400543208E-4</v>
      </c>
      <c r="AZ219" s="8">
        <f t="shared" si="163"/>
        <v>-16.110607392336327</v>
      </c>
      <c r="BA219" s="8">
        <f t="shared" si="164"/>
        <v>-110.01448881900274</v>
      </c>
      <c r="BB219" s="8">
        <f t="shared" si="165"/>
        <v>69.985511180997264</v>
      </c>
      <c r="BD219" s="32">
        <f t="shared" si="166"/>
        <v>-16</v>
      </c>
      <c r="BE219" s="32">
        <f t="shared" si="167"/>
        <v>-110</v>
      </c>
      <c r="BF219" s="32">
        <f t="shared" si="168"/>
        <v>70</v>
      </c>
    </row>
    <row r="220" spans="22:58" x14ac:dyDescent="0.25">
      <c r="V220" s="27">
        <v>3.16</v>
      </c>
      <c r="W220" s="32">
        <f t="shared" si="152"/>
        <v>14454.397707459288</v>
      </c>
      <c r="X220">
        <f t="shared" si="137"/>
        <v>-3.4139245433795011</v>
      </c>
      <c r="Y220" s="28">
        <f t="shared" si="138"/>
        <v>-26.848886100332834</v>
      </c>
      <c r="Z220" s="28">
        <f t="shared" si="139"/>
        <v>-87.394878540671257</v>
      </c>
      <c r="AA220" s="28">
        <f t="shared" si="140"/>
        <v>0.31456554017830551</v>
      </c>
      <c r="AB220" s="28">
        <f t="shared" si="141"/>
        <v>-15.32715550834452</v>
      </c>
      <c r="AC220" s="28">
        <f t="shared" si="153"/>
        <v>2.7651968932667085E-2</v>
      </c>
      <c r="AD220" s="28">
        <f t="shared" si="142"/>
        <v>4.5694407397065238</v>
      </c>
      <c r="AE220" s="28">
        <f t="shared" si="154"/>
        <v>-29.920593134601365</v>
      </c>
      <c r="AF220" s="28">
        <f t="shared" si="155"/>
        <v>-98.152593309309253</v>
      </c>
      <c r="AG220" s="28">
        <f t="shared" si="134"/>
        <v>92.110410468749379</v>
      </c>
      <c r="AH220" s="28">
        <f t="shared" si="143"/>
        <v>-113.04381723958116</v>
      </c>
      <c r="AI220" s="28">
        <f t="shared" si="144"/>
        <v>-89.999872376170956</v>
      </c>
      <c r="AJ220" s="28">
        <f t="shared" si="156"/>
        <v>36.383328633730109</v>
      </c>
      <c r="AK220" s="28">
        <f t="shared" si="145"/>
        <v>89.131093896729752</v>
      </c>
      <c r="AL220" s="29">
        <f t="shared" si="146"/>
        <v>-0.17673518819670886</v>
      </c>
      <c r="AM220" s="28">
        <f t="shared" si="147"/>
        <v>-11.519090976501849</v>
      </c>
      <c r="AN220" s="28">
        <f t="shared" si="157"/>
        <v>15.27318667470162</v>
      </c>
      <c r="AO220" s="28">
        <f t="shared" si="158"/>
        <v>-12.387869455943052</v>
      </c>
      <c r="AP220">
        <f t="shared" si="135"/>
        <v>23.609121289162623</v>
      </c>
      <c r="AQ220">
        <f t="shared" si="136"/>
        <v>-25.26482869549163</v>
      </c>
      <c r="AR220" s="28">
        <f t="shared" si="159"/>
        <v>-16.303113866228752</v>
      </c>
      <c r="AS220" s="30">
        <f t="shared" si="160"/>
        <v>-110.5404627652523</v>
      </c>
      <c r="AT220" s="28">
        <f t="shared" si="148"/>
        <v>9.0829039742438529E-10</v>
      </c>
      <c r="AU220" s="28">
        <f t="shared" si="149"/>
        <v>8.2859604686665294E-4</v>
      </c>
      <c r="AV220" s="29">
        <f t="shared" si="150"/>
        <v>-2.7020455612827307E-12</v>
      </c>
      <c r="AW220" s="28">
        <f t="shared" si="151"/>
        <v>-4.519614801404976E-5</v>
      </c>
      <c r="AX220" s="31">
        <f t="shared" si="161"/>
        <v>9.0558835186310259E-10</v>
      </c>
      <c r="AY220" s="28">
        <f t="shared" si="162"/>
        <v>7.8339989885260319E-4</v>
      </c>
      <c r="AZ220" s="8">
        <f t="shared" si="163"/>
        <v>-16.303113865323166</v>
      </c>
      <c r="BA220" s="8">
        <f t="shared" si="164"/>
        <v>-110.53967936535345</v>
      </c>
      <c r="BB220" s="8">
        <f t="shared" si="165"/>
        <v>69.46032063464655</v>
      </c>
      <c r="BD220" s="32">
        <f t="shared" si="166"/>
        <v>-16</v>
      </c>
      <c r="BE220" s="32">
        <f t="shared" si="167"/>
        <v>-111</v>
      </c>
      <c r="BF220" s="32">
        <f t="shared" si="168"/>
        <v>69</v>
      </c>
    </row>
    <row r="221" spans="22:58" x14ac:dyDescent="0.25">
      <c r="V221" s="27">
        <v>3.17</v>
      </c>
      <c r="W221" s="32">
        <f t="shared" si="152"/>
        <v>14791.083881682087</v>
      </c>
      <c r="X221">
        <f t="shared" si="137"/>
        <v>-3.4139245433795011</v>
      </c>
      <c r="Y221" s="28">
        <f t="shared" si="138"/>
        <v>-27.048482269055395</v>
      </c>
      <c r="Z221" s="28">
        <f t="shared" si="139"/>
        <v>-87.454099414100583</v>
      </c>
      <c r="AA221" s="28">
        <f t="shared" si="140"/>
        <v>0.32884289641245518</v>
      </c>
      <c r="AB221" s="28">
        <f t="shared" si="141"/>
        <v>-15.6668238399798</v>
      </c>
      <c r="AC221" s="28">
        <f t="shared" si="153"/>
        <v>2.8950831828877702E-2</v>
      </c>
      <c r="AD221" s="28">
        <f t="shared" si="142"/>
        <v>4.6754101611491095</v>
      </c>
      <c r="AE221" s="28">
        <f t="shared" si="154"/>
        <v>-30.104613084193566</v>
      </c>
      <c r="AF221" s="28">
        <f t="shared" si="155"/>
        <v>-98.445513092931265</v>
      </c>
      <c r="AG221" s="28">
        <f t="shared" si="134"/>
        <v>92.110410468749379</v>
      </c>
      <c r="AH221" s="28">
        <f t="shared" si="143"/>
        <v>-113.2438172395802</v>
      </c>
      <c r="AI221" s="28">
        <f t="shared" si="144"/>
        <v>-89.999875281243988</v>
      </c>
      <c r="AJ221" s="28">
        <f t="shared" si="156"/>
        <v>36.583283682895939</v>
      </c>
      <c r="AK221" s="28">
        <f t="shared" si="145"/>
        <v>89.150869684697952</v>
      </c>
      <c r="AL221" s="29">
        <f t="shared" si="146"/>
        <v>-0.184889597566056</v>
      </c>
      <c r="AM221" s="28">
        <f t="shared" si="147"/>
        <v>-11.779989065269884</v>
      </c>
      <c r="AN221" s="28">
        <f t="shared" si="157"/>
        <v>15.264987314499066</v>
      </c>
      <c r="AO221" s="28">
        <f t="shared" si="158"/>
        <v>-12.62899466181592</v>
      </c>
      <c r="AP221">
        <f t="shared" si="135"/>
        <v>23.609121289162623</v>
      </c>
      <c r="AQ221">
        <f t="shared" si="136"/>
        <v>-25.26482869549163</v>
      </c>
      <c r="AR221" s="28">
        <f t="shared" si="159"/>
        <v>-16.495333176023507</v>
      </c>
      <c r="AS221" s="30">
        <f t="shared" si="160"/>
        <v>-111.07450775474719</v>
      </c>
      <c r="AT221" s="28">
        <f t="shared" si="148"/>
        <v>9.5109689366010397E-10</v>
      </c>
      <c r="AU221" s="28">
        <f t="shared" si="149"/>
        <v>8.4789652818739551E-4</v>
      </c>
      <c r="AV221" s="29">
        <f t="shared" si="150"/>
        <v>-2.8293367868678053E-12</v>
      </c>
      <c r="AW221" s="28">
        <f t="shared" si="151"/>
        <v>-4.6248901540860386E-5</v>
      </c>
      <c r="AX221" s="31">
        <f t="shared" si="161"/>
        <v>9.4826755687323615E-10</v>
      </c>
      <c r="AY221" s="28">
        <f t="shared" si="162"/>
        <v>8.0164762664653518E-4</v>
      </c>
      <c r="AZ221" s="8">
        <f t="shared" si="163"/>
        <v>-16.495333175075238</v>
      </c>
      <c r="BA221" s="8">
        <f t="shared" si="164"/>
        <v>-111.07370610712054</v>
      </c>
      <c r="BB221" s="8">
        <f t="shared" si="165"/>
        <v>68.926293892879457</v>
      </c>
      <c r="BD221" s="32">
        <f t="shared" si="166"/>
        <v>-16</v>
      </c>
      <c r="BE221" s="32">
        <f t="shared" si="167"/>
        <v>-111</v>
      </c>
      <c r="BF221" s="32">
        <f t="shared" si="168"/>
        <v>69</v>
      </c>
    </row>
    <row r="222" spans="22:58" x14ac:dyDescent="0.25">
      <c r="V222" s="27">
        <v>3.18</v>
      </c>
      <c r="W222" s="32">
        <f t="shared" si="152"/>
        <v>15135.612484362093</v>
      </c>
      <c r="X222">
        <f t="shared" si="137"/>
        <v>-3.4139245433795011</v>
      </c>
      <c r="Y222" s="28">
        <f t="shared" si="138"/>
        <v>-27.24809657812283</v>
      </c>
      <c r="Z222" s="28">
        <f t="shared" si="139"/>
        <v>-87.511977516123977</v>
      </c>
      <c r="AA222" s="28">
        <f t="shared" si="140"/>
        <v>0.34374298690313837</v>
      </c>
      <c r="AB222" s="28">
        <f t="shared" si="141"/>
        <v>-16.013238519979041</v>
      </c>
      <c r="AC222" s="28">
        <f t="shared" si="153"/>
        <v>3.0310492026984562E-2</v>
      </c>
      <c r="AD222" s="28">
        <f t="shared" si="142"/>
        <v>4.78381474550193</v>
      </c>
      <c r="AE222" s="28">
        <f t="shared" si="154"/>
        <v>-30.287967642572209</v>
      </c>
      <c r="AF222" s="28">
        <f t="shared" si="155"/>
        <v>-98.74140129060109</v>
      </c>
      <c r="AG222" s="28">
        <f t="shared" si="134"/>
        <v>92.110410468749379</v>
      </c>
      <c r="AH222" s="28">
        <f t="shared" si="143"/>
        <v>-113.44381723957926</v>
      </c>
      <c r="AI222" s="28">
        <f t="shared" si="144"/>
        <v>-89.999878120189479</v>
      </c>
      <c r="AJ222" s="28">
        <f t="shared" si="156"/>
        <v>36.783240754748242</v>
      </c>
      <c r="AK222" s="28">
        <f t="shared" si="145"/>
        <v>89.17019551628394</v>
      </c>
      <c r="AL222" s="29">
        <f t="shared" si="146"/>
        <v>-0.19341193384906138</v>
      </c>
      <c r="AM222" s="28">
        <f t="shared" si="147"/>
        <v>-12.046452195308706</v>
      </c>
      <c r="AN222" s="28">
        <f t="shared" si="157"/>
        <v>15.256422050069299</v>
      </c>
      <c r="AO222" s="28">
        <f t="shared" si="158"/>
        <v>-12.876134799214245</v>
      </c>
      <c r="AP222">
        <f t="shared" si="135"/>
        <v>23.609121289162623</v>
      </c>
      <c r="AQ222">
        <f t="shared" si="136"/>
        <v>-25.26482869549163</v>
      </c>
      <c r="AR222" s="28">
        <f t="shared" si="159"/>
        <v>-16.687252998831916</v>
      </c>
      <c r="AS222" s="30">
        <f t="shared" si="160"/>
        <v>-111.61753608981533</v>
      </c>
      <c r="AT222" s="28">
        <f t="shared" si="148"/>
        <v>9.9592076295540992E-10</v>
      </c>
      <c r="AU222" s="28">
        <f t="shared" si="149"/>
        <v>8.6764657547035759E-4</v>
      </c>
      <c r="AV222" s="29">
        <f t="shared" si="150"/>
        <v>-2.9624139772522032E-12</v>
      </c>
      <c r="AW222" s="28">
        <f t="shared" si="151"/>
        <v>-4.7326176847444512E-5</v>
      </c>
      <c r="AX222" s="31">
        <f t="shared" si="161"/>
        <v>9.9295834897815767E-10</v>
      </c>
      <c r="AY222" s="28">
        <f t="shared" si="162"/>
        <v>8.2032039862291303E-4</v>
      </c>
      <c r="AZ222" s="8">
        <f t="shared" si="163"/>
        <v>-16.687252997838957</v>
      </c>
      <c r="BA222" s="8">
        <f t="shared" si="164"/>
        <v>-111.61671576941671</v>
      </c>
      <c r="BB222" s="8">
        <f t="shared" si="165"/>
        <v>68.383284230583286</v>
      </c>
      <c r="BD222" s="32">
        <f t="shared" si="166"/>
        <v>-17</v>
      </c>
      <c r="BE222" s="32">
        <f t="shared" si="167"/>
        <v>-112</v>
      </c>
      <c r="BF222" s="32">
        <f t="shared" si="168"/>
        <v>68</v>
      </c>
    </row>
    <row r="223" spans="22:58" x14ac:dyDescent="0.25">
      <c r="V223" s="27">
        <v>3.19</v>
      </c>
      <c r="W223" s="32">
        <f t="shared" si="152"/>
        <v>15488.166189124822</v>
      </c>
      <c r="X223">
        <f t="shared" si="137"/>
        <v>-3.4139245433795011</v>
      </c>
      <c r="Y223" s="28">
        <f t="shared" si="138"/>
        <v>-27.447728214164041</v>
      </c>
      <c r="Z223" s="28">
        <f t="shared" si="139"/>
        <v>-87.56854306172373</v>
      </c>
      <c r="AA223" s="28">
        <f t="shared" si="140"/>
        <v>0.3592906992459739</v>
      </c>
      <c r="AB223" s="28">
        <f t="shared" si="141"/>
        <v>-16.366481876689431</v>
      </c>
      <c r="AC223" s="28">
        <f t="shared" si="153"/>
        <v>3.1733774945216411E-2</v>
      </c>
      <c r="AD223" s="28">
        <f t="shared" si="142"/>
        <v>4.8947088641111707</v>
      </c>
      <c r="AE223" s="28">
        <f t="shared" si="154"/>
        <v>-30.470628283352351</v>
      </c>
      <c r="AF223" s="28">
        <f t="shared" si="155"/>
        <v>-99.040316074301998</v>
      </c>
      <c r="AG223" s="28">
        <f t="shared" si="134"/>
        <v>92.110410468749379</v>
      </c>
      <c r="AH223" s="28">
        <f t="shared" si="143"/>
        <v>-113.64381723957837</v>
      </c>
      <c r="AI223" s="28">
        <f t="shared" si="144"/>
        <v>-89.999880894512671</v>
      </c>
      <c r="AJ223" s="28">
        <f t="shared" si="156"/>
        <v>36.983199758289345</v>
      </c>
      <c r="AK223" s="28">
        <f t="shared" si="145"/>
        <v>89.189081620699596</v>
      </c>
      <c r="AL223" s="29">
        <f t="shared" si="146"/>
        <v>-0.20231802712166902</v>
      </c>
      <c r="AM223" s="28">
        <f t="shared" si="147"/>
        <v>-12.318575521542281</v>
      </c>
      <c r="AN223" s="28">
        <f t="shared" si="157"/>
        <v>15.247474960338687</v>
      </c>
      <c r="AO223" s="28">
        <f t="shared" si="158"/>
        <v>-13.129374795355355</v>
      </c>
      <c r="AP223">
        <f t="shared" si="135"/>
        <v>23.609121289162623</v>
      </c>
      <c r="AQ223">
        <f t="shared" si="136"/>
        <v>-25.26482869549163</v>
      </c>
      <c r="AR223" s="28">
        <f t="shared" si="159"/>
        <v>-16.878860729342669</v>
      </c>
      <c r="AS223" s="30">
        <f t="shared" si="160"/>
        <v>-112.16969086965736</v>
      </c>
      <c r="AT223" s="28">
        <f t="shared" si="148"/>
        <v>1.0428584380569159E-9</v>
      </c>
      <c r="AU223" s="28">
        <f t="shared" si="149"/>
        <v>8.8785666045201276E-4</v>
      </c>
      <c r="AV223" s="29">
        <f t="shared" si="150"/>
        <v>-3.101277132435925E-12</v>
      </c>
      <c r="AW223" s="28">
        <f t="shared" si="151"/>
        <v>-4.842854511942912E-5</v>
      </c>
      <c r="AX223" s="31">
        <f t="shared" si="161"/>
        <v>1.0397571609244799E-9</v>
      </c>
      <c r="AY223" s="28">
        <f t="shared" si="162"/>
        <v>8.3942811533258368E-4</v>
      </c>
      <c r="AZ223" s="8">
        <f t="shared" si="163"/>
        <v>-16.878860728302911</v>
      </c>
      <c r="BA223" s="8">
        <f t="shared" si="164"/>
        <v>-112.16885144154203</v>
      </c>
      <c r="BB223" s="8">
        <f t="shared" si="165"/>
        <v>67.831148558457969</v>
      </c>
      <c r="BD223" s="32">
        <f t="shared" si="166"/>
        <v>-17</v>
      </c>
      <c r="BE223" s="32">
        <f t="shared" si="167"/>
        <v>-112</v>
      </c>
      <c r="BF223" s="32">
        <f t="shared" si="168"/>
        <v>68</v>
      </c>
    </row>
    <row r="224" spans="22:58" x14ac:dyDescent="0.25">
      <c r="V224" s="27">
        <v>3.2</v>
      </c>
      <c r="W224" s="32">
        <f t="shared" si="152"/>
        <v>15848.931924611155</v>
      </c>
      <c r="X224">
        <f t="shared" si="137"/>
        <v>-3.4139245433795011</v>
      </c>
      <c r="Y224" s="28">
        <f t="shared" si="138"/>
        <v>-27.647376400145497</v>
      </c>
      <c r="Z224" s="28">
        <f t="shared" si="139"/>
        <v>-87.623825601386542</v>
      </c>
      <c r="AA224" s="28">
        <f t="shared" si="140"/>
        <v>0.37551171477214329</v>
      </c>
      <c r="AB224" s="28">
        <f t="shared" si="141"/>
        <v>-16.726633747688577</v>
      </c>
      <c r="AC224" s="28">
        <f t="shared" si="153"/>
        <v>3.3223635355074346E-2</v>
      </c>
      <c r="AD224" s="28">
        <f t="shared" si="142"/>
        <v>5.0081479893539633</v>
      </c>
      <c r="AE224" s="28">
        <f t="shared" si="154"/>
        <v>-30.652565593397778</v>
      </c>
      <c r="AF224" s="28">
        <f t="shared" si="155"/>
        <v>-99.342311359721165</v>
      </c>
      <c r="AG224" s="28">
        <f t="shared" si="134"/>
        <v>92.110410468749379</v>
      </c>
      <c r="AH224" s="28">
        <f t="shared" si="143"/>
        <v>-113.84381723957753</v>
      </c>
      <c r="AI224" s="28">
        <f t="shared" si="144"/>
        <v>-89.999883605684559</v>
      </c>
      <c r="AJ224" s="28">
        <f t="shared" si="156"/>
        <v>37.183160606613789</v>
      </c>
      <c r="AK224" s="28">
        <f t="shared" si="145"/>
        <v>89.207537995181866</v>
      </c>
      <c r="AL224" s="29">
        <f t="shared" si="146"/>
        <v>-0.211624317789814</v>
      </c>
      <c r="AM224" s="28">
        <f t="shared" si="147"/>
        <v>-12.59645419784604</v>
      </c>
      <c r="AN224" s="28">
        <f t="shared" si="157"/>
        <v>15.238129517995821</v>
      </c>
      <c r="AO224" s="28">
        <f t="shared" si="158"/>
        <v>-13.388799808348733</v>
      </c>
      <c r="AP224">
        <f t="shared" si="135"/>
        <v>23.609121289162623</v>
      </c>
      <c r="AQ224">
        <f t="shared" si="136"/>
        <v>-25.26482869549163</v>
      </c>
      <c r="AR224" s="28">
        <f t="shared" si="159"/>
        <v>-17.070143481730966</v>
      </c>
      <c r="AS224" s="30">
        <f t="shared" si="160"/>
        <v>-112.7311111680699</v>
      </c>
      <c r="AT224" s="28">
        <f t="shared" si="148"/>
        <v>1.0920044230562979E-9</v>
      </c>
      <c r="AU224" s="28">
        <f t="shared" si="149"/>
        <v>9.0853749878691103E-4</v>
      </c>
      <c r="AV224" s="29">
        <f t="shared" si="150"/>
        <v>-3.2478549073520784E-12</v>
      </c>
      <c r="AW224" s="28">
        <f t="shared" si="151"/>
        <v>-4.9556590847063615E-5</v>
      </c>
      <c r="AX224" s="31">
        <f t="shared" si="161"/>
        <v>1.0887565681489459E-9</v>
      </c>
      <c r="AY224" s="28">
        <f t="shared" si="162"/>
        <v>8.589809079398474E-4</v>
      </c>
      <c r="AZ224" s="8">
        <f t="shared" si="163"/>
        <v>-17.070143480642209</v>
      </c>
      <c r="BA224" s="8">
        <f t="shared" si="164"/>
        <v>-112.73025218716197</v>
      </c>
      <c r="BB224" s="8">
        <f t="shared" si="165"/>
        <v>67.269747812838034</v>
      </c>
      <c r="BD224" s="32">
        <f t="shared" si="166"/>
        <v>-17</v>
      </c>
      <c r="BE224" s="32">
        <f t="shared" si="167"/>
        <v>-113</v>
      </c>
      <c r="BF224" s="32">
        <f t="shared" si="168"/>
        <v>67</v>
      </c>
    </row>
    <row r="225" spans="22:58" x14ac:dyDescent="0.25">
      <c r="V225" s="27">
        <v>3.21</v>
      </c>
      <c r="W225" s="32">
        <f t="shared" si="152"/>
        <v>16218.100973589308</v>
      </c>
      <c r="X225">
        <f t="shared" si="137"/>
        <v>-3.4139245433795011</v>
      </c>
      <c r="Y225" s="28">
        <f t="shared" si="138"/>
        <v>-27.847040393759407</v>
      </c>
      <c r="Z225" s="28">
        <f t="shared" si="139"/>
        <v>-87.677854034685723</v>
      </c>
      <c r="AA225" s="28">
        <f t="shared" si="140"/>
        <v>0.39243251612240065</v>
      </c>
      <c r="AB225" s="28">
        <f t="shared" si="141"/>
        <v>-17.093771205571347</v>
      </c>
      <c r="AC225" s="28">
        <f t="shared" si="153"/>
        <v>3.4783163116678541E-2</v>
      </c>
      <c r="AD225" s="28">
        <f t="shared" si="142"/>
        <v>5.1241887087769484</v>
      </c>
      <c r="AE225" s="28">
        <f t="shared" si="154"/>
        <v>-30.833749257899829</v>
      </c>
      <c r="AF225" s="28">
        <f t="shared" si="155"/>
        <v>-99.64743653148011</v>
      </c>
      <c r="AG225" s="28">
        <f t="shared" si="134"/>
        <v>92.110410468749379</v>
      </c>
      <c r="AH225" s="28">
        <f t="shared" si="143"/>
        <v>-114.04381723957671</v>
      </c>
      <c r="AI225" s="28">
        <f t="shared" si="144"/>
        <v>-89.999886255142641</v>
      </c>
      <c r="AJ225" s="28">
        <f t="shared" si="156"/>
        <v>37.383123216724407</v>
      </c>
      <c r="AK225" s="28">
        <f t="shared" si="145"/>
        <v>89.225574410215103</v>
      </c>
      <c r="AL225" s="29">
        <f t="shared" si="146"/>
        <v>-0.22134787363915864</v>
      </c>
      <c r="AM225" s="28">
        <f t="shared" si="147"/>
        <v>-12.880183246280657</v>
      </c>
      <c r="AN225" s="28">
        <f t="shared" si="157"/>
        <v>15.228368572257915</v>
      </c>
      <c r="AO225" s="28">
        <f t="shared" si="158"/>
        <v>-13.654495091208195</v>
      </c>
      <c r="AP225">
        <f t="shared" si="135"/>
        <v>23.609121289162623</v>
      </c>
      <c r="AQ225">
        <f t="shared" si="136"/>
        <v>-25.26482869549163</v>
      </c>
      <c r="AR225" s="28">
        <f t="shared" si="159"/>
        <v>-17.261088091970919</v>
      </c>
      <c r="AS225" s="30">
        <f t="shared" si="160"/>
        <v>-113.3019316226883</v>
      </c>
      <c r="AT225" s="28">
        <f t="shared" si="148"/>
        <v>1.1434686512846913E-9</v>
      </c>
      <c r="AU225" s="28">
        <f t="shared" si="149"/>
        <v>9.2970005572925703E-4</v>
      </c>
      <c r="AV225" s="29">
        <f t="shared" si="150"/>
        <v>-3.4021473020006628E-12</v>
      </c>
      <c r="AW225" s="28">
        <f t="shared" si="151"/>
        <v>-5.0710912135124112E-5</v>
      </c>
      <c r="AX225" s="31">
        <f t="shared" si="161"/>
        <v>1.1400665039826907E-9</v>
      </c>
      <c r="AY225" s="28">
        <f t="shared" si="162"/>
        <v>8.7898914359413295E-4</v>
      </c>
      <c r="AZ225" s="8">
        <f t="shared" si="163"/>
        <v>-17.261088090830853</v>
      </c>
      <c r="BA225" s="8">
        <f t="shared" si="164"/>
        <v>-113.3010526335447</v>
      </c>
      <c r="BB225" s="8">
        <f t="shared" si="165"/>
        <v>66.6989473664553</v>
      </c>
      <c r="BD225" s="32">
        <f t="shared" si="166"/>
        <v>-17</v>
      </c>
      <c r="BE225" s="32">
        <f t="shared" si="167"/>
        <v>-113</v>
      </c>
      <c r="BF225" s="32">
        <f t="shared" si="168"/>
        <v>67</v>
      </c>
    </row>
    <row r="226" spans="22:58" x14ac:dyDescent="0.25">
      <c r="V226" s="27">
        <v>3.22</v>
      </c>
      <c r="W226" s="32">
        <f t="shared" si="152"/>
        <v>16595.869074375627</v>
      </c>
      <c r="X226">
        <f t="shared" si="137"/>
        <v>-3.4139245433795011</v>
      </c>
      <c r="Y226" s="28">
        <f t="shared" si="138"/>
        <v>-28.046719485882477</v>
      </c>
      <c r="Z226" s="28">
        <f t="shared" si="139"/>
        <v>-87.730656623655989</v>
      </c>
      <c r="AA226" s="28">
        <f t="shared" si="140"/>
        <v>0.41008039314859857</v>
      </c>
      <c r="AB226" s="28">
        <f t="shared" si="141"/>
        <v>-17.467968271551417</v>
      </c>
      <c r="AC226" s="28">
        <f t="shared" si="153"/>
        <v>3.6415589150480238E-2</v>
      </c>
      <c r="AD226" s="28">
        <f t="shared" si="142"/>
        <v>5.2428887387800751</v>
      </c>
      <c r="AE226" s="28">
        <f t="shared" si="154"/>
        <v>-31.014148046962902</v>
      </c>
      <c r="AF226" s="28">
        <f t="shared" si="155"/>
        <v>-99.955736156427321</v>
      </c>
      <c r="AG226" s="28">
        <f t="shared" si="134"/>
        <v>92.110410468749379</v>
      </c>
      <c r="AH226" s="28">
        <f t="shared" si="143"/>
        <v>-114.24381723957596</v>
      </c>
      <c r="AI226" s="28">
        <f t="shared" si="144"/>
        <v>-89.999888844291704</v>
      </c>
      <c r="AJ226" s="28">
        <f t="shared" si="156"/>
        <v>37.583087509356766</v>
      </c>
      <c r="AK226" s="28">
        <f t="shared" si="145"/>
        <v>89.243200414638466</v>
      </c>
      <c r="AL226" s="29">
        <f t="shared" si="146"/>
        <v>-0.23150640674487466</v>
      </c>
      <c r="AM226" s="28">
        <f t="shared" si="147"/>
        <v>-13.169857416939275</v>
      </c>
      <c r="AN226" s="28">
        <f t="shared" si="157"/>
        <v>15.21817433178531</v>
      </c>
      <c r="AO226" s="28">
        <f t="shared" si="158"/>
        <v>-13.926545846592512</v>
      </c>
      <c r="AP226">
        <f t="shared" si="135"/>
        <v>23.609121289162623</v>
      </c>
      <c r="AQ226">
        <f t="shared" si="136"/>
        <v>-25.26482869549163</v>
      </c>
      <c r="AR226" s="28">
        <f t="shared" si="159"/>
        <v>-17.451681121506599</v>
      </c>
      <c r="AS226" s="30">
        <f t="shared" si="160"/>
        <v>-113.88228200301984</v>
      </c>
      <c r="AT226" s="28">
        <f t="shared" si="148"/>
        <v>1.1973591274182934E-9</v>
      </c>
      <c r="AU226" s="28">
        <f t="shared" si="149"/>
        <v>9.5135555194684118E-4</v>
      </c>
      <c r="AV226" s="29">
        <f t="shared" si="150"/>
        <v>-3.5622256614485728E-12</v>
      </c>
      <c r="AW226" s="28">
        <f t="shared" si="151"/>
        <v>-5.1892121020036966E-5</v>
      </c>
      <c r="AX226" s="31">
        <f t="shared" si="161"/>
        <v>1.1937969017568448E-9</v>
      </c>
      <c r="AY226" s="28">
        <f t="shared" si="162"/>
        <v>8.994634309268042E-4</v>
      </c>
      <c r="AZ226" s="8">
        <f t="shared" si="163"/>
        <v>-17.451681120312802</v>
      </c>
      <c r="BA226" s="8">
        <f t="shared" si="164"/>
        <v>-113.88138253958891</v>
      </c>
      <c r="BB226" s="8">
        <f t="shared" si="165"/>
        <v>66.118617460411087</v>
      </c>
      <c r="BD226" s="32">
        <f t="shared" si="166"/>
        <v>-17</v>
      </c>
      <c r="BE226" s="32">
        <f t="shared" si="167"/>
        <v>-114</v>
      </c>
      <c r="BF226" s="32">
        <f t="shared" si="168"/>
        <v>66</v>
      </c>
    </row>
    <row r="227" spans="22:58" x14ac:dyDescent="0.25">
      <c r="V227" s="27">
        <v>3.23</v>
      </c>
      <c r="W227" s="32">
        <f t="shared" si="152"/>
        <v>16982.436524617446</v>
      </c>
      <c r="X227">
        <f t="shared" si="137"/>
        <v>-3.4139245433795011</v>
      </c>
      <c r="Y227" s="28">
        <f t="shared" si="138"/>
        <v>-28.246412999102006</v>
      </c>
      <c r="Z227" s="28">
        <f t="shared" si="139"/>
        <v>-87.782261005959072</v>
      </c>
      <c r="AA227" s="28">
        <f t="shared" si="140"/>
        <v>0.4284834469674989</v>
      </c>
      <c r="AB227" s="28">
        <f t="shared" si="141"/>
        <v>-17.849295617003634</v>
      </c>
      <c r="AC227" s="28">
        <f t="shared" si="153"/>
        <v>3.8124291653359961E-2</v>
      </c>
      <c r="AD227" s="28">
        <f t="shared" si="142"/>
        <v>5.3643069377834127</v>
      </c>
      <c r="AE227" s="28">
        <f t="shared" si="154"/>
        <v>-31.193729803860649</v>
      </c>
      <c r="AF227" s="28">
        <f t="shared" si="155"/>
        <v>-100.26724968517929</v>
      </c>
      <c r="AG227" s="28">
        <f t="shared" si="134"/>
        <v>92.110410468749379</v>
      </c>
      <c r="AH227" s="28">
        <f t="shared" si="143"/>
        <v>-114.44381723957521</v>
      </c>
      <c r="AI227" s="28">
        <f t="shared" si="144"/>
        <v>-89.999891374504529</v>
      </c>
      <c r="AJ227" s="28">
        <f t="shared" si="156"/>
        <v>37.78305340881132</v>
      </c>
      <c r="AK227" s="28">
        <f t="shared" si="145"/>
        <v>89.260425340640495</v>
      </c>
      <c r="AL227" s="29">
        <f t="shared" si="146"/>
        <v>-0.24211829016820352</v>
      </c>
      <c r="AM227" s="28">
        <f t="shared" si="147"/>
        <v>-13.465571038041395</v>
      </c>
      <c r="AN227" s="28">
        <f t="shared" si="157"/>
        <v>15.207528347817284</v>
      </c>
      <c r="AO227" s="28">
        <f t="shared" si="158"/>
        <v>-14.205037071905428</v>
      </c>
      <c r="AP227">
        <f t="shared" si="135"/>
        <v>23.609121289162623</v>
      </c>
      <c r="AQ227">
        <f t="shared" si="136"/>
        <v>-25.26482869549163</v>
      </c>
      <c r="AR227" s="28">
        <f t="shared" si="159"/>
        <v>-17.641908862372372</v>
      </c>
      <c r="AS227" s="30">
        <f t="shared" si="160"/>
        <v>-114.47228675708472</v>
      </c>
      <c r="AT227" s="28">
        <f t="shared" si="148"/>
        <v>1.2537896420980964E-9</v>
      </c>
      <c r="AU227" s="28">
        <f t="shared" si="149"/>
        <v>9.7351546947037381E-4</v>
      </c>
      <c r="AV227" s="29">
        <f t="shared" si="150"/>
        <v>-3.730018640628916E-12</v>
      </c>
      <c r="AW227" s="28">
        <f t="shared" si="151"/>
        <v>-5.3100843794387907E-5</v>
      </c>
      <c r="AX227" s="31">
        <f t="shared" si="161"/>
        <v>1.2500596234574674E-9</v>
      </c>
      <c r="AY227" s="28">
        <f t="shared" si="162"/>
        <v>9.2041462567598589E-4</v>
      </c>
      <c r="AZ227" s="8">
        <f t="shared" si="163"/>
        <v>-17.64190886112231</v>
      </c>
      <c r="BA227" s="8">
        <f t="shared" si="164"/>
        <v>-114.47136634245904</v>
      </c>
      <c r="BB227" s="8">
        <f t="shared" si="165"/>
        <v>65.528633657540965</v>
      </c>
      <c r="BD227" s="32">
        <f t="shared" si="166"/>
        <v>-18</v>
      </c>
      <c r="BE227" s="32">
        <f t="shared" si="167"/>
        <v>-114</v>
      </c>
      <c r="BF227" s="32">
        <f t="shared" si="168"/>
        <v>66</v>
      </c>
    </row>
    <row r="228" spans="22:58" x14ac:dyDescent="0.25">
      <c r="V228" s="27">
        <v>3.24</v>
      </c>
      <c r="W228" s="32">
        <f t="shared" si="152"/>
        <v>17378.008287493773</v>
      </c>
      <c r="X228">
        <f t="shared" si="137"/>
        <v>-3.4139245433795011</v>
      </c>
      <c r="Y228" s="28">
        <f t="shared" si="138"/>
        <v>-28.44612028630673</v>
      </c>
      <c r="Z228" s="28">
        <f t="shared" si="139"/>
        <v>-87.832694207838756</v>
      </c>
      <c r="AA228" s="28">
        <f t="shared" si="140"/>
        <v>0.44767059198454551</v>
      </c>
      <c r="AB228" s="28">
        <f t="shared" si="141"/>
        <v>-18.237820253159654</v>
      </c>
      <c r="AC228" s="28">
        <f t="shared" si="153"/>
        <v>3.9912802567191361E-2</v>
      </c>
      <c r="AD228" s="28">
        <f t="shared" si="142"/>
        <v>5.4885033188105821</v>
      </c>
      <c r="AE228" s="28">
        <f t="shared" si="154"/>
        <v>-31.372461435134493</v>
      </c>
      <c r="AF228" s="28">
        <f t="shared" si="155"/>
        <v>-100.58201114218782</v>
      </c>
      <c r="AG228" s="28">
        <f t="shared" si="134"/>
        <v>92.110410468749379</v>
      </c>
      <c r="AH228" s="28">
        <f t="shared" si="143"/>
        <v>-114.64381723957452</v>
      </c>
      <c r="AI228" s="28">
        <f t="shared" si="144"/>
        <v>-89.999893847122664</v>
      </c>
      <c r="AJ228" s="28">
        <f t="shared" si="156"/>
        <v>37.983020842793316</v>
      </c>
      <c r="AK228" s="28">
        <f t="shared" si="145"/>
        <v>89.277258308643582</v>
      </c>
      <c r="AL228" s="29">
        <f t="shared" si="146"/>
        <v>-0.25320257435965837</v>
      </c>
      <c r="AM228" s="28">
        <f t="shared" si="147"/>
        <v>-13.767417855916451</v>
      </c>
      <c r="AN228" s="28">
        <f t="shared" si="157"/>
        <v>15.196411497608519</v>
      </c>
      <c r="AO228" s="28">
        <f t="shared" si="158"/>
        <v>-14.490053394395533</v>
      </c>
      <c r="AP228">
        <f t="shared" si="135"/>
        <v>23.609121289162623</v>
      </c>
      <c r="AQ228">
        <f t="shared" si="136"/>
        <v>-25.26482869549163</v>
      </c>
      <c r="AR228" s="28">
        <f t="shared" si="159"/>
        <v>-17.831757343854981</v>
      </c>
      <c r="AS228" s="30">
        <f t="shared" si="160"/>
        <v>-115.07206453658335</v>
      </c>
      <c r="AT228" s="28">
        <f t="shared" si="148"/>
        <v>1.3128778432749524E-9</v>
      </c>
      <c r="AU228" s="28">
        <f t="shared" si="149"/>
        <v>9.96191557781425E-4</v>
      </c>
      <c r="AV228" s="29">
        <f t="shared" si="150"/>
        <v>-3.9074548944747981E-12</v>
      </c>
      <c r="AW228" s="28">
        <f t="shared" si="151"/>
        <v>-5.4337721338991426E-5</v>
      </c>
      <c r="AX228" s="31">
        <f t="shared" si="161"/>
        <v>1.3089703883804775E-9</v>
      </c>
      <c r="AY228" s="28">
        <f t="shared" si="162"/>
        <v>9.4185383644243353E-4</v>
      </c>
      <c r="AZ228" s="8">
        <f t="shared" si="163"/>
        <v>-17.831757342546013</v>
      </c>
      <c r="BA228" s="8">
        <f t="shared" si="164"/>
        <v>-115.07112268274692</v>
      </c>
      <c r="BB228" s="8">
        <f t="shared" si="165"/>
        <v>64.928877317253082</v>
      </c>
      <c r="BD228" s="32">
        <f t="shared" si="166"/>
        <v>-18</v>
      </c>
      <c r="BE228" s="32">
        <f t="shared" si="167"/>
        <v>-115</v>
      </c>
      <c r="BF228" s="32">
        <f t="shared" si="168"/>
        <v>65</v>
      </c>
    </row>
    <row r="229" spans="22:58" x14ac:dyDescent="0.25">
      <c r="V229" s="27">
        <v>3.25</v>
      </c>
      <c r="W229" s="32">
        <f t="shared" si="152"/>
        <v>17782.794100389245</v>
      </c>
      <c r="X229">
        <f t="shared" si="137"/>
        <v>-3.4139245433795011</v>
      </c>
      <c r="Y229" s="28">
        <f t="shared" si="138"/>
        <v>-28.645840729339401</v>
      </c>
      <c r="Z229" s="28">
        <f t="shared" si="139"/>
        <v>-87.881982656863954</v>
      </c>
      <c r="AA229" s="28">
        <f t="shared" si="140"/>
        <v>0.46767155569854468</v>
      </c>
      <c r="AB229" s="28">
        <f t="shared" si="141"/>
        <v>-18.633605209261027</v>
      </c>
      <c r="AC229" s="28">
        <f t="shared" si="153"/>
        <v>4.1784814308058832E-2</v>
      </c>
      <c r="AD229" s="28">
        <f t="shared" si="142"/>
        <v>5.6155390614170066</v>
      </c>
      <c r="AE229" s="28">
        <f t="shared" si="154"/>
        <v>-31.550308902712302</v>
      </c>
      <c r="AF229" s="28">
        <f t="shared" si="155"/>
        <v>-100.90004880470796</v>
      </c>
      <c r="AG229" s="28">
        <f t="shared" si="134"/>
        <v>92.110410468749379</v>
      </c>
      <c r="AH229" s="28">
        <f t="shared" si="143"/>
        <v>-114.84381723957385</v>
      </c>
      <c r="AI229" s="28">
        <f t="shared" si="144"/>
        <v>-89.999896263457174</v>
      </c>
      <c r="AJ229" s="28">
        <f t="shared" si="156"/>
        <v>38.182989742259593</v>
      </c>
      <c r="AK229" s="28">
        <f t="shared" si="145"/>
        <v>89.293708232080292</v>
      </c>
      <c r="AL229" s="29">
        <f t="shared" si="146"/>
        <v>-0.26477900318152181</v>
      </c>
      <c r="AM229" s="28">
        <f t="shared" si="147"/>
        <v>-14.075490864531162</v>
      </c>
      <c r="AN229" s="28">
        <f t="shared" si="157"/>
        <v>15.184803968253599</v>
      </c>
      <c r="AO229" s="28">
        <f t="shared" si="158"/>
        <v>-14.781678895908044</v>
      </c>
      <c r="AP229">
        <f t="shared" si="135"/>
        <v>23.609121289162623</v>
      </c>
      <c r="AQ229">
        <f t="shared" si="136"/>
        <v>-25.26482869549163</v>
      </c>
      <c r="AR229" s="28">
        <f t="shared" si="159"/>
        <v>-18.021212340787713</v>
      </c>
      <c r="AS229" s="30">
        <f t="shared" si="160"/>
        <v>-115.68172770061601</v>
      </c>
      <c r="AT229" s="28">
        <f t="shared" si="148"/>
        <v>1.3747529508293045E-9</v>
      </c>
      <c r="AU229" s="28">
        <f t="shared" si="149"/>
        <v>1.0193958400421391E-3</v>
      </c>
      <c r="AV229" s="29">
        <f t="shared" si="150"/>
        <v>-4.0887484581869E-12</v>
      </c>
      <c r="AW229" s="28">
        <f t="shared" si="151"/>
        <v>-5.5603409462693531E-5</v>
      </c>
      <c r="AX229" s="31">
        <f t="shared" si="161"/>
        <v>1.3706642023711176E-9</v>
      </c>
      <c r="AY229" s="28">
        <f t="shared" si="162"/>
        <v>9.6379243057944557E-4</v>
      </c>
      <c r="AZ229" s="8">
        <f t="shared" si="163"/>
        <v>-18.021212339417048</v>
      </c>
      <c r="BA229" s="8">
        <f t="shared" si="164"/>
        <v>-115.68076390818543</v>
      </c>
      <c r="BB229" s="8">
        <f t="shared" si="165"/>
        <v>64.319236091814574</v>
      </c>
      <c r="BD229" s="32">
        <f t="shared" si="166"/>
        <v>-18</v>
      </c>
      <c r="BE229" s="32">
        <f t="shared" si="167"/>
        <v>-116</v>
      </c>
      <c r="BF229" s="32">
        <f t="shared" si="168"/>
        <v>64</v>
      </c>
    </row>
    <row r="230" spans="22:58" x14ac:dyDescent="0.25">
      <c r="V230" s="27">
        <v>3.26</v>
      </c>
      <c r="W230" s="32">
        <f t="shared" si="152"/>
        <v>18197.008586099833</v>
      </c>
      <c r="X230">
        <f t="shared" si="137"/>
        <v>-3.4139245433795011</v>
      </c>
      <c r="Y230" s="28">
        <f t="shared" si="138"/>
        <v>-28.845573737708634</v>
      </c>
      <c r="Z230" s="28">
        <f t="shared" si="139"/>
        <v>-87.930152194459666</v>
      </c>
      <c r="AA230" s="28">
        <f t="shared" si="140"/>
        <v>0.48851687609252564</v>
      </c>
      <c r="AB230" s="28">
        <f t="shared" si="141"/>
        <v>-19.036709199577533</v>
      </c>
      <c r="AC230" s="28">
        <f t="shared" si="153"/>
        <v>4.3744186764281955E-2</v>
      </c>
      <c r="AD230" s="28">
        <f t="shared" si="142"/>
        <v>5.7454765228866567</v>
      </c>
      <c r="AE230" s="28">
        <f t="shared" si="154"/>
        <v>-31.727237218231327</v>
      </c>
      <c r="AF230" s="28">
        <f t="shared" si="155"/>
        <v>-101.22138487115053</v>
      </c>
      <c r="AG230" s="28">
        <f t="shared" si="134"/>
        <v>92.110410468749379</v>
      </c>
      <c r="AH230" s="28">
        <f t="shared" si="143"/>
        <v>-115.0438172395732</v>
      </c>
      <c r="AI230" s="28">
        <f t="shared" si="144"/>
        <v>-89.999898624789168</v>
      </c>
      <c r="AJ230" s="28">
        <f t="shared" si="156"/>
        <v>38.38296004127254</v>
      </c>
      <c r="AK230" s="28">
        <f t="shared" si="145"/>
        <v>89.309783822063849</v>
      </c>
      <c r="AL230" s="29">
        <f t="shared" si="146"/>
        <v>-0.27686802945485595</v>
      </c>
      <c r="AM230" s="28">
        <f t="shared" si="147"/>
        <v>-14.389882124232281</v>
      </c>
      <c r="AN230" s="28">
        <f t="shared" si="157"/>
        <v>15.172685240993861</v>
      </c>
      <c r="AO230" s="28">
        <f t="shared" si="158"/>
        <v>-15.0799969269576</v>
      </c>
      <c r="AP230">
        <f t="shared" si="135"/>
        <v>23.609121289162623</v>
      </c>
      <c r="AQ230">
        <f t="shared" si="136"/>
        <v>-25.26482869549163</v>
      </c>
      <c r="AR230" s="28">
        <f t="shared" si="159"/>
        <v>-18.210259383566473</v>
      </c>
      <c r="AS230" s="30">
        <f t="shared" si="160"/>
        <v>-116.30138179810814</v>
      </c>
      <c r="AT230" s="28">
        <f t="shared" si="148"/>
        <v>1.4395441846415904E-9</v>
      </c>
      <c r="AU230" s="28">
        <f t="shared" si="149"/>
        <v>1.0431406194700849E-3</v>
      </c>
      <c r="AV230" s="29">
        <f t="shared" si="150"/>
        <v>-4.2816139514976499E-12</v>
      </c>
      <c r="AW230" s="28">
        <f t="shared" si="151"/>
        <v>-5.6898579250090761E-5</v>
      </c>
      <c r="AX230" s="31">
        <f t="shared" si="161"/>
        <v>1.4352625706900927E-9</v>
      </c>
      <c r="AY230" s="28">
        <f t="shared" si="162"/>
        <v>9.8624204021999424E-4</v>
      </c>
      <c r="AZ230" s="8">
        <f t="shared" si="163"/>
        <v>-18.210259382131213</v>
      </c>
      <c r="BA230" s="8">
        <f t="shared" si="164"/>
        <v>-116.30039555606793</v>
      </c>
      <c r="BB230" s="8">
        <f t="shared" si="165"/>
        <v>63.699604443932074</v>
      </c>
      <c r="BD230" s="32">
        <f t="shared" si="166"/>
        <v>-18</v>
      </c>
      <c r="BE230" s="32">
        <f t="shared" si="167"/>
        <v>-116</v>
      </c>
      <c r="BF230" s="32">
        <f t="shared" si="168"/>
        <v>64</v>
      </c>
    </row>
    <row r="231" spans="22:58" x14ac:dyDescent="0.25">
      <c r="V231" s="27">
        <v>3.27</v>
      </c>
      <c r="W231" s="32">
        <f t="shared" si="152"/>
        <v>18620.871366628686</v>
      </c>
      <c r="X231">
        <f t="shared" si="137"/>
        <v>-3.4139245433795011</v>
      </c>
      <c r="Y231" s="28">
        <f t="shared" si="138"/>
        <v>-29.045318747357449</v>
      </c>
      <c r="Z231" s="28">
        <f t="shared" si="139"/>
        <v>-87.977228088224976</v>
      </c>
      <c r="AA231" s="28">
        <f t="shared" si="140"/>
        <v>0.51023789641104045</v>
      </c>
      <c r="AB231" s="28">
        <f t="shared" si="141"/>
        <v>-19.447186279807624</v>
      </c>
      <c r="AC231" s="28">
        <f t="shared" si="153"/>
        <v>4.579495457157215E-2</v>
      </c>
      <c r="AD231" s="28">
        <f t="shared" si="142"/>
        <v>5.8783792486150492</v>
      </c>
      <c r="AE231" s="28">
        <f t="shared" si="154"/>
        <v>-31.903210439754336</v>
      </c>
      <c r="AF231" s="28">
        <f t="shared" si="155"/>
        <v>-101.54603511941755</v>
      </c>
      <c r="AG231" s="28">
        <f t="shared" si="134"/>
        <v>92.110410468749379</v>
      </c>
      <c r="AH231" s="28">
        <f t="shared" si="143"/>
        <v>-115.24381723957259</v>
      </c>
      <c r="AI231" s="28">
        <f t="shared" si="144"/>
        <v>-89.999900932370693</v>
      </c>
      <c r="AJ231" s="28">
        <f t="shared" si="156"/>
        <v>38.582931676860511</v>
      </c>
      <c r="AK231" s="28">
        <f t="shared" si="145"/>
        <v>89.325493591955208</v>
      </c>
      <c r="AL231" s="29">
        <f t="shared" si="146"/>
        <v>-0.28949082992843922</v>
      </c>
      <c r="AM231" s="28">
        <f t="shared" si="147"/>
        <v>-14.710682569395685</v>
      </c>
      <c r="AN231" s="28">
        <f t="shared" si="157"/>
        <v>15.160034076108857</v>
      </c>
      <c r="AO231" s="28">
        <f t="shared" si="158"/>
        <v>-15.385089909811169</v>
      </c>
      <c r="AP231">
        <f t="shared" si="135"/>
        <v>23.609121289162623</v>
      </c>
      <c r="AQ231">
        <f t="shared" si="136"/>
        <v>-25.26482869549163</v>
      </c>
      <c r="AR231" s="28">
        <f t="shared" si="159"/>
        <v>-18.398883769974486</v>
      </c>
      <c r="AS231" s="30">
        <f t="shared" si="160"/>
        <v>-116.93112502922872</v>
      </c>
      <c r="AT231" s="28">
        <f t="shared" si="148"/>
        <v>1.5073865505570384E-9</v>
      </c>
      <c r="AU231" s="28">
        <f t="shared" si="149"/>
        <v>1.0674384858615849E-3</v>
      </c>
      <c r="AV231" s="29">
        <f t="shared" si="150"/>
        <v>-4.4860513744070503E-12</v>
      </c>
      <c r="AW231" s="28">
        <f t="shared" si="151"/>
        <v>-5.8223917417348146E-5</v>
      </c>
      <c r="AX231" s="31">
        <f t="shared" si="161"/>
        <v>1.5029004991826312E-9</v>
      </c>
      <c r="AY231" s="28">
        <f t="shared" si="162"/>
        <v>1.0092145684442368E-3</v>
      </c>
      <c r="AZ231" s="8">
        <f t="shared" si="163"/>
        <v>-18.398883768471585</v>
      </c>
      <c r="BA231" s="8">
        <f t="shared" si="164"/>
        <v>-116.93011581466028</v>
      </c>
      <c r="BB231" s="8">
        <f t="shared" si="165"/>
        <v>63.069884185339717</v>
      </c>
      <c r="BD231" s="32">
        <f t="shared" si="166"/>
        <v>-18</v>
      </c>
      <c r="BE231" s="32">
        <f t="shared" si="167"/>
        <v>-117</v>
      </c>
      <c r="BF231" s="32">
        <f t="shared" si="168"/>
        <v>63</v>
      </c>
    </row>
    <row r="232" spans="22:58" x14ac:dyDescent="0.25">
      <c r="V232" s="27">
        <v>3.28</v>
      </c>
      <c r="W232" s="32">
        <f t="shared" si="152"/>
        <v>19054.607179632483</v>
      </c>
      <c r="X232">
        <f t="shared" si="137"/>
        <v>-3.4139245433795011</v>
      </c>
      <c r="Y232" s="28">
        <f t="shared" si="138"/>
        <v>-29.245075219485898</v>
      </c>
      <c r="Z232" s="28">
        <f t="shared" si="139"/>
        <v>-88.023235044038699</v>
      </c>
      <c r="AA232" s="28">
        <f t="shared" si="140"/>
        <v>0.53286675712050902</v>
      </c>
      <c r="AB232" s="28">
        <f t="shared" si="141"/>
        <v>-19.865085493497741</v>
      </c>
      <c r="AC232" s="28">
        <f t="shared" si="153"/>
        <v>4.7941334673471225E-2</v>
      </c>
      <c r="AD232" s="28">
        <f t="shared" si="142"/>
        <v>6.0143119815907449</v>
      </c>
      <c r="AE232" s="28">
        <f t="shared" si="154"/>
        <v>-32.078191671071416</v>
      </c>
      <c r="AF232" s="28">
        <f t="shared" si="155"/>
        <v>-101.87400855594569</v>
      </c>
      <c r="AG232" s="28">
        <f t="shared" si="134"/>
        <v>92.110410468749379</v>
      </c>
      <c r="AH232" s="28">
        <f t="shared" si="143"/>
        <v>-115.44381723957201</v>
      </c>
      <c r="AI232" s="28">
        <f t="shared" si="144"/>
        <v>-89.999903187425247</v>
      </c>
      <c r="AJ232" s="28">
        <f t="shared" si="156"/>
        <v>38.782904588884378</v>
      </c>
      <c r="AK232" s="28">
        <f t="shared" si="145"/>
        <v>89.340845861828569</v>
      </c>
      <c r="AL232" s="29">
        <f t="shared" si="146"/>
        <v>-0.30266931955907983</v>
      </c>
      <c r="AM232" s="28">
        <f t="shared" si="147"/>
        <v>-15.037981804698397</v>
      </c>
      <c r="AN232" s="28">
        <f t="shared" si="157"/>
        <v>15.146828498502664</v>
      </c>
      <c r="AO232" s="28">
        <f t="shared" si="158"/>
        <v>-15.697039130295074</v>
      </c>
      <c r="AP232">
        <f t="shared" si="135"/>
        <v>23.609121289162623</v>
      </c>
      <c r="AQ232">
        <f t="shared" si="136"/>
        <v>-25.26482869549163</v>
      </c>
      <c r="AR232" s="28">
        <f t="shared" si="159"/>
        <v>-18.587070578897759</v>
      </c>
      <c r="AS232" s="30">
        <f t="shared" si="160"/>
        <v>-117.57104768624077</v>
      </c>
      <c r="AT232" s="28">
        <f t="shared" si="148"/>
        <v>1.5784266263504669E-9</v>
      </c>
      <c r="AU232" s="28">
        <f t="shared" si="149"/>
        <v>1.0923023222669829E-3</v>
      </c>
      <c r="AV232" s="29">
        <f t="shared" si="150"/>
        <v>-4.6962747621157779E-12</v>
      </c>
      <c r="AW232" s="28">
        <f t="shared" si="151"/>
        <v>-5.9580126676304729E-5</v>
      </c>
      <c r="AX232" s="31">
        <f t="shared" si="161"/>
        <v>1.5737303515883512E-9</v>
      </c>
      <c r="AY232" s="28">
        <f t="shared" si="162"/>
        <v>1.0327221955906782E-3</v>
      </c>
      <c r="AZ232" s="8">
        <f t="shared" si="163"/>
        <v>-18.587070577324027</v>
      </c>
      <c r="BA232" s="8">
        <f t="shared" si="164"/>
        <v>-117.57001496404519</v>
      </c>
      <c r="BB232" s="8">
        <f t="shared" si="165"/>
        <v>62.429985035954815</v>
      </c>
      <c r="BD232" s="32">
        <f t="shared" si="166"/>
        <v>-19</v>
      </c>
      <c r="BE232" s="32">
        <f t="shared" si="167"/>
        <v>-118</v>
      </c>
      <c r="BF232" s="32">
        <f t="shared" si="168"/>
        <v>62</v>
      </c>
    </row>
    <row r="233" spans="22:58" x14ac:dyDescent="0.25">
      <c r="V233" s="27">
        <v>3.29</v>
      </c>
      <c r="W233" s="32">
        <f t="shared" ref="W233:W296" si="169">10*10^V233</f>
        <v>19498.445997580464</v>
      </c>
      <c r="X233">
        <f t="shared" si="137"/>
        <v>-3.4139245433795011</v>
      </c>
      <c r="Y233" s="28">
        <f t="shared" ref="Y233:Y296" si="170">20*LOG(1/SQRT((W233/fp)^2+1))</f>
        <v>-29.444842639425801</v>
      </c>
      <c r="Z233" s="28">
        <f t="shared" ref="Z233:Z296" si="171">-180/PI()*ATAN(W233/fp)</f>
        <v>-88.068197217952658</v>
      </c>
      <c r="AA233" s="28">
        <f t="shared" ref="AA233:AA296" si="172">20*LOG(SQRT((W233/fzRHP)^2+1))</f>
        <v>0.55643638484662672</v>
      </c>
      <c r="AB233" s="28">
        <f t="shared" ref="AB233:AB296" si="173">-180/PI()*ATAN(W233/fzRHP)</f>
        <v>-20.290450509245019</v>
      </c>
      <c r="AC233" s="28">
        <f t="shared" ref="AC233:AC296" si="174">20*LOG(SQRT((W233/fzESR)^2+1))</f>
        <v>5.0187734175288497E-2</v>
      </c>
      <c r="AD233" s="28">
        <f t="shared" ref="AD233:AD296" si="175">180/PI()*ATAN(W233/fzESR)</f>
        <v>6.1533406708816631</v>
      </c>
      <c r="AE233" s="28">
        <f t="shared" ref="AE233:AE296" si="176">X233+Y233+AA233+AC233</f>
        <v>-32.252143063783386</v>
      </c>
      <c r="AF233" s="28">
        <f t="shared" ref="AF233:AF296" si="177">Z233+AB233+AD233</f>
        <v>-102.20530705631602</v>
      </c>
      <c r="AG233" s="28">
        <f t="shared" si="134"/>
        <v>92.110410468749379</v>
      </c>
      <c r="AH233" s="28">
        <f t="shared" ref="AH233:AH296" si="178">20*LOG(1/SQRT((W233/fp_comp1)^2+1))</f>
        <v>-115.64381723957146</v>
      </c>
      <c r="AI233" s="28">
        <f t="shared" ref="AI233:AI296" si="179">-180/PI()*ATAN(W233/fp_comp1)</f>
        <v>-89.999905391148502</v>
      </c>
      <c r="AJ233" s="28">
        <f t="shared" ref="AJ233:AJ296" si="180">20*LOG(SQRT((W233/fz_comp)^2+1))</f>
        <v>38.982878719910289</v>
      </c>
      <c r="AK233" s="28">
        <f t="shared" ref="AK233:AK296" si="181">180/PI()*ATAN(W233/fz_comp)</f>
        <v>89.355848762837709</v>
      </c>
      <c r="AL233" s="29">
        <f t="shared" ref="AL233:AL296" si="182">20*LOG(1/SQRT((W233/fp_comp2)^2+1))</f>
        <v>-0.3164261649845771</v>
      </c>
      <c r="AM233" s="28">
        <f t="shared" ref="AM233:AM296" si="183">-180/PI()*ATAN(W233/fp_comp2)</f>
        <v>-15.371867889760651</v>
      </c>
      <c r="AN233" s="28">
        <f t="shared" ref="AN233:AN296" si="184">AG233+AH233+AJ233+AL233</f>
        <v>15.133045784103629</v>
      </c>
      <c r="AO233" s="28">
        <f t="shared" ref="AO233:AO296" si="185">AI233+AK233+AM233</f>
        <v>-16.015924518071444</v>
      </c>
      <c r="AP233">
        <f t="shared" si="135"/>
        <v>23.609121289162623</v>
      </c>
      <c r="AQ233">
        <f t="shared" si="136"/>
        <v>-25.26482869549163</v>
      </c>
      <c r="AR233" s="28">
        <f t="shared" ref="AR233:AR296" si="186">AE233+AN233+AP233+AQ233</f>
        <v>-18.774804686008764</v>
      </c>
      <c r="AS233" s="30">
        <f t="shared" ref="AS233:AS296" si="187">AF233+AO233</f>
        <v>-118.22123157438746</v>
      </c>
      <c r="AT233" s="28">
        <f t="shared" ref="AT233:AT296" si="188">20*LOG(SQRT((W233/fz_ff)^2+1))</f>
        <v>1.6528167757614835E-9</v>
      </c>
      <c r="AU233" s="28">
        <f t="shared" ref="AU233:AU296" si="189">180/PI()*ATAN(W233/fz_ff)</f>
        <v>1.1177453118214158E-3</v>
      </c>
      <c r="AV233" s="29">
        <f t="shared" ref="AV233:AV296" si="190">20*LOG(1/SQRT((W233/fp_ff)^2+1))</f>
        <v>-4.9180700794231568E-12</v>
      </c>
      <c r="AW233" s="28">
        <f t="shared" ref="AW233:AW296" si="191">-180/PI()*ATAN(W233/fp_ff)</f>
        <v>-6.0967926107061204E-5</v>
      </c>
      <c r="AX233" s="31">
        <f t="shared" ref="AX233:AX296" si="192">AT233+AV233</f>
        <v>1.6478987056820604E-9</v>
      </c>
      <c r="AY233" s="28">
        <f t="shared" ref="AY233:AY296" si="193">AU233+AW233</f>
        <v>1.0567773857143546E-3</v>
      </c>
      <c r="AZ233" s="8">
        <f t="shared" ref="AZ233:AZ296" si="194">AR233+AX233</f>
        <v>-18.774804684360866</v>
      </c>
      <c r="BA233" s="8">
        <f t="shared" ref="BA233:BA296" si="195">AS233+AY233</f>
        <v>-118.22017479700175</v>
      </c>
      <c r="BB233" s="8">
        <f t="shared" ref="BB233:BB296" si="196">BA233+180</f>
        <v>61.779825202998254</v>
      </c>
      <c r="BD233" s="32">
        <f t="shared" ref="BD233:BD296" si="197">ROUND(AZ233,0)</f>
        <v>-19</v>
      </c>
      <c r="BE233" s="32">
        <f t="shared" ref="BE233:BE296" si="198">ROUND(BA233,0)</f>
        <v>-118</v>
      </c>
      <c r="BF233" s="32">
        <f t="shared" ref="BF233:BF296" si="199">ROUND(BB233,0)</f>
        <v>62</v>
      </c>
    </row>
    <row r="234" spans="22:58" x14ac:dyDescent="0.25">
      <c r="V234" s="27">
        <v>3.3</v>
      </c>
      <c r="W234" s="32">
        <f t="shared" si="169"/>
        <v>19952.623149688803</v>
      </c>
      <c r="X234">
        <f t="shared" si="137"/>
        <v>-3.4139245433795011</v>
      </c>
      <c r="Y234" s="28">
        <f t="shared" si="170"/>
        <v>-29.644620515564931</v>
      </c>
      <c r="Z234" s="28">
        <f t="shared" si="171"/>
        <v>-88.112138227873473</v>
      </c>
      <c r="AA234" s="28">
        <f t="shared" si="172"/>
        <v>0.58098047808199382</v>
      </c>
      <c r="AB234" s="28">
        <f t="shared" si="173"/>
        <v>-20.723319249582676</v>
      </c>
      <c r="AC234" s="28">
        <f t="shared" si="174"/>
        <v>5.2538758499663246E-2</v>
      </c>
      <c r="AD234" s="28">
        <f t="shared" si="175"/>
        <v>6.2955324790259173</v>
      </c>
      <c r="AE234" s="28">
        <f t="shared" si="176"/>
        <v>-32.42502582236277</v>
      </c>
      <c r="AF234" s="28">
        <f t="shared" si="177"/>
        <v>-102.53992499843022</v>
      </c>
      <c r="AG234" s="28">
        <f t="shared" si="134"/>
        <v>92.110410468749379</v>
      </c>
      <c r="AH234" s="28">
        <f t="shared" si="178"/>
        <v>-115.84381723957092</v>
      </c>
      <c r="AI234" s="28">
        <f t="shared" si="179"/>
        <v>-89.999907544708876</v>
      </c>
      <c r="AJ234" s="28">
        <f t="shared" si="180"/>
        <v>39.182854015087969</v>
      </c>
      <c r="AK234" s="28">
        <f t="shared" si="181"/>
        <v>89.370510241485192</v>
      </c>
      <c r="AL234" s="29">
        <f t="shared" si="182"/>
        <v>-0.3307847970622475</v>
      </c>
      <c r="AM234" s="28">
        <f t="shared" si="183"/>
        <v>-15.712427111940242</v>
      </c>
      <c r="AN234" s="28">
        <f t="shared" si="184"/>
        <v>15.118662447204176</v>
      </c>
      <c r="AO234" s="28">
        <f t="shared" si="185"/>
        <v>-16.341824415163927</v>
      </c>
      <c r="AP234">
        <f t="shared" si="135"/>
        <v>23.609121289162623</v>
      </c>
      <c r="AQ234">
        <f t="shared" si="136"/>
        <v>-25.26482869549163</v>
      </c>
      <c r="AR234" s="28">
        <f t="shared" si="186"/>
        <v>-18.962070781487601</v>
      </c>
      <c r="AS234" s="30">
        <f t="shared" si="187"/>
        <v>-118.88174941359415</v>
      </c>
      <c r="AT234" s="28">
        <f t="shared" si="188"/>
        <v>1.730713219839553E-9</v>
      </c>
      <c r="AU234" s="28">
        <f t="shared" si="189"/>
        <v>1.1437809447346825E-3</v>
      </c>
      <c r="AV234" s="29">
        <f t="shared" si="190"/>
        <v>-5.1495086713960795E-12</v>
      </c>
      <c r="AW234" s="28">
        <f t="shared" si="191"/>
        <v>-6.238805153924546E-5</v>
      </c>
      <c r="AX234" s="31">
        <f t="shared" si="192"/>
        <v>1.7255637111681568E-9</v>
      </c>
      <c r="AY234" s="28">
        <f t="shared" si="193"/>
        <v>1.0813928931954369E-3</v>
      </c>
      <c r="AZ234" s="8">
        <f t="shared" si="194"/>
        <v>-18.962070779762037</v>
      </c>
      <c r="BA234" s="8">
        <f t="shared" si="195"/>
        <v>-118.88066802070095</v>
      </c>
      <c r="BB234" s="8">
        <f t="shared" si="196"/>
        <v>61.119331979299048</v>
      </c>
      <c r="BD234" s="32">
        <f t="shared" si="197"/>
        <v>-19</v>
      </c>
      <c r="BE234" s="32">
        <f t="shared" si="198"/>
        <v>-119</v>
      </c>
      <c r="BF234" s="32">
        <f t="shared" si="199"/>
        <v>61</v>
      </c>
    </row>
    <row r="235" spans="22:58" x14ac:dyDescent="0.25">
      <c r="V235" s="27">
        <v>3.31</v>
      </c>
      <c r="W235" s="32">
        <f t="shared" si="169"/>
        <v>20417.379446695319</v>
      </c>
      <c r="X235">
        <f t="shared" si="137"/>
        <v>-3.4139245433795011</v>
      </c>
      <c r="Y235" s="28">
        <f t="shared" si="170"/>
        <v>-29.844408378318839</v>
      </c>
      <c r="Z235" s="28">
        <f t="shared" si="171"/>
        <v>-88.155081165033621</v>
      </c>
      <c r="AA235" s="28">
        <f t="shared" si="172"/>
        <v>0.60653348945774221</v>
      </c>
      <c r="AB235" s="28">
        <f t="shared" si="173"/>
        <v>-21.16372351259157</v>
      </c>
      <c r="AC235" s="28">
        <f t="shared" si="174"/>
        <v>5.4999219851693884E-2</v>
      </c>
      <c r="AD235" s="28">
        <f t="shared" si="175"/>
        <v>6.440955788220422</v>
      </c>
      <c r="AE235" s="28">
        <f t="shared" si="176"/>
        <v>-32.596800212388906</v>
      </c>
      <c r="AF235" s="28">
        <f t="shared" si="177"/>
        <v>-102.87784888940477</v>
      </c>
      <c r="AG235" s="28">
        <f t="shared" si="134"/>
        <v>92.110410468749379</v>
      </c>
      <c r="AH235" s="28">
        <f t="shared" si="178"/>
        <v>-116.04381723957042</v>
      </c>
      <c r="AI235" s="28">
        <f t="shared" si="179"/>
        <v>-89.999909649248252</v>
      </c>
      <c r="AJ235" s="28">
        <f t="shared" si="180"/>
        <v>39.382830422034637</v>
      </c>
      <c r="AK235" s="28">
        <f t="shared" si="181"/>
        <v>89.384838063796309</v>
      </c>
      <c r="AL235" s="29">
        <f t="shared" si="182"/>
        <v>-0.34576942233751712</v>
      </c>
      <c r="AM235" s="28">
        <f t="shared" si="183"/>
        <v>-16.059743747103816</v>
      </c>
      <c r="AN235" s="28">
        <f t="shared" si="184"/>
        <v>15.103654228876083</v>
      </c>
      <c r="AO235" s="28">
        <f t="shared" si="185"/>
        <v>-16.67481533255576</v>
      </c>
      <c r="AP235">
        <f t="shared" si="135"/>
        <v>23.609121289162623</v>
      </c>
      <c r="AQ235">
        <f t="shared" si="136"/>
        <v>-25.26482869549163</v>
      </c>
      <c r="AR235" s="28">
        <f t="shared" si="186"/>
        <v>-19.148853389841832</v>
      </c>
      <c r="AS235" s="30">
        <f t="shared" si="187"/>
        <v>-119.55266422196053</v>
      </c>
      <c r="AT235" s="28">
        <f t="shared" si="188"/>
        <v>1.8122779655989282E-9</v>
      </c>
      <c r="AU235" s="28">
        <f t="shared" si="189"/>
        <v>1.1704230254439348E-3</v>
      </c>
      <c r="AV235" s="29">
        <f t="shared" si="190"/>
        <v>-5.392519192967655E-12</v>
      </c>
      <c r="AW235" s="28">
        <f t="shared" si="191"/>
        <v>-6.3841255942159259E-5</v>
      </c>
      <c r="AX235" s="31">
        <f t="shared" si="192"/>
        <v>1.8068854464059606E-9</v>
      </c>
      <c r="AY235" s="28">
        <f t="shared" si="193"/>
        <v>1.1065817695017756E-3</v>
      </c>
      <c r="AZ235" s="8">
        <f t="shared" si="194"/>
        <v>-19.148853388034947</v>
      </c>
      <c r="BA235" s="8">
        <f t="shared" si="195"/>
        <v>-119.55155764019102</v>
      </c>
      <c r="BB235" s="8">
        <f t="shared" si="196"/>
        <v>60.448442359808979</v>
      </c>
      <c r="BD235" s="32">
        <f t="shared" si="197"/>
        <v>-19</v>
      </c>
      <c r="BE235" s="32">
        <f t="shared" si="198"/>
        <v>-120</v>
      </c>
      <c r="BF235" s="32">
        <f t="shared" si="199"/>
        <v>60</v>
      </c>
    </row>
    <row r="236" spans="22:58" x14ac:dyDescent="0.25">
      <c r="V236" s="27">
        <v>3.32</v>
      </c>
      <c r="W236" s="32">
        <f t="shared" si="169"/>
        <v>20892.961308540398</v>
      </c>
      <c r="X236">
        <f t="shared" si="137"/>
        <v>-3.4139245433795011</v>
      </c>
      <c r="Y236" s="28">
        <f t="shared" si="170"/>
        <v>-30.044205779148054</v>
      </c>
      <c r="Z236" s="28">
        <f t="shared" si="171"/>
        <v>-88.197048605253045</v>
      </c>
      <c r="AA236" s="28">
        <f t="shared" si="172"/>
        <v>0.63313060437563085</v>
      </c>
      <c r="AB236" s="28">
        <f t="shared" si="173"/>
        <v>-21.611688587430926</v>
      </c>
      <c r="AC236" s="28">
        <f t="shared" si="174"/>
        <v>5.7574146001486588E-2</v>
      </c>
      <c r="AD236" s="28">
        <f t="shared" si="175"/>
        <v>6.589680205193341</v>
      </c>
      <c r="AE236" s="28">
        <f t="shared" si="176"/>
        <v>-32.767425572150437</v>
      </c>
      <c r="AF236" s="28">
        <f t="shared" si="177"/>
        <v>-103.21905698749062</v>
      </c>
      <c r="AG236" s="28">
        <f t="shared" si="134"/>
        <v>92.110410468749379</v>
      </c>
      <c r="AH236" s="28">
        <f t="shared" si="178"/>
        <v>-116.24381723956992</v>
      </c>
      <c r="AI236" s="28">
        <f t="shared" si="179"/>
        <v>-89.999911705882454</v>
      </c>
      <c r="AJ236" s="28">
        <f t="shared" si="180"/>
        <v>39.582807890723963</v>
      </c>
      <c r="AK236" s="28">
        <f t="shared" si="181"/>
        <v>89.398839819400251</v>
      </c>
      <c r="AL236" s="29">
        <f t="shared" si="182"/>
        <v>-0.3614050332986552</v>
      </c>
      <c r="AM236" s="28">
        <f t="shared" si="183"/>
        <v>-16.413899808247415</v>
      </c>
      <c r="AN236" s="28">
        <f t="shared" si="184"/>
        <v>15.087996086604765</v>
      </c>
      <c r="AO236" s="28">
        <f t="shared" si="185"/>
        <v>-17.014971694729617</v>
      </c>
      <c r="AP236">
        <f t="shared" si="135"/>
        <v>23.609121289162623</v>
      </c>
      <c r="AQ236">
        <f t="shared" si="136"/>
        <v>-25.26482869549163</v>
      </c>
      <c r="AR236" s="28">
        <f t="shared" si="186"/>
        <v>-19.335136891874679</v>
      </c>
      <c r="AS236" s="30">
        <f t="shared" si="187"/>
        <v>-120.23402868222024</v>
      </c>
      <c r="AT236" s="28">
        <f t="shared" si="188"/>
        <v>1.8976884492933121E-9</v>
      </c>
      <c r="AU236" s="28">
        <f t="shared" si="189"/>
        <v>1.1976856799329647E-3</v>
      </c>
      <c r="AV236" s="29">
        <f t="shared" si="190"/>
        <v>-5.6471016441378851E-12</v>
      </c>
      <c r="AW236" s="28">
        <f t="shared" si="191"/>
        <v>-6.532830982401228E-5</v>
      </c>
      <c r="AX236" s="31">
        <f t="shared" si="192"/>
        <v>1.8920413476491742E-9</v>
      </c>
      <c r="AY236" s="28">
        <f t="shared" si="193"/>
        <v>1.1323573701089525E-3</v>
      </c>
      <c r="AZ236" s="8">
        <f t="shared" si="194"/>
        <v>-19.335136889982639</v>
      </c>
      <c r="BA236" s="8">
        <f t="shared" si="195"/>
        <v>-120.23289632485013</v>
      </c>
      <c r="BB236" s="8">
        <f t="shared" si="196"/>
        <v>59.767103675149869</v>
      </c>
      <c r="BD236" s="32">
        <f t="shared" si="197"/>
        <v>-19</v>
      </c>
      <c r="BE236" s="32">
        <f t="shared" si="198"/>
        <v>-120</v>
      </c>
      <c r="BF236" s="32">
        <f t="shared" si="199"/>
        <v>60</v>
      </c>
    </row>
    <row r="237" spans="22:58" x14ac:dyDescent="0.25">
      <c r="V237" s="27">
        <v>3.33</v>
      </c>
      <c r="W237" s="32">
        <f t="shared" si="169"/>
        <v>21379.620895022344</v>
      </c>
      <c r="X237">
        <f t="shared" si="137"/>
        <v>-3.4139245433795011</v>
      </c>
      <c r="Y237" s="28">
        <f t="shared" si="170"/>
        <v>-30.244012289618848</v>
      </c>
      <c r="Z237" s="28">
        <f t="shared" si="171"/>
        <v>-88.238062619992704</v>
      </c>
      <c r="AA237" s="28">
        <f t="shared" si="172"/>
        <v>0.66080771580188524</v>
      </c>
      <c r="AB237" s="28">
        <f t="shared" si="173"/>
        <v>-22.067232865138457</v>
      </c>
      <c r="AC237" s="28">
        <f t="shared" si="174"/>
        <v>6.0268789391703048E-2</v>
      </c>
      <c r="AD237" s="28">
        <f t="shared" si="175"/>
        <v>6.7417765646393155</v>
      </c>
      <c r="AE237" s="28">
        <f t="shared" si="176"/>
        <v>-32.936860327804752</v>
      </c>
      <c r="AF237" s="28">
        <f t="shared" si="177"/>
        <v>-103.56351892049184</v>
      </c>
      <c r="AG237" s="28">
        <f t="shared" si="134"/>
        <v>92.110410468749379</v>
      </c>
      <c r="AH237" s="28">
        <f t="shared" si="178"/>
        <v>-116.44381723956947</v>
      </c>
      <c r="AI237" s="28">
        <f t="shared" si="179"/>
        <v>-89.999913715701936</v>
      </c>
      <c r="AJ237" s="28">
        <f t="shared" si="180"/>
        <v>39.782786373380212</v>
      </c>
      <c r="AK237" s="28">
        <f t="shared" si="181"/>
        <v>89.412522925519809</v>
      </c>
      <c r="AL237" s="29">
        <f t="shared" si="182"/>
        <v>-0.37771741726530139</v>
      </c>
      <c r="AM237" s="28">
        <f t="shared" si="183"/>
        <v>-16.774974781894358</v>
      </c>
      <c r="AN237" s="28">
        <f t="shared" si="184"/>
        <v>15.071662185294819</v>
      </c>
      <c r="AO237" s="28">
        <f t="shared" si="185"/>
        <v>-17.362365572076484</v>
      </c>
      <c r="AP237">
        <f t="shared" si="135"/>
        <v>23.609121289162623</v>
      </c>
      <c r="AQ237">
        <f t="shared" si="136"/>
        <v>-25.26482869549163</v>
      </c>
      <c r="AR237" s="28">
        <f t="shared" si="186"/>
        <v>-19.52090554883894</v>
      </c>
      <c r="AS237" s="30">
        <f t="shared" si="187"/>
        <v>-120.92588449256833</v>
      </c>
      <c r="AT237" s="28">
        <f t="shared" si="188"/>
        <v>1.9871240358313301E-9</v>
      </c>
      <c r="AU237" s="28">
        <f t="shared" si="189"/>
        <v>1.2255833632220012E-3</v>
      </c>
      <c r="AV237" s="29">
        <f t="shared" si="190"/>
        <v>-5.9132560249067696E-12</v>
      </c>
      <c r="AW237" s="28">
        <f t="shared" si="191"/>
        <v>-6.6850001640456419E-5</v>
      </c>
      <c r="AX237" s="31">
        <f t="shared" si="192"/>
        <v>1.9812107798064234E-9</v>
      </c>
      <c r="AY237" s="28">
        <f t="shared" si="193"/>
        <v>1.1587333615815448E-3</v>
      </c>
      <c r="AZ237" s="8">
        <f t="shared" si="194"/>
        <v>-19.52090554685773</v>
      </c>
      <c r="BA237" s="8">
        <f t="shared" si="195"/>
        <v>-120.92472575920675</v>
      </c>
      <c r="BB237" s="8">
        <f t="shared" si="196"/>
        <v>59.075274240793249</v>
      </c>
      <c r="BD237" s="32">
        <f t="shared" si="197"/>
        <v>-20</v>
      </c>
      <c r="BE237" s="32">
        <f t="shared" si="198"/>
        <v>-121</v>
      </c>
      <c r="BF237" s="32">
        <f t="shared" si="199"/>
        <v>59</v>
      </c>
    </row>
    <row r="238" spans="22:58" x14ac:dyDescent="0.25">
      <c r="V238" s="27">
        <v>3.34</v>
      </c>
      <c r="W238" s="32">
        <f t="shared" si="169"/>
        <v>21877.616239495528</v>
      </c>
      <c r="X238">
        <f t="shared" si="137"/>
        <v>-3.4139245433795011</v>
      </c>
      <c r="Y238" s="28">
        <f t="shared" si="170"/>
        <v>-30.443827500505392</v>
      </c>
      <c r="Z238" s="28">
        <f t="shared" si="171"/>
        <v>-88.278144787201313</v>
      </c>
      <c r="AA238" s="28">
        <f t="shared" si="172"/>
        <v>0.68960139503106088</v>
      </c>
      <c r="AB238" s="28">
        <f t="shared" si="173"/>
        <v>-22.530367446210182</v>
      </c>
      <c r="AC238" s="28">
        <f t="shared" si="174"/>
        <v>6.3088636577394608E-2</v>
      </c>
      <c r="AD238" s="28">
        <f t="shared" si="175"/>
        <v>6.8973169310882829</v>
      </c>
      <c r="AE238" s="28">
        <f t="shared" si="176"/>
        <v>-33.105062012276434</v>
      </c>
      <c r="AF238" s="28">
        <f t="shared" si="177"/>
        <v>-103.91119530232321</v>
      </c>
      <c r="AG238" s="28">
        <f t="shared" si="134"/>
        <v>92.110410468749379</v>
      </c>
      <c r="AH238" s="28">
        <f t="shared" si="178"/>
        <v>-116.643817239569</v>
      </c>
      <c r="AI238" s="28">
        <f t="shared" si="179"/>
        <v>-89.999915679772357</v>
      </c>
      <c r="AJ238" s="28">
        <f t="shared" si="180"/>
        <v>39.982765824376912</v>
      </c>
      <c r="AK238" s="28">
        <f t="shared" si="181"/>
        <v>89.425894630872335</v>
      </c>
      <c r="AL238" s="29">
        <f t="shared" si="182"/>
        <v>-0.39473316375023465</v>
      </c>
      <c r="AM238" s="28">
        <f t="shared" si="183"/>
        <v>-17.14304535225963</v>
      </c>
      <c r="AN238" s="28">
        <f t="shared" si="184"/>
        <v>15.054625889807053</v>
      </c>
      <c r="AO238" s="28">
        <f t="shared" si="185"/>
        <v>-17.717066401159652</v>
      </c>
      <c r="AP238">
        <f t="shared" si="135"/>
        <v>23.609121289162623</v>
      </c>
      <c r="AQ238">
        <f t="shared" si="136"/>
        <v>-25.26482869549163</v>
      </c>
      <c r="AR238" s="28">
        <f t="shared" si="186"/>
        <v>-19.706143528798389</v>
      </c>
      <c r="AS238" s="30">
        <f t="shared" si="187"/>
        <v>-121.62826170348286</v>
      </c>
      <c r="AT238" s="28">
        <f t="shared" si="188"/>
        <v>2.0807737333962563E-9</v>
      </c>
      <c r="AU238" s="28">
        <f t="shared" si="189"/>
        <v>1.254130867031936E-3</v>
      </c>
      <c r="AV238" s="29">
        <f t="shared" si="190"/>
        <v>-6.1909823352743095E-12</v>
      </c>
      <c r="AW238" s="28">
        <f t="shared" si="191"/>
        <v>-6.8407138212634436E-5</v>
      </c>
      <c r="AX238" s="31">
        <f t="shared" si="192"/>
        <v>2.0745827510609821E-9</v>
      </c>
      <c r="AY238" s="28">
        <f t="shared" si="193"/>
        <v>1.1857237288193016E-3</v>
      </c>
      <c r="AZ238" s="8">
        <f t="shared" si="194"/>
        <v>-19.706143526723807</v>
      </c>
      <c r="BA238" s="8">
        <f t="shared" si="195"/>
        <v>-121.62707597975404</v>
      </c>
      <c r="BB238" s="8">
        <f t="shared" si="196"/>
        <v>58.372924020245961</v>
      </c>
      <c r="BD238" s="32">
        <f t="shared" si="197"/>
        <v>-20</v>
      </c>
      <c r="BE238" s="32">
        <f t="shared" si="198"/>
        <v>-122</v>
      </c>
      <c r="BF238" s="32">
        <f t="shared" si="199"/>
        <v>58</v>
      </c>
    </row>
    <row r="239" spans="22:58" x14ac:dyDescent="0.25">
      <c r="V239" s="27">
        <v>3.35</v>
      </c>
      <c r="W239" s="32">
        <f t="shared" si="169"/>
        <v>22387.211385683418</v>
      </c>
      <c r="X239">
        <f t="shared" si="137"/>
        <v>-3.4139245433795011</v>
      </c>
      <c r="Y239" s="28">
        <f t="shared" si="170"/>
        <v>-30.643651020931998</v>
      </c>
      <c r="Z239" s="28">
        <f t="shared" si="171"/>
        <v>-88.31731620195751</v>
      </c>
      <c r="AA239" s="28">
        <f t="shared" si="172"/>
        <v>0.7195488582379973</v>
      </c>
      <c r="AB239" s="28">
        <f t="shared" si="173"/>
        <v>-23.001095746637478</v>
      </c>
      <c r="AC239" s="28">
        <f t="shared" si="174"/>
        <v>6.6039418005122308E-2</v>
      </c>
      <c r="AD239" s="28">
        <f t="shared" si="175"/>
        <v>7.0563745990712494</v>
      </c>
      <c r="AE239" s="28">
        <f t="shared" si="176"/>
        <v>-33.271987288068374</v>
      </c>
      <c r="AF239" s="28">
        <f t="shared" si="177"/>
        <v>-104.26203734952374</v>
      </c>
      <c r="AG239" s="28">
        <f t="shared" si="134"/>
        <v>92.110410468749379</v>
      </c>
      <c r="AH239" s="28">
        <f t="shared" si="178"/>
        <v>-116.84381723956859</v>
      </c>
      <c r="AI239" s="28">
        <f t="shared" si="179"/>
        <v>-89.99991759913506</v>
      </c>
      <c r="AJ239" s="28">
        <f t="shared" si="180"/>
        <v>40.182746200140372</v>
      </c>
      <c r="AK239" s="28">
        <f t="shared" si="181"/>
        <v>89.438962019483156</v>
      </c>
      <c r="AL239" s="29">
        <f t="shared" si="182"/>
        <v>-0.41247967012581849</v>
      </c>
      <c r="AM239" s="28">
        <f t="shared" si="183"/>
        <v>-17.518185113241387</v>
      </c>
      <c r="AN239" s="28">
        <f t="shared" si="184"/>
        <v>15.036859759195337</v>
      </c>
      <c r="AO239" s="28">
        <f t="shared" si="185"/>
        <v>-18.07914069289329</v>
      </c>
      <c r="AP239">
        <f t="shared" si="135"/>
        <v>23.609121289162623</v>
      </c>
      <c r="AQ239">
        <f t="shared" si="136"/>
        <v>-25.26482869549163</v>
      </c>
      <c r="AR239" s="28">
        <f t="shared" si="186"/>
        <v>-19.890834935202044</v>
      </c>
      <c r="AS239" s="30">
        <f t="shared" si="187"/>
        <v>-122.34117804241703</v>
      </c>
      <c r="AT239" s="28">
        <f t="shared" si="188"/>
        <v>2.1788361934460147E-9</v>
      </c>
      <c r="AU239" s="28">
        <f t="shared" si="189"/>
        <v>1.2833433276271083E-3</v>
      </c>
      <c r="AV239" s="29">
        <f t="shared" si="190"/>
        <v>-6.4822092301736145E-12</v>
      </c>
      <c r="AW239" s="28">
        <f t="shared" si="191"/>
        <v>-7.0000545154968294E-5</v>
      </c>
      <c r="AX239" s="31">
        <f t="shared" si="192"/>
        <v>2.1723539842158412E-9</v>
      </c>
      <c r="AY239" s="28">
        <f t="shared" si="193"/>
        <v>1.2133427824721401E-3</v>
      </c>
      <c r="AZ239" s="8">
        <f t="shared" si="194"/>
        <v>-19.890834933029691</v>
      </c>
      <c r="BA239" s="8">
        <f t="shared" si="195"/>
        <v>-122.33996469963455</v>
      </c>
      <c r="BB239" s="8">
        <f t="shared" si="196"/>
        <v>57.66003530036545</v>
      </c>
      <c r="BD239" s="32">
        <f t="shared" si="197"/>
        <v>-20</v>
      </c>
      <c r="BE239" s="32">
        <f t="shared" si="198"/>
        <v>-122</v>
      </c>
      <c r="BF239" s="32">
        <f t="shared" si="199"/>
        <v>58</v>
      </c>
    </row>
    <row r="240" spans="22:58" x14ac:dyDescent="0.25">
      <c r="V240" s="27">
        <v>3.36</v>
      </c>
      <c r="W240" s="32">
        <f t="shared" si="169"/>
        <v>22908.676527677748</v>
      </c>
      <c r="X240">
        <f t="shared" si="137"/>
        <v>-3.4139245433795011</v>
      </c>
      <c r="Y240" s="28">
        <f t="shared" si="170"/>
        <v>-30.843482477553017</v>
      </c>
      <c r="Z240" s="28">
        <f t="shared" si="171"/>
        <v>-88.355597486908778</v>
      </c>
      <c r="AA240" s="28">
        <f t="shared" si="172"/>
        <v>0.75068792864819955</v>
      </c>
      <c r="AB240" s="28">
        <f t="shared" si="173"/>
        <v>-23.479413104244131</v>
      </c>
      <c r="AC240" s="28">
        <f t="shared" si="174"/>
        <v>6.9127118137887605E-2</v>
      </c>
      <c r="AD240" s="28">
        <f t="shared" si="175"/>
        <v>7.2190240914372588</v>
      </c>
      <c r="AE240" s="28">
        <f t="shared" si="176"/>
        <v>-33.437591974146436</v>
      </c>
      <c r="AF240" s="28">
        <f t="shared" si="177"/>
        <v>-104.61598649971565</v>
      </c>
      <c r="AG240" s="28">
        <f t="shared" si="134"/>
        <v>92.110410468749379</v>
      </c>
      <c r="AH240" s="28">
        <f t="shared" si="178"/>
        <v>-117.0438172395682</v>
      </c>
      <c r="AI240" s="28">
        <f t="shared" si="179"/>
        <v>-89.99991947480774</v>
      </c>
      <c r="AJ240" s="28">
        <f t="shared" si="180"/>
        <v>40.382727459057186</v>
      </c>
      <c r="AK240" s="28">
        <f t="shared" si="181"/>
        <v>89.451732014413949</v>
      </c>
      <c r="AL240" s="29">
        <f t="shared" si="182"/>
        <v>-0.43098514541894606</v>
      </c>
      <c r="AM240" s="28">
        <f t="shared" si="183"/>
        <v>-17.900464268376219</v>
      </c>
      <c r="AN240" s="28">
        <f t="shared" si="184"/>
        <v>15.01833554281942</v>
      </c>
      <c r="AO240" s="28">
        <f t="shared" si="185"/>
        <v>-18.44865172877001</v>
      </c>
      <c r="AP240">
        <f t="shared" si="135"/>
        <v>23.609121289162623</v>
      </c>
      <c r="AQ240">
        <f t="shared" si="136"/>
        <v>-25.26482869549163</v>
      </c>
      <c r="AR240" s="28">
        <f t="shared" si="186"/>
        <v>-20.074963837656021</v>
      </c>
      <c r="AS240" s="30">
        <f t="shared" si="187"/>
        <v>-123.06463822848565</v>
      </c>
      <c r="AT240" s="28">
        <f t="shared" si="188"/>
        <v>2.2815216393681093E-9</v>
      </c>
      <c r="AU240" s="28">
        <f t="shared" si="189"/>
        <v>1.3132362338407334E-3</v>
      </c>
      <c r="AV240" s="29">
        <f t="shared" si="190"/>
        <v>-6.7888653645377947E-12</v>
      </c>
      <c r="AW240" s="28">
        <f t="shared" si="191"/>
        <v>-7.163106731290985E-5</v>
      </c>
      <c r="AX240" s="31">
        <f t="shared" si="192"/>
        <v>2.2747327740035717E-9</v>
      </c>
      <c r="AY240" s="28">
        <f t="shared" si="193"/>
        <v>1.2416051665278237E-3</v>
      </c>
      <c r="AZ240" s="8">
        <f t="shared" si="194"/>
        <v>-20.07496383538129</v>
      </c>
      <c r="BA240" s="8">
        <f t="shared" si="195"/>
        <v>-123.06339662331912</v>
      </c>
      <c r="BB240" s="8">
        <f t="shared" si="196"/>
        <v>56.936603376680878</v>
      </c>
      <c r="BD240" s="32">
        <f t="shared" si="197"/>
        <v>-20</v>
      </c>
      <c r="BE240" s="32">
        <f t="shared" si="198"/>
        <v>-123</v>
      </c>
      <c r="BF240" s="32">
        <f t="shared" si="199"/>
        <v>57</v>
      </c>
    </row>
    <row r="241" spans="22:58" x14ac:dyDescent="0.25">
      <c r="V241" s="27">
        <v>3.37</v>
      </c>
      <c r="W241" s="32">
        <f t="shared" si="169"/>
        <v>23442.288153199239</v>
      </c>
      <c r="X241">
        <f t="shared" si="137"/>
        <v>-3.4139245433795011</v>
      </c>
      <c r="Y241" s="28">
        <f t="shared" si="170"/>
        <v>-31.043321513769481</v>
      </c>
      <c r="Z241" s="28">
        <f t="shared" si="171"/>
        <v>-88.393008802509641</v>
      </c>
      <c r="AA241" s="28">
        <f t="shared" si="172"/>
        <v>0.78305699417249175</v>
      </c>
      <c r="AB241" s="28">
        <f t="shared" si="173"/>
        <v>-23.96530638733655</v>
      </c>
      <c r="AC241" s="28">
        <f t="shared" si="174"/>
        <v>7.2357985931903013E-2</v>
      </c>
      <c r="AD241" s="28">
        <f t="shared" si="175"/>
        <v>7.3853411556677226</v>
      </c>
      <c r="AE241" s="28">
        <f t="shared" si="176"/>
        <v>-33.601831077044586</v>
      </c>
      <c r="AF241" s="28">
        <f t="shared" si="177"/>
        <v>-104.97297403417848</v>
      </c>
      <c r="AG241" s="28">
        <f t="shared" si="134"/>
        <v>92.110410468749379</v>
      </c>
      <c r="AH241" s="28">
        <f t="shared" si="178"/>
        <v>-117.2438172395678</v>
      </c>
      <c r="AI241" s="28">
        <f t="shared" si="179"/>
        <v>-89.999921307784902</v>
      </c>
      <c r="AJ241" s="28">
        <f t="shared" si="180"/>
        <v>40.582709561386196</v>
      </c>
      <c r="AK241" s="28">
        <f t="shared" si="181"/>
        <v>89.464211381407338</v>
      </c>
      <c r="AL241" s="29">
        <f t="shared" si="182"/>
        <v>-0.45027861205118869</v>
      </c>
      <c r="AM241" s="28">
        <f t="shared" si="183"/>
        <v>-18.28994931898259</v>
      </c>
      <c r="AN241" s="28">
        <f t="shared" si="184"/>
        <v>14.999024178516581</v>
      </c>
      <c r="AO241" s="28">
        <f t="shared" si="185"/>
        <v>-18.825659245360153</v>
      </c>
      <c r="AP241">
        <f t="shared" si="135"/>
        <v>23.609121289162623</v>
      </c>
      <c r="AQ241">
        <f t="shared" si="136"/>
        <v>-25.26482869549163</v>
      </c>
      <c r="AR241" s="28">
        <f t="shared" si="186"/>
        <v>-20.258514304857012</v>
      </c>
      <c r="AS241" s="30">
        <f t="shared" si="187"/>
        <v>-123.79863327953863</v>
      </c>
      <c r="AT241" s="28">
        <f t="shared" si="188"/>
        <v>2.3890480091697577E-9</v>
      </c>
      <c r="AU241" s="28">
        <f t="shared" si="189"/>
        <v>1.343825435287302E-3</v>
      </c>
      <c r="AV241" s="29">
        <f t="shared" si="190"/>
        <v>-7.1090220834337416E-12</v>
      </c>
      <c r="AW241" s="28">
        <f t="shared" si="191"/>
        <v>-7.3299569210889852E-5</v>
      </c>
      <c r="AX241" s="31">
        <f t="shared" si="192"/>
        <v>2.3819389870863241E-9</v>
      </c>
      <c r="AY241" s="28">
        <f t="shared" si="193"/>
        <v>1.2705258660764122E-3</v>
      </c>
      <c r="AZ241" s="8">
        <f t="shared" si="194"/>
        <v>-20.258514302475074</v>
      </c>
      <c r="BA241" s="8">
        <f t="shared" si="195"/>
        <v>-123.79736275367256</v>
      </c>
      <c r="BB241" s="8">
        <f t="shared" si="196"/>
        <v>56.202637246327441</v>
      </c>
      <c r="BD241" s="32">
        <f t="shared" si="197"/>
        <v>-20</v>
      </c>
      <c r="BE241" s="32">
        <f t="shared" si="198"/>
        <v>-124</v>
      </c>
      <c r="BF241" s="32">
        <f t="shared" si="199"/>
        <v>56</v>
      </c>
    </row>
    <row r="242" spans="22:58" x14ac:dyDescent="0.25">
      <c r="V242" s="27">
        <v>3.38</v>
      </c>
      <c r="W242" s="32">
        <f t="shared" si="169"/>
        <v>23988.32919019492</v>
      </c>
      <c r="X242">
        <f t="shared" si="137"/>
        <v>-3.4139245433795011</v>
      </c>
      <c r="Y242" s="28">
        <f t="shared" si="170"/>
        <v>-31.243167788980255</v>
      </c>
      <c r="Z242" s="28">
        <f t="shared" si="171"/>
        <v>-88.429569857060898</v>
      </c>
      <c r="AA242" s="28">
        <f t="shared" si="172"/>
        <v>0.81669496037006339</v>
      </c>
      <c r="AB242" s="28">
        <f t="shared" si="173"/>
        <v>-24.458753607844869</v>
      </c>
      <c r="AC242" s="28">
        <f t="shared" si="174"/>
        <v>7.5738545670694712E-2</v>
      </c>
      <c r="AD242" s="28">
        <f t="shared" si="175"/>
        <v>7.5554027580245968</v>
      </c>
      <c r="AE242" s="28">
        <f t="shared" si="176"/>
        <v>-33.764658826318993</v>
      </c>
      <c r="AF242" s="28">
        <f t="shared" si="177"/>
        <v>-105.33292070688117</v>
      </c>
      <c r="AG242" s="28">
        <f t="shared" si="134"/>
        <v>92.110410468749379</v>
      </c>
      <c r="AH242" s="28">
        <f t="shared" si="178"/>
        <v>-117.44381723956744</v>
      </c>
      <c r="AI242" s="28">
        <f t="shared" si="179"/>
        <v>-89.999923099038398</v>
      </c>
      <c r="AJ242" s="28">
        <f t="shared" si="180"/>
        <v>40.782692469174229</v>
      </c>
      <c r="AK242" s="28">
        <f t="shared" si="181"/>
        <v>89.476406732450073</v>
      </c>
      <c r="AL242" s="29">
        <f t="shared" si="182"/>
        <v>-0.47038990533433572</v>
      </c>
      <c r="AM242" s="28">
        <f t="shared" si="183"/>
        <v>-18.686702740809952</v>
      </c>
      <c r="AN242" s="28">
        <f t="shared" si="184"/>
        <v>14.978895793021834</v>
      </c>
      <c r="AO242" s="28">
        <f t="shared" si="185"/>
        <v>-19.210219107398277</v>
      </c>
      <c r="AP242">
        <f t="shared" si="135"/>
        <v>23.609121289162623</v>
      </c>
      <c r="AQ242">
        <f t="shared" si="136"/>
        <v>-25.26482869549163</v>
      </c>
      <c r="AR242" s="28">
        <f t="shared" si="186"/>
        <v>-20.441470439626166</v>
      </c>
      <c r="AS242" s="30">
        <f t="shared" si="187"/>
        <v>-124.54313981427944</v>
      </c>
      <c r="AT242" s="28">
        <f t="shared" si="188"/>
        <v>2.5016390268229557E-9</v>
      </c>
      <c r="AU242" s="28">
        <f t="shared" si="189"/>
        <v>1.3751271507662464E-3</v>
      </c>
      <c r="AV242" s="29">
        <f t="shared" si="190"/>
        <v>-7.4426793868614586E-12</v>
      </c>
      <c r="AW242" s="28">
        <f t="shared" si="191"/>
        <v>-7.500693551069977E-5</v>
      </c>
      <c r="AX242" s="31">
        <f t="shared" si="192"/>
        <v>2.4941963474360941E-9</v>
      </c>
      <c r="AY242" s="28">
        <f t="shared" si="193"/>
        <v>1.3001202152555466E-3</v>
      </c>
      <c r="AZ242" s="8">
        <f t="shared" si="194"/>
        <v>-20.441470437131969</v>
      </c>
      <c r="BA242" s="8">
        <f t="shared" si="195"/>
        <v>-124.54183969406418</v>
      </c>
      <c r="BB242" s="8">
        <f t="shared" si="196"/>
        <v>55.45816030593582</v>
      </c>
      <c r="BD242" s="32">
        <f t="shared" si="197"/>
        <v>-20</v>
      </c>
      <c r="BE242" s="32">
        <f t="shared" si="198"/>
        <v>-125</v>
      </c>
      <c r="BF242" s="32">
        <f t="shared" si="199"/>
        <v>55</v>
      </c>
    </row>
    <row r="243" spans="22:58" x14ac:dyDescent="0.25">
      <c r="V243" s="27">
        <v>3.39</v>
      </c>
      <c r="W243" s="32">
        <f t="shared" si="169"/>
        <v>24547.089156850339</v>
      </c>
      <c r="X243">
        <f t="shared" si="137"/>
        <v>-3.4139245433795011</v>
      </c>
      <c r="Y243" s="28">
        <f t="shared" si="170"/>
        <v>-31.44302097786662</v>
      </c>
      <c r="Z243" s="28">
        <f t="shared" si="171"/>
        <v>-88.465299916552453</v>
      </c>
      <c r="AA243" s="28">
        <f t="shared" si="172"/>
        <v>0.85164119862581145</v>
      </c>
      <c r="AB243" s="28">
        <f t="shared" si="173"/>
        <v>-24.959723541297077</v>
      </c>
      <c r="AC243" s="28">
        <f t="shared" si="174"/>
        <v>7.9275608161304634E-2</v>
      </c>
      <c r="AD243" s="28">
        <f t="shared" si="175"/>
        <v>7.7292870753598093</v>
      </c>
      <c r="AE243" s="28">
        <f t="shared" si="176"/>
        <v>-33.926028714459001</v>
      </c>
      <c r="AF243" s="28">
        <f t="shared" si="177"/>
        <v>-105.69573638248973</v>
      </c>
      <c r="AG243" s="28">
        <f t="shared" si="134"/>
        <v>92.110410468749379</v>
      </c>
      <c r="AH243" s="28">
        <f t="shared" si="178"/>
        <v>-117.64381723956708</v>
      </c>
      <c r="AI243" s="28">
        <f t="shared" si="179"/>
        <v>-89.99992484951801</v>
      </c>
      <c r="AJ243" s="28">
        <f t="shared" si="180"/>
        <v>40.982676146175734</v>
      </c>
      <c r="AK243" s="28">
        <f t="shared" si="181"/>
        <v>89.48832452925609</v>
      </c>
      <c r="AL243" s="29">
        <f t="shared" si="182"/>
        <v>-0.49134967052582124</v>
      </c>
      <c r="AM243" s="28">
        <f t="shared" si="183"/>
        <v>-19.090782649614876</v>
      </c>
      <c r="AN243" s="28">
        <f t="shared" si="184"/>
        <v>14.957919704832207</v>
      </c>
      <c r="AO243" s="28">
        <f t="shared" si="185"/>
        <v>-19.602382969876796</v>
      </c>
      <c r="AP243">
        <f t="shared" si="135"/>
        <v>23.609121289162623</v>
      </c>
      <c r="AQ243">
        <f t="shared" si="136"/>
        <v>-25.26482869549163</v>
      </c>
      <c r="AR243" s="28">
        <f t="shared" si="186"/>
        <v>-20.623816415955801</v>
      </c>
      <c r="AS243" s="30">
        <f t="shared" si="187"/>
        <v>-125.29811935236653</v>
      </c>
      <c r="AT243" s="28">
        <f t="shared" si="188"/>
        <v>2.6195377028490039E-9</v>
      </c>
      <c r="AU243" s="28">
        <f t="shared" si="189"/>
        <v>1.4071579768613676E-3</v>
      </c>
      <c r="AV243" s="29">
        <f t="shared" si="190"/>
        <v>-7.7936945846871629E-12</v>
      </c>
      <c r="AW243" s="28">
        <f t="shared" si="191"/>
        <v>-7.6754071480551517E-5</v>
      </c>
      <c r="AX243" s="31">
        <f t="shared" si="192"/>
        <v>2.6117440082643168E-9</v>
      </c>
      <c r="AY243" s="28">
        <f t="shared" si="193"/>
        <v>1.3304039053808161E-3</v>
      </c>
      <c r="AZ243" s="8">
        <f t="shared" si="194"/>
        <v>-20.623816413344056</v>
      </c>
      <c r="BA243" s="8">
        <f t="shared" si="195"/>
        <v>-125.29678894846114</v>
      </c>
      <c r="BB243" s="8">
        <f t="shared" si="196"/>
        <v>54.703211051538858</v>
      </c>
      <c r="BD243" s="32">
        <f t="shared" si="197"/>
        <v>-21</v>
      </c>
      <c r="BE243" s="32">
        <f t="shared" si="198"/>
        <v>-125</v>
      </c>
      <c r="BF243" s="32">
        <f t="shared" si="199"/>
        <v>55</v>
      </c>
    </row>
    <row r="244" spans="22:58" x14ac:dyDescent="0.25">
      <c r="V244" s="27">
        <v>3.4</v>
      </c>
      <c r="W244" s="32">
        <f t="shared" si="169"/>
        <v>25118.864315095812</v>
      </c>
      <c r="X244">
        <f t="shared" si="137"/>
        <v>-3.4139245433795011</v>
      </c>
      <c r="Y244" s="28">
        <f t="shared" si="170"/>
        <v>-31.642880769708533</v>
      </c>
      <c r="Z244" s="28">
        <f t="shared" si="171"/>
        <v>-88.500217814311782</v>
      </c>
      <c r="AA244" s="28">
        <f t="shared" si="172"/>
        <v>0.88793548945287526</v>
      </c>
      <c r="AB244" s="28">
        <f t="shared" si="173"/>
        <v>-25.468175356124057</v>
      </c>
      <c r="AC244" s="28">
        <f t="shared" si="174"/>
        <v>8.2976282296572584E-2</v>
      </c>
      <c r="AD244" s="28">
        <f t="shared" si="175"/>
        <v>7.9070734844033188</v>
      </c>
      <c r="AE244" s="28">
        <f t="shared" si="176"/>
        <v>-34.085893541338592</v>
      </c>
      <c r="AF244" s="28">
        <f t="shared" si="177"/>
        <v>-106.06131968603252</v>
      </c>
      <c r="AG244" s="28">
        <f t="shared" si="134"/>
        <v>92.110410468749379</v>
      </c>
      <c r="AH244" s="28">
        <f t="shared" si="178"/>
        <v>-117.84381723956673</v>
      </c>
      <c r="AI244" s="28">
        <f t="shared" si="179"/>
        <v>-89.99992656015182</v>
      </c>
      <c r="AJ244" s="28">
        <f t="shared" si="180"/>
        <v>41.182660557775918</v>
      </c>
      <c r="AK244" s="28">
        <f t="shared" si="181"/>
        <v>89.499971086671565</v>
      </c>
      <c r="AL244" s="29">
        <f t="shared" si="182"/>
        <v>-0.51318935724382087</v>
      </c>
      <c r="AM244" s="28">
        <f t="shared" si="183"/>
        <v>-19.502242456196985</v>
      </c>
      <c r="AN244" s="28">
        <f t="shared" si="184"/>
        <v>14.936064429714744</v>
      </c>
      <c r="AO244" s="28">
        <f t="shared" si="185"/>
        <v>-20.002197929677241</v>
      </c>
      <c r="AP244">
        <f t="shared" si="135"/>
        <v>23.609121289162623</v>
      </c>
      <c r="AQ244">
        <f t="shared" si="136"/>
        <v>-25.26482869549163</v>
      </c>
      <c r="AR244" s="28">
        <f t="shared" si="186"/>
        <v>-20.805536517952856</v>
      </c>
      <c r="AS244" s="30">
        <f t="shared" si="187"/>
        <v>-126.06351761570976</v>
      </c>
      <c r="AT244" s="28">
        <f t="shared" si="188"/>
        <v>2.7429947623889116E-9</v>
      </c>
      <c r="AU244" s="28">
        <f t="shared" si="189"/>
        <v>1.4399348967405554E-3</v>
      </c>
      <c r="AV244" s="29">
        <f t="shared" si="190"/>
        <v>-8.1620676769108563E-12</v>
      </c>
      <c r="AW244" s="28">
        <f t="shared" si="191"/>
        <v>-7.8541903475062172E-5</v>
      </c>
      <c r="AX244" s="31">
        <f t="shared" si="192"/>
        <v>2.7348326947120008E-9</v>
      </c>
      <c r="AY244" s="28">
        <f t="shared" si="193"/>
        <v>1.3613929932654932E-3</v>
      </c>
      <c r="AZ244" s="8">
        <f t="shared" si="194"/>
        <v>-20.805536515218023</v>
      </c>
      <c r="BA244" s="8">
        <f t="shared" si="195"/>
        <v>-126.0621562227165</v>
      </c>
      <c r="BB244" s="8">
        <f t="shared" si="196"/>
        <v>53.937843777283504</v>
      </c>
      <c r="BD244" s="32">
        <f t="shared" si="197"/>
        <v>-21</v>
      </c>
      <c r="BE244" s="32">
        <f t="shared" si="198"/>
        <v>-126</v>
      </c>
      <c r="BF244" s="32">
        <f t="shared" si="199"/>
        <v>54</v>
      </c>
    </row>
    <row r="245" spans="22:58" x14ac:dyDescent="0.25">
      <c r="V245" s="27">
        <v>3.41</v>
      </c>
      <c r="W245" s="32">
        <f t="shared" si="169"/>
        <v>25703.957827688668</v>
      </c>
      <c r="X245">
        <f t="shared" si="137"/>
        <v>-3.4139245433795011</v>
      </c>
      <c r="Y245" s="28">
        <f t="shared" si="170"/>
        <v>-31.842746867731442</v>
      </c>
      <c r="Z245" s="28">
        <f t="shared" si="171"/>
        <v>-88.534341960460878</v>
      </c>
      <c r="AA245" s="28">
        <f t="shared" si="172"/>
        <v>0.92561796085972869</v>
      </c>
      <c r="AB245" s="28">
        <f t="shared" si="173"/>
        <v>-25.984058254942035</v>
      </c>
      <c r="AC245" s="28">
        <f t="shared" si="174"/>
        <v>8.6847986986637982E-2</v>
      </c>
      <c r="AD245" s="28">
        <f t="shared" si="175"/>
        <v>8.0888425483373236</v>
      </c>
      <c r="AE245" s="28">
        <f t="shared" si="176"/>
        <v>-34.244205463264571</v>
      </c>
      <c r="AF245" s="28">
        <f t="shared" si="177"/>
        <v>-106.42955766706559</v>
      </c>
      <c r="AG245" s="28">
        <f t="shared" si="134"/>
        <v>92.110410468749379</v>
      </c>
      <c r="AH245" s="28">
        <f t="shared" si="178"/>
        <v>-118.04381723956644</v>
      </c>
      <c r="AI245" s="28">
        <f t="shared" si="179"/>
        <v>-89.999928231846866</v>
      </c>
      <c r="AJ245" s="28">
        <f t="shared" si="180"/>
        <v>41.382645670917441</v>
      </c>
      <c r="AK245" s="28">
        <f t="shared" si="181"/>
        <v>89.511352576003389</v>
      </c>
      <c r="AL245" s="29">
        <f t="shared" si="182"/>
        <v>-0.53594121103812464</v>
      </c>
      <c r="AM245" s="28">
        <f t="shared" si="183"/>
        <v>-19.921130511547915</v>
      </c>
      <c r="AN245" s="28">
        <f t="shared" si="184"/>
        <v>14.913297689062258</v>
      </c>
      <c r="AO245" s="28">
        <f t="shared" si="185"/>
        <v>-20.409706167391391</v>
      </c>
      <c r="AP245">
        <f t="shared" si="135"/>
        <v>23.609121289162623</v>
      </c>
      <c r="AQ245">
        <f t="shared" si="136"/>
        <v>-25.26482869549163</v>
      </c>
      <c r="AR245" s="28">
        <f t="shared" si="186"/>
        <v>-20.98661518053132</v>
      </c>
      <c r="AS245" s="30">
        <f t="shared" si="187"/>
        <v>-126.83926383445699</v>
      </c>
      <c r="AT245" s="28">
        <f t="shared" si="188"/>
        <v>2.8722667165484602E-9</v>
      </c>
      <c r="AU245" s="28">
        <f t="shared" si="189"/>
        <v>1.473475289160503E-3</v>
      </c>
      <c r="AV245" s="29">
        <f t="shared" si="190"/>
        <v>-8.5458700085994353E-12</v>
      </c>
      <c r="AW245" s="28">
        <f t="shared" si="191"/>
        <v>-8.0371379426420208E-5</v>
      </c>
      <c r="AX245" s="31">
        <f t="shared" si="192"/>
        <v>2.8637208465398609E-9</v>
      </c>
      <c r="AY245" s="28">
        <f t="shared" si="193"/>
        <v>1.3931039097340827E-3</v>
      </c>
      <c r="AZ245" s="8">
        <f t="shared" si="194"/>
        <v>-20.986615177667598</v>
      </c>
      <c r="BA245" s="8">
        <f t="shared" si="195"/>
        <v>-126.83787073054725</v>
      </c>
      <c r="BB245" s="8">
        <f t="shared" si="196"/>
        <v>53.162129269452748</v>
      </c>
      <c r="BD245" s="32">
        <f t="shared" si="197"/>
        <v>-21</v>
      </c>
      <c r="BE245" s="32">
        <f t="shared" si="198"/>
        <v>-127</v>
      </c>
      <c r="BF245" s="32">
        <f t="shared" si="199"/>
        <v>53</v>
      </c>
    </row>
    <row r="246" spans="22:58" x14ac:dyDescent="0.25">
      <c r="V246" s="27">
        <v>3.42</v>
      </c>
      <c r="W246" s="32">
        <f t="shared" si="169"/>
        <v>26302.679918953821</v>
      </c>
      <c r="X246">
        <f t="shared" si="137"/>
        <v>-3.4139245433795011</v>
      </c>
      <c r="Y246" s="28">
        <f t="shared" si="170"/>
        <v>-32.042618988482005</v>
      </c>
      <c r="Z246" s="28">
        <f t="shared" si="171"/>
        <v>-88.567690351183728</v>
      </c>
      <c r="AA246" s="28">
        <f t="shared" si="172"/>
        <v>0.96472902175293118</v>
      </c>
      <c r="AB246" s="28">
        <f t="shared" si="173"/>
        <v>-26.507311130593667</v>
      </c>
      <c r="AC246" s="28">
        <f t="shared" si="174"/>
        <v>9.0898463461700094E-2</v>
      </c>
      <c r="AD246" s="28">
        <f t="shared" si="175"/>
        <v>8.2746760004532938</v>
      </c>
      <c r="AE246" s="28">
        <f t="shared" si="176"/>
        <v>-34.400916046646877</v>
      </c>
      <c r="AF246" s="28">
        <f t="shared" si="177"/>
        <v>-106.80032548132409</v>
      </c>
      <c r="AG246" s="28">
        <f t="shared" si="134"/>
        <v>92.110410468749379</v>
      </c>
      <c r="AH246" s="28">
        <f t="shared" si="178"/>
        <v>-118.24381723956611</v>
      </c>
      <c r="AI246" s="28">
        <f t="shared" si="179"/>
        <v>-89.999929865489463</v>
      </c>
      <c r="AJ246" s="28">
        <f t="shared" si="180"/>
        <v>41.582631454030306</v>
      </c>
      <c r="AK246" s="28">
        <f t="shared" si="181"/>
        <v>89.522475028272908</v>
      </c>
      <c r="AL246" s="29">
        <f t="shared" si="182"/>
        <v>-0.55963826191063859</v>
      </c>
      <c r="AM246" s="28">
        <f t="shared" si="183"/>
        <v>-20.347489742894581</v>
      </c>
      <c r="AN246" s="28">
        <f t="shared" si="184"/>
        <v>14.889586421302933</v>
      </c>
      <c r="AO246" s="28">
        <f t="shared" si="185"/>
        <v>-20.824944580111136</v>
      </c>
      <c r="AP246">
        <f t="shared" si="135"/>
        <v>23.609121289162623</v>
      </c>
      <c r="AQ246">
        <f t="shared" si="136"/>
        <v>-25.26482869549163</v>
      </c>
      <c r="AR246" s="28">
        <f t="shared" si="186"/>
        <v>-21.167037031672951</v>
      </c>
      <c r="AS246" s="30">
        <f t="shared" si="187"/>
        <v>-127.62527006143523</v>
      </c>
      <c r="AT246" s="28">
        <f t="shared" si="188"/>
        <v>3.0076312916376609E-9</v>
      </c>
      <c r="AU246" s="28">
        <f t="shared" si="189"/>
        <v>1.5077969376811333E-3</v>
      </c>
      <c r="AV246" s="29">
        <f t="shared" si="190"/>
        <v>-8.9489588896191148E-12</v>
      </c>
      <c r="AW246" s="28">
        <f t="shared" si="191"/>
        <v>-8.2243469346990735E-5</v>
      </c>
      <c r="AX246" s="31">
        <f t="shared" si="192"/>
        <v>2.9986823327480417E-9</v>
      </c>
      <c r="AY246" s="28">
        <f t="shared" si="193"/>
        <v>1.4255534683341425E-3</v>
      </c>
      <c r="AZ246" s="8">
        <f t="shared" si="194"/>
        <v>-21.167037028674269</v>
      </c>
      <c r="BA246" s="8">
        <f t="shared" si="195"/>
        <v>-127.62384450796689</v>
      </c>
      <c r="BB246" s="8">
        <f t="shared" si="196"/>
        <v>52.376155492033106</v>
      </c>
      <c r="BD246" s="32">
        <f t="shared" si="197"/>
        <v>-21</v>
      </c>
      <c r="BE246" s="32">
        <f t="shared" si="198"/>
        <v>-128</v>
      </c>
      <c r="BF246" s="32">
        <f t="shared" si="199"/>
        <v>52</v>
      </c>
    </row>
    <row r="247" spans="22:58" x14ac:dyDescent="0.25">
      <c r="V247" s="27">
        <v>3.43</v>
      </c>
      <c r="W247" s="32">
        <f t="shared" si="169"/>
        <v>26915.348039269185</v>
      </c>
      <c r="X247">
        <f t="shared" si="137"/>
        <v>-3.4139245433795011</v>
      </c>
      <c r="Y247" s="28">
        <f t="shared" si="170"/>
        <v>-32.242496861231757</v>
      </c>
      <c r="Z247" s="28">
        <f t="shared" si="171"/>
        <v>-88.600280577807368</v>
      </c>
      <c r="AA247" s="28">
        <f t="shared" si="172"/>
        <v>1.0053092903821397</v>
      </c>
      <c r="AB247" s="28">
        <f t="shared" si="173"/>
        <v>-27.03786223985211</v>
      </c>
      <c r="AC247" s="28">
        <f t="shared" si="174"/>
        <v>9.5135787947015188E-2</v>
      </c>
      <c r="AD247" s="28">
        <f t="shared" si="175"/>
        <v>8.4646567246784734</v>
      </c>
      <c r="AE247" s="28">
        <f t="shared" si="176"/>
        <v>-34.555976326282106</v>
      </c>
      <c r="AF247" s="28">
        <f t="shared" si="177"/>
        <v>-107.17348609298101</v>
      </c>
      <c r="AG247" s="28">
        <f t="shared" si="134"/>
        <v>92.110410468749379</v>
      </c>
      <c r="AH247" s="28">
        <f t="shared" si="178"/>
        <v>-118.44381723956582</v>
      </c>
      <c r="AI247" s="28">
        <f t="shared" si="179"/>
        <v>-89.999931461945835</v>
      </c>
      <c r="AJ247" s="28">
        <f t="shared" si="180"/>
        <v>41.78261787696507</v>
      </c>
      <c r="AK247" s="28">
        <f t="shared" si="181"/>
        <v>89.533344337396542</v>
      </c>
      <c r="AL247" s="29">
        <f t="shared" si="182"/>
        <v>-0.58431430957865005</v>
      </c>
      <c r="AM247" s="28">
        <f t="shared" si="183"/>
        <v>-20.78135728155587</v>
      </c>
      <c r="AN247" s="28">
        <f t="shared" si="184"/>
        <v>14.864896796569981</v>
      </c>
      <c r="AO247" s="28">
        <f t="shared" si="185"/>
        <v>-21.247944406105162</v>
      </c>
      <c r="AP247">
        <f t="shared" si="135"/>
        <v>23.609121289162623</v>
      </c>
      <c r="AQ247">
        <f t="shared" si="136"/>
        <v>-25.26482869549163</v>
      </c>
      <c r="AR247" s="28">
        <f t="shared" si="186"/>
        <v>-21.346786936041134</v>
      </c>
      <c r="AS247" s="30">
        <f t="shared" si="187"/>
        <v>-128.42143049908617</v>
      </c>
      <c r="AT247" s="28">
        <f t="shared" si="188"/>
        <v>3.1493777858960902E-9</v>
      </c>
      <c r="AU247" s="28">
        <f t="shared" si="189"/>
        <v>1.5429180400947002E-3</v>
      </c>
      <c r="AV247" s="29">
        <f t="shared" si="190"/>
        <v>-9.3694056650367914E-12</v>
      </c>
      <c r="AW247" s="28">
        <f t="shared" si="191"/>
        <v>-8.4159165843629999E-5</v>
      </c>
      <c r="AX247" s="31">
        <f t="shared" si="192"/>
        <v>3.1400083802310535E-9</v>
      </c>
      <c r="AY247" s="28">
        <f t="shared" si="193"/>
        <v>1.4587588742510703E-3</v>
      </c>
      <c r="AZ247" s="8">
        <f t="shared" si="194"/>
        <v>-21.346786932901125</v>
      </c>
      <c r="BA247" s="8">
        <f t="shared" si="195"/>
        <v>-128.41997174021191</v>
      </c>
      <c r="BB247" s="8">
        <f t="shared" si="196"/>
        <v>51.580028259788094</v>
      </c>
      <c r="BD247" s="32">
        <f t="shared" si="197"/>
        <v>-21</v>
      </c>
      <c r="BE247" s="32">
        <f t="shared" si="198"/>
        <v>-128</v>
      </c>
      <c r="BF247" s="32">
        <f t="shared" si="199"/>
        <v>52</v>
      </c>
    </row>
    <row r="248" spans="22:58" x14ac:dyDescent="0.25">
      <c r="V248" s="27">
        <v>3.44</v>
      </c>
      <c r="W248" s="32">
        <f t="shared" si="169"/>
        <v>27542.28703338169</v>
      </c>
      <c r="X248">
        <f t="shared" si="137"/>
        <v>-3.4139245433795011</v>
      </c>
      <c r="Y248" s="28">
        <f t="shared" si="170"/>
        <v>-32.44238022740717</v>
      </c>
      <c r="Z248" s="28">
        <f t="shared" si="171"/>
        <v>-88.632129835698805</v>
      </c>
      <c r="AA248" s="28">
        <f t="shared" si="172"/>
        <v>1.0473995178722522</v>
      </c>
      <c r="AB248" s="28">
        <f t="shared" si="173"/>
        <v>-27.575628897792871</v>
      </c>
      <c r="AC248" s="28">
        <f t="shared" si="174"/>
        <v>9.9568384709708344E-2</v>
      </c>
      <c r="AD248" s="28">
        <f t="shared" si="175"/>
        <v>8.6588687327467255</v>
      </c>
      <c r="AE248" s="28">
        <f t="shared" si="176"/>
        <v>-34.709336868204716</v>
      </c>
      <c r="AF248" s="28">
        <f t="shared" si="177"/>
        <v>-107.54889000074495</v>
      </c>
      <c r="AG248" s="28">
        <f t="shared" si="134"/>
        <v>92.110410468749379</v>
      </c>
      <c r="AH248" s="28">
        <f t="shared" si="178"/>
        <v>-118.64381723956555</v>
      </c>
      <c r="AI248" s="28">
        <f t="shared" si="179"/>
        <v>-89.999933022062422</v>
      </c>
      <c r="AJ248" s="28">
        <f t="shared" si="180"/>
        <v>41.982604910928806</v>
      </c>
      <c r="AK248" s="28">
        <f t="shared" si="181"/>
        <v>89.54396626329472</v>
      </c>
      <c r="AL248" s="29">
        <f t="shared" si="182"/>
        <v>-0.61000390527486892</v>
      </c>
      <c r="AM248" s="28">
        <f t="shared" si="183"/>
        <v>-21.222764083674516</v>
      </c>
      <c r="AN248" s="28">
        <f t="shared" si="184"/>
        <v>14.839194234837766</v>
      </c>
      <c r="AO248" s="28">
        <f t="shared" si="185"/>
        <v>-21.678730842442217</v>
      </c>
      <c r="AP248">
        <f t="shared" si="135"/>
        <v>23.609121289162623</v>
      </c>
      <c r="AQ248">
        <f t="shared" si="136"/>
        <v>-25.26482869549163</v>
      </c>
      <c r="AR248" s="28">
        <f t="shared" si="186"/>
        <v>-21.525850039695957</v>
      </c>
      <c r="AS248" s="30">
        <f t="shared" si="187"/>
        <v>-129.22762084318717</v>
      </c>
      <c r="AT248" s="28">
        <f t="shared" si="188"/>
        <v>3.2978032121830206E-9</v>
      </c>
      <c r="AU248" s="28">
        <f t="shared" si="189"/>
        <v>1.5788572180744755E-3</v>
      </c>
      <c r="AV248" s="29">
        <f t="shared" si="190"/>
        <v>-9.8129962996517931E-12</v>
      </c>
      <c r="AW248" s="28">
        <f t="shared" si="191"/>
        <v>-8.6119484643977449E-5</v>
      </c>
      <c r="AX248" s="31">
        <f t="shared" si="192"/>
        <v>3.2879902158833687E-9</v>
      </c>
      <c r="AY248" s="28">
        <f t="shared" si="193"/>
        <v>1.492737733430498E-3</v>
      </c>
      <c r="AZ248" s="8">
        <f t="shared" si="194"/>
        <v>-21.525850036407967</v>
      </c>
      <c r="BA248" s="8">
        <f t="shared" si="195"/>
        <v>-129.22612810545374</v>
      </c>
      <c r="BB248" s="8">
        <f t="shared" si="196"/>
        <v>50.773871894546261</v>
      </c>
      <c r="BD248" s="32">
        <f t="shared" si="197"/>
        <v>-22</v>
      </c>
      <c r="BE248" s="32">
        <f t="shared" si="198"/>
        <v>-129</v>
      </c>
      <c r="BF248" s="32">
        <f t="shared" si="199"/>
        <v>51</v>
      </c>
    </row>
    <row r="249" spans="22:58" x14ac:dyDescent="0.25">
      <c r="V249" s="27">
        <v>3.45</v>
      </c>
      <c r="W249" s="32">
        <f t="shared" si="169"/>
        <v>28183.829312644561</v>
      </c>
      <c r="X249">
        <f t="shared" si="137"/>
        <v>-3.4139245433795011</v>
      </c>
      <c r="Y249" s="28">
        <f t="shared" si="170"/>
        <v>-32.642268840045325</v>
      </c>
      <c r="Z249" s="28">
        <f t="shared" si="171"/>
        <v>-88.663254932980564</v>
      </c>
      <c r="AA249" s="28">
        <f t="shared" si="172"/>
        <v>1.091040506929569</v>
      </c>
      <c r="AB249" s="28">
        <f t="shared" si="173"/>
        <v>-28.120517195922524</v>
      </c>
      <c r="AC249" s="28">
        <f t="shared" si="174"/>
        <v>0.10420503947563431</v>
      </c>
      <c r="AD249" s="28">
        <f t="shared" si="175"/>
        <v>8.8573971377783671</v>
      </c>
      <c r="AE249" s="28">
        <f t="shared" si="176"/>
        <v>-34.860947837019623</v>
      </c>
      <c r="AF249" s="28">
        <f t="shared" si="177"/>
        <v>-107.92637499112472</v>
      </c>
      <c r="AG249" s="28">
        <f t="shared" si="134"/>
        <v>92.110410468749379</v>
      </c>
      <c r="AH249" s="28">
        <f t="shared" si="178"/>
        <v>-118.84381723956528</v>
      </c>
      <c r="AI249" s="28">
        <f t="shared" si="179"/>
        <v>-89.99993454666641</v>
      </c>
      <c r="AJ249" s="28">
        <f t="shared" si="180"/>
        <v>42.182592528424159</v>
      </c>
      <c r="AK249" s="28">
        <f t="shared" si="181"/>
        <v>89.554346434931006</v>
      </c>
      <c r="AL249" s="29">
        <f t="shared" si="182"/>
        <v>-0.63674232988123891</v>
      </c>
      <c r="AM249" s="28">
        <f t="shared" si="183"/>
        <v>-21.671734545038859</v>
      </c>
      <c r="AN249" s="28">
        <f t="shared" si="184"/>
        <v>14.812443427727016</v>
      </c>
      <c r="AO249" s="28">
        <f t="shared" si="185"/>
        <v>-22.117322656774263</v>
      </c>
      <c r="AP249">
        <f t="shared" si="135"/>
        <v>23.609121289162623</v>
      </c>
      <c r="AQ249">
        <f t="shared" si="136"/>
        <v>-25.26482869549163</v>
      </c>
      <c r="AR249" s="28">
        <f t="shared" si="186"/>
        <v>-21.704211815621612</v>
      </c>
      <c r="AS249" s="30">
        <f t="shared" si="187"/>
        <v>-130.04369764789897</v>
      </c>
      <c r="AT249" s="28">
        <f t="shared" si="188"/>
        <v>3.4532238699070144E-9</v>
      </c>
      <c r="AU249" s="28">
        <f t="shared" si="189"/>
        <v>1.6156335270482241E-3</v>
      </c>
      <c r="AV249" s="29">
        <f t="shared" si="190"/>
        <v>-1.0273944828664797E-11</v>
      </c>
      <c r="AW249" s="28">
        <f t="shared" si="191"/>
        <v>-8.8125465135008987E-5</v>
      </c>
      <c r="AX249" s="31">
        <f t="shared" si="192"/>
        <v>3.4429499250783497E-9</v>
      </c>
      <c r="AY249" s="28">
        <f t="shared" si="193"/>
        <v>1.5275080619132151E-3</v>
      </c>
      <c r="AZ249" s="8">
        <f t="shared" si="194"/>
        <v>-21.704211812178663</v>
      </c>
      <c r="BA249" s="8">
        <f t="shared" si="195"/>
        <v>-130.04217013983705</v>
      </c>
      <c r="BB249" s="8">
        <f t="shared" si="196"/>
        <v>49.957829860162946</v>
      </c>
      <c r="BD249" s="32">
        <f t="shared" si="197"/>
        <v>-22</v>
      </c>
      <c r="BE249" s="32">
        <f t="shared" si="198"/>
        <v>-130</v>
      </c>
      <c r="BF249" s="32">
        <f t="shared" si="199"/>
        <v>50</v>
      </c>
    </row>
    <row r="250" spans="22:58" x14ac:dyDescent="0.25">
      <c r="V250" s="27">
        <v>3.46</v>
      </c>
      <c r="W250" s="32">
        <f t="shared" si="169"/>
        <v>28840.315031266076</v>
      </c>
      <c r="X250">
        <f t="shared" si="137"/>
        <v>-3.4139245433795011</v>
      </c>
      <c r="Y250" s="28">
        <f t="shared" si="170"/>
        <v>-32.842162463273645</v>
      </c>
      <c r="Z250" s="28">
        <f t="shared" si="171"/>
        <v>-88.693672299067813</v>
      </c>
      <c r="AA250" s="28">
        <f t="shared" si="172"/>
        <v>1.1362730258532379</v>
      </c>
      <c r="AB250" s="28">
        <f t="shared" si="173"/>
        <v>-28.672421747207913</v>
      </c>
      <c r="AC250" s="28">
        <f t="shared" si="174"/>
        <v>0.10905491321282268</v>
      </c>
      <c r="AD250" s="28">
        <f t="shared" si="175"/>
        <v>9.0603281240214226</v>
      </c>
      <c r="AE250" s="28">
        <f t="shared" si="176"/>
        <v>-35.010759067587088</v>
      </c>
      <c r="AF250" s="28">
        <f t="shared" si="177"/>
        <v>-108.3057659222543</v>
      </c>
      <c r="AG250" s="28">
        <f t="shared" si="134"/>
        <v>92.110410468749379</v>
      </c>
      <c r="AH250" s="28">
        <f t="shared" si="178"/>
        <v>-119.04381723956503</v>
      </c>
      <c r="AI250" s="28">
        <f t="shared" si="179"/>
        <v>-89.999936036566183</v>
      </c>
      <c r="AJ250" s="28">
        <f t="shared" si="180"/>
        <v>42.382580703191081</v>
      </c>
      <c r="AK250" s="28">
        <f t="shared" si="181"/>
        <v>89.56449035328265</v>
      </c>
      <c r="AL250" s="29">
        <f t="shared" si="182"/>
        <v>-0.66456556819855672</v>
      </c>
      <c r="AM250" s="28">
        <f t="shared" si="183"/>
        <v>-22.128286111364595</v>
      </c>
      <c r="AN250" s="28">
        <f t="shared" si="184"/>
        <v>14.784608364176874</v>
      </c>
      <c r="AO250" s="28">
        <f t="shared" si="185"/>
        <v>-22.563731794648128</v>
      </c>
      <c r="AP250">
        <f t="shared" si="135"/>
        <v>23.609121289162623</v>
      </c>
      <c r="AQ250">
        <f t="shared" si="136"/>
        <v>-25.26482869549163</v>
      </c>
      <c r="AR250" s="28">
        <f t="shared" si="186"/>
        <v>-21.88185810973922</v>
      </c>
      <c r="AS250" s="30">
        <f t="shared" si="187"/>
        <v>-130.86949771690243</v>
      </c>
      <c r="AT250" s="28">
        <f t="shared" si="188"/>
        <v>3.6159695590611194E-9</v>
      </c>
      <c r="AU250" s="28">
        <f t="shared" si="189"/>
        <v>1.6532664663016345E-3</v>
      </c>
      <c r="AV250" s="29">
        <f t="shared" si="190"/>
        <v>-1.0758037216875132E-11</v>
      </c>
      <c r="AW250" s="28">
        <f t="shared" si="191"/>
        <v>-9.0178170914133259E-5</v>
      </c>
      <c r="AX250" s="31">
        <f t="shared" si="192"/>
        <v>3.6052115218442442E-9</v>
      </c>
      <c r="AY250" s="28">
        <f t="shared" si="193"/>
        <v>1.5630882953875012E-3</v>
      </c>
      <c r="AZ250" s="8">
        <f t="shared" si="194"/>
        <v>-21.881858106134008</v>
      </c>
      <c r="BA250" s="8">
        <f t="shared" si="195"/>
        <v>-130.86793462860703</v>
      </c>
      <c r="BB250" s="8">
        <f t="shared" si="196"/>
        <v>49.132065371392969</v>
      </c>
      <c r="BD250" s="32">
        <f t="shared" si="197"/>
        <v>-22</v>
      </c>
      <c r="BE250" s="32">
        <f t="shared" si="198"/>
        <v>-131</v>
      </c>
      <c r="BF250" s="32">
        <f t="shared" si="199"/>
        <v>49</v>
      </c>
    </row>
    <row r="251" spans="22:58" x14ac:dyDescent="0.25">
      <c r="V251" s="27">
        <v>3.47</v>
      </c>
      <c r="W251" s="32">
        <f t="shared" si="169"/>
        <v>29512.092266663898</v>
      </c>
      <c r="X251">
        <f t="shared" si="137"/>
        <v>-3.4139245433795011</v>
      </c>
      <c r="Y251" s="28">
        <f t="shared" si="170"/>
        <v>-33.042060871812971</v>
      </c>
      <c r="Z251" s="28">
        <f t="shared" si="171"/>
        <v>-88.723397993029494</v>
      </c>
      <c r="AA251" s="28">
        <f t="shared" si="172"/>
        <v>1.1831377180306679</v>
      </c>
      <c r="AB251" s="28">
        <f t="shared" si="173"/>
        <v>-29.231225461179886</v>
      </c>
      <c r="AC251" s="28">
        <f t="shared" si="174"/>
        <v>0.11412755627626595</v>
      </c>
      <c r="AD251" s="28">
        <f t="shared" si="175"/>
        <v>9.2677489124960051</v>
      </c>
      <c r="AE251" s="28">
        <f t="shared" si="176"/>
        <v>-35.158720140885542</v>
      </c>
      <c r="AF251" s="28">
        <f t="shared" si="177"/>
        <v>-108.68687454171338</v>
      </c>
      <c r="AG251" s="28">
        <f t="shared" si="134"/>
        <v>92.110410468749379</v>
      </c>
      <c r="AH251" s="28">
        <f t="shared" si="178"/>
        <v>-119.24381723956479</v>
      </c>
      <c r="AI251" s="28">
        <f t="shared" si="179"/>
        <v>-89.999937492551695</v>
      </c>
      <c r="AJ251" s="28">
        <f t="shared" si="180"/>
        <v>42.582569410151109</v>
      </c>
      <c r="AK251" s="28">
        <f t="shared" si="181"/>
        <v>89.574403394244285</v>
      </c>
      <c r="AL251" s="29">
        <f t="shared" si="182"/>
        <v>-0.6935102791613712</v>
      </c>
      <c r="AM251" s="28">
        <f t="shared" si="183"/>
        <v>-22.592428885569859</v>
      </c>
      <c r="AN251" s="28">
        <f t="shared" si="184"/>
        <v>14.755652360174325</v>
      </c>
      <c r="AO251" s="28">
        <f t="shared" si="185"/>
        <v>-23.017962983877268</v>
      </c>
      <c r="AP251">
        <f t="shared" si="135"/>
        <v>23.609121289162623</v>
      </c>
      <c r="AQ251">
        <f t="shared" si="136"/>
        <v>-25.26482869549163</v>
      </c>
      <c r="AR251" s="28">
        <f t="shared" si="186"/>
        <v>-22.058775187040226</v>
      </c>
      <c r="AS251" s="30">
        <f t="shared" si="187"/>
        <v>-131.70483752559065</v>
      </c>
      <c r="AT251" s="28">
        <f t="shared" si="188"/>
        <v>3.7863835802228674E-9</v>
      </c>
      <c r="AU251" s="28">
        <f t="shared" si="189"/>
        <v>1.6917759893171013E-3</v>
      </c>
      <c r="AV251" s="29">
        <f t="shared" si="190"/>
        <v>-1.1265273464282805E-11</v>
      </c>
      <c r="AW251" s="28">
        <f t="shared" si="191"/>
        <v>-9.227869035312517E-5</v>
      </c>
      <c r="AX251" s="31">
        <f t="shared" si="192"/>
        <v>3.7751183067585846E-9</v>
      </c>
      <c r="AY251" s="28">
        <f t="shared" si="193"/>
        <v>1.599497298963976E-3</v>
      </c>
      <c r="AZ251" s="8">
        <f t="shared" si="194"/>
        <v>-22.058775183265109</v>
      </c>
      <c r="BA251" s="8">
        <f t="shared" si="195"/>
        <v>-131.70323802829168</v>
      </c>
      <c r="BB251" s="8">
        <f t="shared" si="196"/>
        <v>48.296761971708321</v>
      </c>
      <c r="BD251" s="32">
        <f t="shared" si="197"/>
        <v>-22</v>
      </c>
      <c r="BE251" s="32">
        <f t="shared" si="198"/>
        <v>-132</v>
      </c>
      <c r="BF251" s="32">
        <f t="shared" si="199"/>
        <v>48</v>
      </c>
    </row>
    <row r="252" spans="22:58" x14ac:dyDescent="0.25">
      <c r="V252" s="27">
        <v>3.48</v>
      </c>
      <c r="W252" s="32">
        <f t="shared" si="169"/>
        <v>30199.517204020176</v>
      </c>
      <c r="X252">
        <f t="shared" si="137"/>
        <v>-3.4139245433795011</v>
      </c>
      <c r="Y252" s="28">
        <f t="shared" si="170"/>
        <v>-33.241963850502735</v>
      </c>
      <c r="Z252" s="28">
        <f t="shared" si="171"/>
        <v>-88.752447711776313</v>
      </c>
      <c r="AA252" s="28">
        <f t="shared" si="172"/>
        <v>1.231675007144948</v>
      </c>
      <c r="AB252" s="28">
        <f t="shared" si="173"/>
        <v>-29.796799352282346</v>
      </c>
      <c r="AC252" s="28">
        <f t="shared" si="174"/>
        <v>0.11943292290683227</v>
      </c>
      <c r="AD252" s="28">
        <f t="shared" si="175"/>
        <v>9.4797477222715241</v>
      </c>
      <c r="AE252" s="28">
        <f t="shared" si="176"/>
        <v>-35.304780463830454</v>
      </c>
      <c r="AF252" s="28">
        <f t="shared" si="177"/>
        <v>-109.06949934178714</v>
      </c>
      <c r="AG252" s="28">
        <f t="shared" si="134"/>
        <v>92.110410468749379</v>
      </c>
      <c r="AH252" s="28">
        <f t="shared" si="178"/>
        <v>-119.44381723956454</v>
      </c>
      <c r="AI252" s="28">
        <f t="shared" si="179"/>
        <v>-89.999938915394935</v>
      </c>
      <c r="AJ252" s="28">
        <f t="shared" si="180"/>
        <v>42.782558625354227</v>
      </c>
      <c r="AK252" s="28">
        <f t="shared" si="181"/>
        <v>89.584090811466183</v>
      </c>
      <c r="AL252" s="29">
        <f t="shared" si="182"/>
        <v>-0.72361376181763093</v>
      </c>
      <c r="AM252" s="28">
        <f t="shared" si="183"/>
        <v>-23.064165233741999</v>
      </c>
      <c r="AN252" s="28">
        <f t="shared" si="184"/>
        <v>14.725538092721436</v>
      </c>
      <c r="AO252" s="28">
        <f t="shared" si="185"/>
        <v>-23.480013337670751</v>
      </c>
      <c r="AP252">
        <f t="shared" si="135"/>
        <v>23.609121289162623</v>
      </c>
      <c r="AQ252">
        <f t="shared" si="136"/>
        <v>-25.26482869549163</v>
      </c>
      <c r="AR252" s="28">
        <f t="shared" si="186"/>
        <v>-22.234949777438025</v>
      </c>
      <c r="AS252" s="30">
        <f t="shared" si="187"/>
        <v>-132.54951267945788</v>
      </c>
      <c r="AT252" s="28">
        <f t="shared" si="188"/>
        <v>3.9648304491739981E-9</v>
      </c>
      <c r="AU252" s="28">
        <f t="shared" si="189"/>
        <v>1.7311825143533173E-3</v>
      </c>
      <c r="AV252" s="29">
        <f t="shared" si="190"/>
        <v>-1.1795653570887817E-11</v>
      </c>
      <c r="AW252" s="28">
        <f t="shared" si="191"/>
        <v>-9.442813717519469E-5</v>
      </c>
      <c r="AX252" s="31">
        <f t="shared" si="192"/>
        <v>3.9530347956031101E-9</v>
      </c>
      <c r="AY252" s="28">
        <f t="shared" si="193"/>
        <v>1.6367543771781225E-3</v>
      </c>
      <c r="AZ252" s="8">
        <f t="shared" si="194"/>
        <v>-22.234949773484992</v>
      </c>
      <c r="BA252" s="8">
        <f t="shared" si="195"/>
        <v>-132.54787592508069</v>
      </c>
      <c r="BB252" s="8">
        <f t="shared" si="196"/>
        <v>47.452124074919311</v>
      </c>
      <c r="BD252" s="32">
        <f t="shared" si="197"/>
        <v>-22</v>
      </c>
      <c r="BE252" s="32">
        <f t="shared" si="198"/>
        <v>-133</v>
      </c>
      <c r="BF252" s="32">
        <f t="shared" si="199"/>
        <v>47</v>
      </c>
    </row>
    <row r="253" spans="22:58" x14ac:dyDescent="0.25">
      <c r="V253" s="27">
        <v>3.49</v>
      </c>
      <c r="W253" s="32">
        <f t="shared" si="169"/>
        <v>30902.954325135921</v>
      </c>
      <c r="X253">
        <f t="shared" si="137"/>
        <v>-3.4139245433795011</v>
      </c>
      <c r="Y253" s="28">
        <f t="shared" si="170"/>
        <v>-33.441871193847412</v>
      </c>
      <c r="Z253" s="28">
        <f t="shared" si="171"/>
        <v>-88.780836798078752</v>
      </c>
      <c r="AA253" s="28">
        <f t="shared" si="172"/>
        <v>1.2819249983736394</v>
      </c>
      <c r="AB253" s="28">
        <f t="shared" si="173"/>
        <v>-30.369002384601409</v>
      </c>
      <c r="AC253" s="28">
        <f t="shared" si="174"/>
        <v>0.1249813860748769</v>
      </c>
      <c r="AD253" s="28">
        <f t="shared" si="175"/>
        <v>9.6964137270953987</v>
      </c>
      <c r="AE253" s="28">
        <f t="shared" si="176"/>
        <v>-35.448889352778394</v>
      </c>
      <c r="AF253" s="28">
        <f t="shared" si="177"/>
        <v>-109.45342545558475</v>
      </c>
      <c r="AG253" s="28">
        <f t="shared" si="134"/>
        <v>92.110410468749379</v>
      </c>
      <c r="AH253" s="28">
        <f t="shared" si="178"/>
        <v>-119.64381723956433</v>
      </c>
      <c r="AI253" s="28">
        <f t="shared" si="179"/>
        <v>-89.999940305850302</v>
      </c>
      <c r="AJ253" s="28">
        <f t="shared" si="180"/>
        <v>42.982548325928171</v>
      </c>
      <c r="AK253" s="28">
        <f t="shared" si="181"/>
        <v>89.5935577391284</v>
      </c>
      <c r="AL253" s="29">
        <f t="shared" si="182"/>
        <v>-0.7549139169054051</v>
      </c>
      <c r="AM253" s="28">
        <f t="shared" si="183"/>
        <v>-23.543489391662639</v>
      </c>
      <c r="AN253" s="28">
        <f t="shared" si="184"/>
        <v>14.694227638207817</v>
      </c>
      <c r="AO253" s="28">
        <f t="shared" si="185"/>
        <v>-23.949871958384541</v>
      </c>
      <c r="AP253">
        <f t="shared" si="135"/>
        <v>23.609121289162623</v>
      </c>
      <c r="AQ253">
        <f t="shared" si="136"/>
        <v>-25.26482869549163</v>
      </c>
      <c r="AR253" s="28">
        <f t="shared" si="186"/>
        <v>-22.410369120899585</v>
      </c>
      <c r="AS253" s="30">
        <f t="shared" si="187"/>
        <v>-133.40329741396928</v>
      </c>
      <c r="AT253" s="28">
        <f t="shared" si="188"/>
        <v>4.1516881822807238E-9</v>
      </c>
      <c r="AU253" s="28">
        <f t="shared" si="189"/>
        <v>1.7715069352713191E-3</v>
      </c>
      <c r="AV253" s="29">
        <f t="shared" si="190"/>
        <v>-1.2351106191623283E-11</v>
      </c>
      <c r="AW253" s="28">
        <f t="shared" si="191"/>
        <v>-9.6627651045498377E-5</v>
      </c>
      <c r="AX253" s="31">
        <f t="shared" si="192"/>
        <v>4.1393370760891009E-9</v>
      </c>
      <c r="AY253" s="28">
        <f t="shared" si="193"/>
        <v>1.6748792842258208E-3</v>
      </c>
      <c r="AZ253" s="8">
        <f t="shared" si="194"/>
        <v>-22.410369116760247</v>
      </c>
      <c r="BA253" s="8">
        <f t="shared" si="195"/>
        <v>-133.40162253468506</v>
      </c>
      <c r="BB253" s="8">
        <f t="shared" si="196"/>
        <v>46.59837746531494</v>
      </c>
      <c r="BD253" s="32">
        <f t="shared" si="197"/>
        <v>-22</v>
      </c>
      <c r="BE253" s="32">
        <f t="shared" si="198"/>
        <v>-133</v>
      </c>
      <c r="BF253" s="32">
        <f t="shared" si="199"/>
        <v>47</v>
      </c>
    </row>
    <row r="254" spans="22:58" x14ac:dyDescent="0.25">
      <c r="V254" s="27">
        <v>3.5000000000000102</v>
      </c>
      <c r="W254" s="32">
        <f t="shared" si="169"/>
        <v>31622.776601684531</v>
      </c>
      <c r="X254">
        <f t="shared" si="137"/>
        <v>-3.4139245433795011</v>
      </c>
      <c r="Y254" s="28">
        <f t="shared" si="170"/>
        <v>-33.641782705583324</v>
      </c>
      <c r="Z254" s="28">
        <f t="shared" si="171"/>
        <v>-88.808580248417215</v>
      </c>
      <c r="AA254" s="28">
        <f t="shared" si="172"/>
        <v>1.3339273759106636</v>
      </c>
      <c r="AB254" s="28">
        <f t="shared" si="173"/>
        <v>-30.947681356035545</v>
      </c>
      <c r="AC254" s="28">
        <f t="shared" si="174"/>
        <v>0.130783752656705</v>
      </c>
      <c r="AD254" s="28">
        <f t="shared" si="175"/>
        <v>9.9178370070801929</v>
      </c>
      <c r="AE254" s="28">
        <f t="shared" si="176"/>
        <v>-35.590996120395459</v>
      </c>
      <c r="AF254" s="28">
        <f t="shared" si="177"/>
        <v>-109.83842459737257</v>
      </c>
      <c r="AG254" s="28">
        <f t="shared" si="134"/>
        <v>92.110410468749379</v>
      </c>
      <c r="AH254" s="28">
        <f t="shared" si="178"/>
        <v>-119.84381723956432</v>
      </c>
      <c r="AI254" s="28">
        <f t="shared" si="179"/>
        <v>-89.99994166465504</v>
      </c>
      <c r="AJ254" s="28">
        <f t="shared" si="180"/>
        <v>43.182538490030055</v>
      </c>
      <c r="AK254" s="28">
        <f t="shared" si="181"/>
        <v>89.602809194652522</v>
      </c>
      <c r="AL254" s="29">
        <f t="shared" si="182"/>
        <v>-0.78744920387466999</v>
      </c>
      <c r="AM254" s="28">
        <f t="shared" si="183"/>
        <v>-24.030387073925272</v>
      </c>
      <c r="AN254" s="28">
        <f t="shared" si="184"/>
        <v>14.661682515340447</v>
      </c>
      <c r="AO254" s="28">
        <f t="shared" si="185"/>
        <v>-24.42751954392779</v>
      </c>
      <c r="AP254">
        <f t="shared" si="135"/>
        <v>23.609121289162623</v>
      </c>
      <c r="AQ254">
        <f t="shared" si="136"/>
        <v>-25.26482869549163</v>
      </c>
      <c r="AR254" s="28">
        <f t="shared" si="186"/>
        <v>-22.585021011384022</v>
      </c>
      <c r="AS254" s="30">
        <f t="shared" si="187"/>
        <v>-134.26594414130037</v>
      </c>
      <c r="AT254" s="28">
        <f t="shared" si="188"/>
        <v>4.3473502251486596E-9</v>
      </c>
      <c r="AU254" s="28">
        <f t="shared" si="189"/>
        <v>1.8127706326127144E-3</v>
      </c>
      <c r="AV254" s="29">
        <f t="shared" si="190"/>
        <v>-1.2933559981422316E-11</v>
      </c>
      <c r="AW254" s="28">
        <f t="shared" si="191"/>
        <v>-9.8878398175406408E-5</v>
      </c>
      <c r="AX254" s="31">
        <f t="shared" si="192"/>
        <v>4.3344166651672372E-9</v>
      </c>
      <c r="AY254" s="28">
        <f t="shared" si="193"/>
        <v>1.713892234437308E-3</v>
      </c>
      <c r="AZ254" s="8">
        <f t="shared" si="194"/>
        <v>-22.585021007049605</v>
      </c>
      <c r="BA254" s="8">
        <f t="shared" si="195"/>
        <v>-134.26423024906592</v>
      </c>
      <c r="BB254" s="8">
        <f t="shared" si="196"/>
        <v>45.735769750934082</v>
      </c>
      <c r="BD254" s="32">
        <f t="shared" si="197"/>
        <v>-23</v>
      </c>
      <c r="BE254" s="32">
        <f t="shared" si="198"/>
        <v>-134</v>
      </c>
      <c r="BF254" s="32">
        <f t="shared" si="199"/>
        <v>46</v>
      </c>
    </row>
    <row r="255" spans="22:58" x14ac:dyDescent="0.25">
      <c r="V255" s="27">
        <v>3.51000000000001</v>
      </c>
      <c r="W255" s="32">
        <f t="shared" si="169"/>
        <v>32359.36569296358</v>
      </c>
      <c r="X255">
        <f t="shared" si="137"/>
        <v>-3.4139245433795011</v>
      </c>
      <c r="Y255" s="28">
        <f t="shared" si="170"/>
        <v>-33.841698198263877</v>
      </c>
      <c r="Z255" s="28">
        <f t="shared" si="171"/>
        <v>-88.83569272066778</v>
      </c>
      <c r="AA255" s="28">
        <f t="shared" si="172"/>
        <v>1.3877212971958175</v>
      </c>
      <c r="AB255" s="28">
        <f t="shared" si="173"/>
        <v>-31.532670824851706</v>
      </c>
      <c r="AC255" s="28">
        <f t="shared" si="174"/>
        <v>0.13685127892933935</v>
      </c>
      <c r="AD255" s="28">
        <f t="shared" si="175"/>
        <v>10.14410849514398</v>
      </c>
      <c r="AE255" s="28">
        <f t="shared" si="176"/>
        <v>-35.731050165518219</v>
      </c>
      <c r="AF255" s="28">
        <f t="shared" si="177"/>
        <v>-110.2242550503755</v>
      </c>
      <c r="AG255" s="28">
        <f t="shared" si="134"/>
        <v>92.110410468749379</v>
      </c>
      <c r="AH255" s="28">
        <f t="shared" si="178"/>
        <v>-120.04381723956411</v>
      </c>
      <c r="AI255" s="28">
        <f t="shared" si="179"/>
        <v>-89.999942992529611</v>
      </c>
      <c r="AJ255" s="28">
        <f t="shared" si="180"/>
        <v>43.382529096799274</v>
      </c>
      <c r="AK255" s="28">
        <f t="shared" si="181"/>
        <v>89.611850081351932</v>
      </c>
      <c r="AL255" s="29">
        <f t="shared" si="182"/>
        <v>-0.82125859322089934</v>
      </c>
      <c r="AM255" s="28">
        <f t="shared" si="183"/>
        <v>-24.524835087843559</v>
      </c>
      <c r="AN255" s="28">
        <f t="shared" si="184"/>
        <v>14.627863732763647</v>
      </c>
      <c r="AO255" s="28">
        <f t="shared" si="185"/>
        <v>-24.912927999021239</v>
      </c>
      <c r="AP255">
        <f t="shared" si="135"/>
        <v>23.609121289162623</v>
      </c>
      <c r="AQ255">
        <f t="shared" si="136"/>
        <v>-25.26482869549163</v>
      </c>
      <c r="AR255" s="28">
        <f t="shared" si="186"/>
        <v>-22.75889383908358</v>
      </c>
      <c r="AS255" s="30">
        <f t="shared" si="187"/>
        <v>-135.13718304939675</v>
      </c>
      <c r="AT255" s="28">
        <f t="shared" si="188"/>
        <v>4.5522350958974742E-9</v>
      </c>
      <c r="AU255" s="28">
        <f t="shared" si="189"/>
        <v>1.854995484935769E-3</v>
      </c>
      <c r="AV255" s="29">
        <f t="shared" si="190"/>
        <v>-1.3543014940284922E-11</v>
      </c>
      <c r="AW255" s="28">
        <f t="shared" si="191"/>
        <v>-1.0118157194083475E-4</v>
      </c>
      <c r="AX255" s="31">
        <f t="shared" si="192"/>
        <v>4.5386920809571893E-9</v>
      </c>
      <c r="AY255" s="28">
        <f t="shared" si="193"/>
        <v>1.7538139129949343E-3</v>
      </c>
      <c r="AZ255" s="8">
        <f t="shared" si="194"/>
        <v>-22.758893834544889</v>
      </c>
      <c r="BA255" s="8">
        <f t="shared" si="195"/>
        <v>-135.13542923548377</v>
      </c>
      <c r="BB255" s="8">
        <f t="shared" si="196"/>
        <v>44.86457076451623</v>
      </c>
      <c r="BD255" s="32">
        <f t="shared" si="197"/>
        <v>-23</v>
      </c>
      <c r="BE255" s="32">
        <f t="shared" si="198"/>
        <v>-135</v>
      </c>
      <c r="BF255" s="32">
        <f t="shared" si="199"/>
        <v>45</v>
      </c>
    </row>
    <row r="256" spans="22:58" x14ac:dyDescent="0.25">
      <c r="V256" s="27">
        <v>3.5200000000000098</v>
      </c>
      <c r="W256" s="32">
        <f t="shared" si="169"/>
        <v>33113.112148259883</v>
      </c>
      <c r="X256">
        <f t="shared" si="137"/>
        <v>-3.4139245433795011</v>
      </c>
      <c r="Y256" s="28">
        <f t="shared" si="170"/>
        <v>-34.041617492865271</v>
      </c>
      <c r="Z256" s="28">
        <f t="shared" si="171"/>
        <v>-88.862188541626054</v>
      </c>
      <c r="AA256" s="28">
        <f t="shared" si="172"/>
        <v>1.4433452842903423</v>
      </c>
      <c r="AB256" s="28">
        <f t="shared" si="173"/>
        <v>-32.123793081429518</v>
      </c>
      <c r="AC256" s="28">
        <f t="shared" si="174"/>
        <v>0.14319568636632632</v>
      </c>
      <c r="AD256" s="28">
        <f t="shared" si="175"/>
        <v>10.37531991789194</v>
      </c>
      <c r="AE256" s="28">
        <f t="shared" si="176"/>
        <v>-35.869001065588101</v>
      </c>
      <c r="AF256" s="28">
        <f t="shared" si="177"/>
        <v>-110.61066170516364</v>
      </c>
      <c r="AG256" s="28">
        <f t="shared" si="134"/>
        <v>92.110410468749379</v>
      </c>
      <c r="AH256" s="28">
        <f t="shared" si="178"/>
        <v>-120.24381723956392</v>
      </c>
      <c r="AI256" s="28">
        <f t="shared" si="179"/>
        <v>-89.99994429017805</v>
      </c>
      <c r="AJ256" s="28">
        <f t="shared" si="180"/>
        <v>43.58252012631457</v>
      </c>
      <c r="AK256" s="28">
        <f t="shared" si="181"/>
        <v>89.620685191022574</v>
      </c>
      <c r="AL256" s="29">
        <f t="shared" si="182"/>
        <v>-0.85638151401991491</v>
      </c>
      <c r="AM256" s="28">
        <f t="shared" si="183"/>
        <v>-25.026800954520002</v>
      </c>
      <c r="AN256" s="28">
        <f t="shared" si="184"/>
        <v>14.592731841480109</v>
      </c>
      <c r="AO256" s="28">
        <f t="shared" si="185"/>
        <v>-25.406060053675478</v>
      </c>
      <c r="AP256">
        <f t="shared" si="135"/>
        <v>23.609121289162623</v>
      </c>
      <c r="AQ256">
        <f t="shared" si="136"/>
        <v>-25.26482869549163</v>
      </c>
      <c r="AR256" s="28">
        <f t="shared" si="186"/>
        <v>-22.931976630436999</v>
      </c>
      <c r="AS256" s="30">
        <f t="shared" si="187"/>
        <v>-136.01672175883911</v>
      </c>
      <c r="AT256" s="28">
        <f t="shared" si="188"/>
        <v>4.7667748132312948E-9</v>
      </c>
      <c r="AU256" s="28">
        <f t="shared" si="189"/>
        <v>1.8982038804159552E-3</v>
      </c>
      <c r="AV256" s="29">
        <f t="shared" si="190"/>
        <v>-1.4183328378077328E-11</v>
      </c>
      <c r="AW256" s="28">
        <f t="shared" si="191"/>
        <v>-1.0353839351500212E-4</v>
      </c>
      <c r="AX256" s="31">
        <f t="shared" si="192"/>
        <v>4.7525914848532171E-9</v>
      </c>
      <c r="AY256" s="28">
        <f t="shared" si="193"/>
        <v>1.7946654869009531E-3</v>
      </c>
      <c r="AZ256" s="8">
        <f t="shared" si="194"/>
        <v>-22.931976625684406</v>
      </c>
      <c r="BA256" s="8">
        <f t="shared" si="195"/>
        <v>-136.01492709335221</v>
      </c>
      <c r="BB256" s="8">
        <f t="shared" si="196"/>
        <v>43.985072906647787</v>
      </c>
      <c r="BD256" s="32">
        <f t="shared" si="197"/>
        <v>-23</v>
      </c>
      <c r="BE256" s="32">
        <f t="shared" si="198"/>
        <v>-136</v>
      </c>
      <c r="BF256" s="32">
        <f t="shared" si="199"/>
        <v>44</v>
      </c>
    </row>
    <row r="257" spans="22:58" x14ac:dyDescent="0.25">
      <c r="V257" s="27">
        <v>3.53000000000001</v>
      </c>
      <c r="W257" s="32">
        <f t="shared" si="169"/>
        <v>33884.415613921039</v>
      </c>
      <c r="X257">
        <f t="shared" si="137"/>
        <v>-3.4139245433795011</v>
      </c>
      <c r="Y257" s="28">
        <f t="shared" si="170"/>
        <v>-34.241540418407901</v>
      </c>
      <c r="Z257" s="28">
        <f t="shared" si="171"/>
        <v>-88.888081714371964</v>
      </c>
      <c r="AA257" s="28">
        <f t="shared" si="172"/>
        <v>1.50083711288725</v>
      </c>
      <c r="AB257" s="28">
        <f t="shared" si="173"/>
        <v>-32.72085816777912</v>
      </c>
      <c r="AC257" s="28">
        <f t="shared" si="174"/>
        <v>0.1498291777138781</v>
      </c>
      <c r="AD257" s="28">
        <f t="shared" si="175"/>
        <v>10.611563730609204</v>
      </c>
      <c r="AE257" s="28">
        <f t="shared" si="176"/>
        <v>-36.004798671186279</v>
      </c>
      <c r="AF257" s="28">
        <f t="shared" si="177"/>
        <v>-110.99737615154187</v>
      </c>
      <c r="AG257" s="28">
        <f t="shared" si="134"/>
        <v>92.110410468749379</v>
      </c>
      <c r="AH257" s="28">
        <f t="shared" si="178"/>
        <v>-120.44381723956371</v>
      </c>
      <c r="AI257" s="28">
        <f t="shared" si="179"/>
        <v>-89.999945558288417</v>
      </c>
      <c r="AJ257" s="28">
        <f t="shared" si="180"/>
        <v>43.782511559550876</v>
      </c>
      <c r="AK257" s="28">
        <f t="shared" si="181"/>
        <v>89.629319206474889</v>
      </c>
      <c r="AL257" s="29">
        <f t="shared" si="182"/>
        <v>-0.89285779657786335</v>
      </c>
      <c r="AM257" s="28">
        <f t="shared" si="183"/>
        <v>-25.536242539583942</v>
      </c>
      <c r="AN257" s="28">
        <f t="shared" si="184"/>
        <v>14.556246992158679</v>
      </c>
      <c r="AO257" s="28">
        <f t="shared" si="185"/>
        <v>-25.906868891397469</v>
      </c>
      <c r="AP257">
        <f t="shared" si="135"/>
        <v>23.609121289162623</v>
      </c>
      <c r="AQ257">
        <f t="shared" si="136"/>
        <v>-25.26482869549163</v>
      </c>
      <c r="AR257" s="28">
        <f t="shared" si="186"/>
        <v>-23.10425908535661</v>
      </c>
      <c r="AS257" s="30">
        <f t="shared" si="187"/>
        <v>-136.90424504293935</v>
      </c>
      <c r="AT257" s="28">
        <f t="shared" si="188"/>
        <v>4.9914264683682876E-9</v>
      </c>
      <c r="AU257" s="28">
        <f t="shared" si="189"/>
        <v>1.9424187287162887E-3</v>
      </c>
      <c r="AV257" s="29">
        <f t="shared" si="190"/>
        <v>-1.4850642984933317E-11</v>
      </c>
      <c r="AW257" s="28">
        <f t="shared" si="191"/>
        <v>-1.0595011251590328E-4</v>
      </c>
      <c r="AX257" s="31">
        <f t="shared" si="192"/>
        <v>4.9765758253833541E-9</v>
      </c>
      <c r="AY257" s="28">
        <f t="shared" si="193"/>
        <v>1.8364686162003854E-3</v>
      </c>
      <c r="AZ257" s="8">
        <f t="shared" si="194"/>
        <v>-23.104259080380032</v>
      </c>
      <c r="BA257" s="8">
        <f t="shared" si="195"/>
        <v>-136.90240857432315</v>
      </c>
      <c r="BB257" s="8">
        <f t="shared" si="196"/>
        <v>43.097591425676853</v>
      </c>
      <c r="BD257" s="32">
        <f t="shared" si="197"/>
        <v>-23</v>
      </c>
      <c r="BE257" s="32">
        <f t="shared" si="198"/>
        <v>-137</v>
      </c>
      <c r="BF257" s="32">
        <f t="shared" si="199"/>
        <v>43</v>
      </c>
    </row>
    <row r="258" spans="22:58" x14ac:dyDescent="0.25">
      <c r="V258" s="27">
        <v>3.5400000000000098</v>
      </c>
      <c r="W258" s="32">
        <f t="shared" si="169"/>
        <v>34673.685045253958</v>
      </c>
      <c r="X258">
        <f t="shared" si="137"/>
        <v>-3.4139245433795011</v>
      </c>
      <c r="Y258" s="28">
        <f t="shared" si="170"/>
        <v>-34.441466811595632</v>
      </c>
      <c r="Z258" s="28">
        <f t="shared" si="171"/>
        <v>-88.913385925478337</v>
      </c>
      <c r="AA258" s="28">
        <f t="shared" si="172"/>
        <v>1.5602336994972452</v>
      </c>
      <c r="AB258" s="28">
        <f t="shared" si="173"/>
        <v>-33.323663947198142</v>
      </c>
      <c r="AC258" s="28">
        <f t="shared" si="174"/>
        <v>0.15676445332345473</v>
      </c>
      <c r="AD258" s="28">
        <f t="shared" si="175"/>
        <v>10.852933046032696</v>
      </c>
      <c r="AE258" s="28">
        <f t="shared" si="176"/>
        <v>-36.138393202154433</v>
      </c>
      <c r="AF258" s="28">
        <f t="shared" si="177"/>
        <v>-111.38411682664378</v>
      </c>
      <c r="AG258" s="28">
        <f t="shared" si="134"/>
        <v>92.110410468749379</v>
      </c>
      <c r="AH258" s="28">
        <f t="shared" si="178"/>
        <v>-120.64381723956356</v>
      </c>
      <c r="AI258" s="28">
        <f t="shared" si="179"/>
        <v>-89.99994679753307</v>
      </c>
      <c r="AJ258" s="28">
        <f t="shared" si="180"/>
        <v>43.982503378339295</v>
      </c>
      <c r="AK258" s="28">
        <f t="shared" si="181"/>
        <v>89.637756704008794</v>
      </c>
      <c r="AL258" s="29">
        <f t="shared" si="182"/>
        <v>-0.93072761014012562</v>
      </c>
      <c r="AM258" s="28">
        <f t="shared" si="183"/>
        <v>-26.053107696270885</v>
      </c>
      <c r="AN258" s="28">
        <f t="shared" si="184"/>
        <v>14.518368997384988</v>
      </c>
      <c r="AO258" s="28">
        <f t="shared" si="185"/>
        <v>-26.415297789795162</v>
      </c>
      <c r="AP258">
        <f t="shared" si="135"/>
        <v>23.609121289162623</v>
      </c>
      <c r="AQ258">
        <f t="shared" si="136"/>
        <v>-25.26482869549163</v>
      </c>
      <c r="AR258" s="28">
        <f t="shared" si="186"/>
        <v>-23.27573161109845</v>
      </c>
      <c r="AS258" s="30">
        <f t="shared" si="187"/>
        <v>-137.79941461643892</v>
      </c>
      <c r="AT258" s="28">
        <f t="shared" si="188"/>
        <v>5.2266664390758614E-9</v>
      </c>
      <c r="AU258" s="28">
        <f t="shared" si="189"/>
        <v>1.9876634731343813E-3</v>
      </c>
      <c r="AV258" s="29">
        <f t="shared" si="190"/>
        <v>-1.5550744725652229E-11</v>
      </c>
      <c r="AW258" s="28">
        <f t="shared" si="191"/>
        <v>-1.084180076688754E-4</v>
      </c>
      <c r="AX258" s="31">
        <f t="shared" si="192"/>
        <v>5.2111156943502091E-9</v>
      </c>
      <c r="AY258" s="28">
        <f t="shared" si="193"/>
        <v>1.8792454654655059E-3</v>
      </c>
      <c r="AZ258" s="8">
        <f t="shared" si="194"/>
        <v>-23.275731605887334</v>
      </c>
      <c r="BA258" s="8">
        <f t="shared" si="195"/>
        <v>-137.79753537097346</v>
      </c>
      <c r="BB258" s="8">
        <f t="shared" si="196"/>
        <v>42.202464629026537</v>
      </c>
      <c r="BD258" s="32">
        <f t="shared" si="197"/>
        <v>-23</v>
      </c>
      <c r="BE258" s="32">
        <f t="shared" si="198"/>
        <v>-138</v>
      </c>
      <c r="BF258" s="32">
        <f t="shared" si="199"/>
        <v>42</v>
      </c>
    </row>
    <row r="259" spans="22:58" x14ac:dyDescent="0.25">
      <c r="V259" s="27">
        <v>3.55000000000001</v>
      </c>
      <c r="W259" s="32">
        <f t="shared" si="169"/>
        <v>35481.338923358424</v>
      </c>
      <c r="X259">
        <f t="shared" si="137"/>
        <v>-3.4139245433795011</v>
      </c>
      <c r="Y259" s="28">
        <f t="shared" si="170"/>
        <v>-34.641396516471062</v>
      </c>
      <c r="Z259" s="28">
        <f t="shared" si="171"/>
        <v>-88.938114552065983</v>
      </c>
      <c r="AA259" s="28">
        <f t="shared" si="172"/>
        <v>1.6215709873977597</v>
      </c>
      <c r="AB259" s="28">
        <f t="shared" si="173"/>
        <v>-33.931996226137784</v>
      </c>
      <c r="AC259" s="28">
        <f t="shared" si="174"/>
        <v>0.16401472771308268</v>
      </c>
      <c r="AD259" s="28">
        <f t="shared" si="175"/>
        <v>11.099521556555684</v>
      </c>
      <c r="AE259" s="28">
        <f t="shared" si="176"/>
        <v>-36.269735344739722</v>
      </c>
      <c r="AF259" s="28">
        <f t="shared" si="177"/>
        <v>-111.77058922164808</v>
      </c>
      <c r="AG259" s="28">
        <f t="shared" si="134"/>
        <v>92.110410468749379</v>
      </c>
      <c r="AH259" s="28">
        <f t="shared" si="178"/>
        <v>-120.84381723956339</v>
      </c>
      <c r="AI259" s="28">
        <f t="shared" si="179"/>
        <v>-89.999948008569078</v>
      </c>
      <c r="AJ259" s="28">
        <f t="shared" si="180"/>
        <v>44.182495565328523</v>
      </c>
      <c r="AK259" s="28">
        <f t="shared" si="181"/>
        <v>89.646002155832505</v>
      </c>
      <c r="AL259" s="29">
        <f t="shared" si="182"/>
        <v>-0.97003139563468221</v>
      </c>
      <c r="AM259" s="28">
        <f t="shared" si="183"/>
        <v>-26.577333923639408</v>
      </c>
      <c r="AN259" s="28">
        <f t="shared" si="184"/>
        <v>14.479057398879826</v>
      </c>
      <c r="AO259" s="28">
        <f t="shared" si="185"/>
        <v>-26.93127977637598</v>
      </c>
      <c r="AP259">
        <f t="shared" si="135"/>
        <v>23.609121289162623</v>
      </c>
      <c r="AQ259">
        <f t="shared" si="136"/>
        <v>-25.26482869549163</v>
      </c>
      <c r="AR259" s="28">
        <f t="shared" si="186"/>
        <v>-23.446385352188905</v>
      </c>
      <c r="AS259" s="30">
        <f t="shared" si="187"/>
        <v>-138.70186899802405</v>
      </c>
      <c r="AT259" s="28">
        <f t="shared" si="188"/>
        <v>5.4729903896706506E-9</v>
      </c>
      <c r="AU259" s="28">
        <f t="shared" si="189"/>
        <v>2.0339621030323863E-3</v>
      </c>
      <c r="AV259" s="29">
        <f t="shared" si="190"/>
        <v>-1.6283633600234071E-11</v>
      </c>
      <c r="AW259" s="28">
        <f t="shared" si="191"/>
        <v>-1.1094338748459523E-4</v>
      </c>
      <c r="AX259" s="31">
        <f t="shared" si="192"/>
        <v>5.4567067560704168E-9</v>
      </c>
      <c r="AY259" s="28">
        <f t="shared" si="193"/>
        <v>1.923018715547791E-3</v>
      </c>
      <c r="AZ259" s="8">
        <f t="shared" si="194"/>
        <v>-23.4463853467322</v>
      </c>
      <c r="BA259" s="8">
        <f t="shared" si="195"/>
        <v>-138.6999459793085</v>
      </c>
      <c r="BB259" s="8">
        <f t="shared" si="196"/>
        <v>41.300054020691505</v>
      </c>
      <c r="BD259" s="32">
        <f t="shared" si="197"/>
        <v>-23</v>
      </c>
      <c r="BE259" s="32">
        <f t="shared" si="198"/>
        <v>-139</v>
      </c>
      <c r="BF259" s="32">
        <f t="shared" si="199"/>
        <v>41</v>
      </c>
    </row>
    <row r="260" spans="22:58" x14ac:dyDescent="0.25">
      <c r="V260" s="27">
        <v>3.5600000000000098</v>
      </c>
      <c r="W260" s="32">
        <f t="shared" si="169"/>
        <v>36307.805477010959</v>
      </c>
      <c r="X260">
        <f t="shared" si="137"/>
        <v>-3.4139245433795011</v>
      </c>
      <c r="Y260" s="28">
        <f t="shared" si="170"/>
        <v>-34.841329384086073</v>
      </c>
      <c r="Z260" s="28">
        <f t="shared" si="171"/>
        <v>-88.962280668708317</v>
      </c>
      <c r="AA260" s="28">
        <f t="shared" si="172"/>
        <v>1.6848838319773027</v>
      </c>
      <c r="AB260" s="28">
        <f t="shared" si="173"/>
        <v>-34.545628930025785</v>
      </c>
      <c r="AC260" s="28">
        <f t="shared" si="174"/>
        <v>0.17159374632565394</v>
      </c>
      <c r="AD260" s="28">
        <f t="shared" si="175"/>
        <v>11.351423449511834</v>
      </c>
      <c r="AE260" s="28">
        <f t="shared" si="176"/>
        <v>-36.398776349162617</v>
      </c>
      <c r="AF260" s="28">
        <f t="shared" si="177"/>
        <v>-112.15648614922227</v>
      </c>
      <c r="AG260" s="28">
        <f t="shared" ref="AG260:AG323" si="200">DC_gain_comp</f>
        <v>92.110410468749379</v>
      </c>
      <c r="AH260" s="28">
        <f t="shared" si="178"/>
        <v>-121.04381723956321</v>
      </c>
      <c r="AI260" s="28">
        <f t="shared" si="179"/>
        <v>-89.999949192038528</v>
      </c>
      <c r="AJ260" s="28">
        <f t="shared" si="180"/>
        <v>44.382488103947999</v>
      </c>
      <c r="AK260" s="28">
        <f t="shared" si="181"/>
        <v>89.654059932426776</v>
      </c>
      <c r="AL260" s="29">
        <f t="shared" si="182"/>
        <v>-1.0108097934613289</v>
      </c>
      <c r="AM260" s="28">
        <f t="shared" si="183"/>
        <v>-27.108848042843704</v>
      </c>
      <c r="AN260" s="28">
        <f t="shared" si="184"/>
        <v>14.438271539672838</v>
      </c>
      <c r="AO260" s="28">
        <f t="shared" si="185"/>
        <v>-27.454737302455456</v>
      </c>
      <c r="AP260">
        <f t="shared" ref="AP260:AP323" si="201">-20*LOG(GmPS*Rsns)</f>
        <v>23.609121289162623</v>
      </c>
      <c r="AQ260">
        <f t="shared" ref="AQ260:AQ323" si="202">20*LOG(Vref/Vout)</f>
        <v>-25.26482869549163</v>
      </c>
      <c r="AR260" s="28">
        <f t="shared" si="186"/>
        <v>-23.616212215818784</v>
      </c>
      <c r="AS260" s="30">
        <f t="shared" si="187"/>
        <v>-139.61122345167774</v>
      </c>
      <c r="AT260" s="28">
        <f t="shared" si="188"/>
        <v>5.7309248429481035E-9</v>
      </c>
      <c r="AU260" s="28">
        <f t="shared" si="189"/>
        <v>2.0813391665564576E-3</v>
      </c>
      <c r="AV260" s="29">
        <f t="shared" si="190"/>
        <v>-1.7049309608678848E-11</v>
      </c>
      <c r="AW260" s="28">
        <f t="shared" si="191"/>
        <v>-1.1352759095286769E-4</v>
      </c>
      <c r="AX260" s="31">
        <f t="shared" si="192"/>
        <v>5.7138755333394244E-9</v>
      </c>
      <c r="AY260" s="28">
        <f t="shared" si="193"/>
        <v>1.9678115756035898E-3</v>
      </c>
      <c r="AZ260" s="8">
        <f t="shared" si="194"/>
        <v>-23.616212210104909</v>
      </c>
      <c r="BA260" s="8">
        <f t="shared" si="195"/>
        <v>-139.60925564010213</v>
      </c>
      <c r="BB260" s="8">
        <f t="shared" si="196"/>
        <v>40.390744359897866</v>
      </c>
      <c r="BD260" s="32">
        <f t="shared" si="197"/>
        <v>-24</v>
      </c>
      <c r="BE260" s="32">
        <f t="shared" si="198"/>
        <v>-140</v>
      </c>
      <c r="BF260" s="32">
        <f t="shared" si="199"/>
        <v>40</v>
      </c>
    </row>
    <row r="261" spans="22:58" x14ac:dyDescent="0.25">
      <c r="V261" s="27">
        <v>3.5700000000000101</v>
      </c>
      <c r="W261" s="32">
        <f t="shared" si="169"/>
        <v>37153.522909718165</v>
      </c>
      <c r="X261">
        <f t="shared" ref="X261:X324" si="203">DC_gain_power</f>
        <v>-3.4139245433795011</v>
      </c>
      <c r="Y261" s="28">
        <f t="shared" si="170"/>
        <v>-35.041265272187431</v>
      </c>
      <c r="Z261" s="28">
        <f t="shared" si="171"/>
        <v>-88.985897054187902</v>
      </c>
      <c r="AA261" s="28">
        <f t="shared" si="172"/>
        <v>1.7502058861472936</v>
      </c>
      <c r="AB261" s="28">
        <f t="shared" si="173"/>
        <v>-35.164324334427953</v>
      </c>
      <c r="AC261" s="28">
        <f t="shared" si="174"/>
        <v>0.17951580244821921</v>
      </c>
      <c r="AD261" s="28">
        <f t="shared" si="175"/>
        <v>11.608733315178515</v>
      </c>
      <c r="AE261" s="28">
        <f t="shared" si="176"/>
        <v>-36.525468126971418</v>
      </c>
      <c r="AF261" s="28">
        <f t="shared" si="177"/>
        <v>-112.54148807343734</v>
      </c>
      <c r="AG261" s="28">
        <f t="shared" si="200"/>
        <v>92.110410468749379</v>
      </c>
      <c r="AH261" s="28">
        <f t="shared" si="178"/>
        <v>-121.24381723956307</v>
      </c>
      <c r="AI261" s="28">
        <f t="shared" si="179"/>
        <v>-89.99995034856893</v>
      </c>
      <c r="AJ261" s="28">
        <f t="shared" si="180"/>
        <v>44.582480978372985</v>
      </c>
      <c r="AK261" s="28">
        <f t="shared" si="181"/>
        <v>89.661934304855791</v>
      </c>
      <c r="AL261" s="29">
        <f t="shared" si="182"/>
        <v>-1.0531035663772097</v>
      </c>
      <c r="AM261" s="28">
        <f t="shared" si="183"/>
        <v>-27.647565894481154</v>
      </c>
      <c r="AN261" s="28">
        <f t="shared" si="184"/>
        <v>14.395970641182082</v>
      </c>
      <c r="AO261" s="28">
        <f t="shared" si="185"/>
        <v>-27.985581938194294</v>
      </c>
      <c r="AP261">
        <f t="shared" si="201"/>
        <v>23.609121289162623</v>
      </c>
      <c r="AQ261">
        <f t="shared" si="202"/>
        <v>-25.26482869549163</v>
      </c>
      <c r="AR261" s="28">
        <f t="shared" si="186"/>
        <v>-23.785204892118344</v>
      </c>
      <c r="AS261" s="30">
        <f t="shared" si="187"/>
        <v>-140.52707001163162</v>
      </c>
      <c r="AT261" s="28">
        <f t="shared" si="188"/>
        <v>6.0010156082528764E-9</v>
      </c>
      <c r="AU261" s="28">
        <f t="shared" si="189"/>
        <v>2.1298197836525402E-3</v>
      </c>
      <c r="AV261" s="29">
        <f t="shared" si="190"/>
        <v>-1.7855487370719018E-11</v>
      </c>
      <c r="AW261" s="28">
        <f t="shared" si="191"/>
        <v>-1.1617198825257849E-4</v>
      </c>
      <c r="AX261" s="31">
        <f t="shared" si="192"/>
        <v>5.9831601208821575E-9</v>
      </c>
      <c r="AY261" s="28">
        <f t="shared" si="193"/>
        <v>2.0136477953999615E-3</v>
      </c>
      <c r="AZ261" s="8">
        <f t="shared" si="194"/>
        <v>-23.785204886135183</v>
      </c>
      <c r="BA261" s="8">
        <f t="shared" si="195"/>
        <v>-140.52505636383623</v>
      </c>
      <c r="BB261" s="8">
        <f t="shared" si="196"/>
        <v>39.474943636163772</v>
      </c>
      <c r="BD261" s="32">
        <f t="shared" si="197"/>
        <v>-24</v>
      </c>
      <c r="BE261" s="32">
        <f t="shared" si="198"/>
        <v>-141</v>
      </c>
      <c r="BF261" s="32">
        <f t="shared" si="199"/>
        <v>39</v>
      </c>
    </row>
    <row r="262" spans="22:58" x14ac:dyDescent="0.25">
      <c r="V262" s="27">
        <v>3.5800000000000098</v>
      </c>
      <c r="W262" s="32">
        <f t="shared" si="169"/>
        <v>38018.939632056979</v>
      </c>
      <c r="X262">
        <f t="shared" si="203"/>
        <v>-3.4139245433795011</v>
      </c>
      <c r="Y262" s="28">
        <f t="shared" si="170"/>
        <v>-35.241204044916003</v>
      </c>
      <c r="Z262" s="28">
        <f t="shared" si="171"/>
        <v>-89.008976198107959</v>
      </c>
      <c r="AA262" s="28">
        <f t="shared" si="172"/>
        <v>1.817569486527991</v>
      </c>
      <c r="AB262" s="28">
        <f t="shared" si="173"/>
        <v>-35.787833352521268</v>
      </c>
      <c r="AC262" s="28">
        <f t="shared" si="174"/>
        <v>0.18779575425150741</v>
      </c>
      <c r="AD262" s="28">
        <f t="shared" si="175"/>
        <v>11.871546047131559</v>
      </c>
      <c r="AE262" s="28">
        <f t="shared" si="176"/>
        <v>-36.649763347516</v>
      </c>
      <c r="AF262" s="28">
        <f t="shared" si="177"/>
        <v>-112.92526350349767</v>
      </c>
      <c r="AG262" s="28">
        <f t="shared" si="200"/>
        <v>92.110410468749379</v>
      </c>
      <c r="AH262" s="28">
        <f t="shared" si="178"/>
        <v>-121.44381723956292</v>
      </c>
      <c r="AI262" s="28">
        <f t="shared" si="179"/>
        <v>-89.999951478773482</v>
      </c>
      <c r="AJ262" s="28">
        <f t="shared" si="180"/>
        <v>44.782474173490733</v>
      </c>
      <c r="AK262" s="28">
        <f t="shared" si="181"/>
        <v>89.669629447025471</v>
      </c>
      <c r="AL262" s="29">
        <f t="shared" si="182"/>
        <v>-1.0969535175710181</v>
      </c>
      <c r="AM262" s="28">
        <f t="shared" si="183"/>
        <v>-28.193392060109733</v>
      </c>
      <c r="AN262" s="28">
        <f t="shared" si="184"/>
        <v>14.352113885106176</v>
      </c>
      <c r="AO262" s="28">
        <f t="shared" si="185"/>
        <v>-28.523714091857745</v>
      </c>
      <c r="AP262">
        <f t="shared" si="201"/>
        <v>23.609121289162623</v>
      </c>
      <c r="AQ262">
        <f t="shared" si="202"/>
        <v>-25.26482869549163</v>
      </c>
      <c r="AR262" s="28">
        <f t="shared" si="186"/>
        <v>-23.95335686873883</v>
      </c>
      <c r="AS262" s="30">
        <f t="shared" si="187"/>
        <v>-141.44897759535542</v>
      </c>
      <c r="AT262" s="28">
        <f t="shared" si="188"/>
        <v>6.2838335674436237E-9</v>
      </c>
      <c r="AU262" s="28">
        <f t="shared" si="189"/>
        <v>2.1794296593852431E-3</v>
      </c>
      <c r="AV262" s="29">
        <f t="shared" si="190"/>
        <v>-1.8696380921555253E-11</v>
      </c>
      <c r="AW262" s="28">
        <f t="shared" si="191"/>
        <v>-1.1887798147817775E-4</v>
      </c>
      <c r="AX262" s="31">
        <f t="shared" si="192"/>
        <v>6.2651371865220689E-9</v>
      </c>
      <c r="AY262" s="28">
        <f t="shared" si="193"/>
        <v>2.0605516779070654E-3</v>
      </c>
      <c r="AZ262" s="8">
        <f t="shared" si="194"/>
        <v>-23.953356862473694</v>
      </c>
      <c r="BA262" s="8">
        <f t="shared" si="195"/>
        <v>-141.4469170436775</v>
      </c>
      <c r="BB262" s="8">
        <f t="shared" si="196"/>
        <v>38.553082956322498</v>
      </c>
      <c r="BD262" s="32">
        <f t="shared" si="197"/>
        <v>-24</v>
      </c>
      <c r="BE262" s="32">
        <f t="shared" si="198"/>
        <v>-141</v>
      </c>
      <c r="BF262" s="32">
        <f t="shared" si="199"/>
        <v>39</v>
      </c>
    </row>
    <row r="263" spans="22:58" x14ac:dyDescent="0.25">
      <c r="V263" s="27">
        <v>3.5900000000000101</v>
      </c>
      <c r="W263" s="32">
        <f t="shared" si="169"/>
        <v>38904.514499429002</v>
      </c>
      <c r="X263">
        <f t="shared" si="203"/>
        <v>-3.4139245433795011</v>
      </c>
      <c r="Y263" s="28">
        <f t="shared" si="170"/>
        <v>-35.441145572519957</v>
      </c>
      <c r="Z263" s="28">
        <f t="shared" si="171"/>
        <v>-89.03153030736155</v>
      </c>
      <c r="AA263" s="28">
        <f t="shared" si="172"/>
        <v>1.88700554114408</v>
      </c>
      <c r="AB263" s="28">
        <f t="shared" si="173"/>
        <v>-36.415895879416539</v>
      </c>
      <c r="AC263" s="28">
        <f t="shared" si="174"/>
        <v>0.19644904190410786</v>
      </c>
      <c r="AD263" s="28">
        <f t="shared" si="175"/>
        <v>12.139956734581162</v>
      </c>
      <c r="AE263" s="28">
        <f t="shared" si="176"/>
        <v>-36.771615532851271</v>
      </c>
      <c r="AF263" s="28">
        <f t="shared" si="177"/>
        <v>-113.30746945219693</v>
      </c>
      <c r="AG263" s="28">
        <f t="shared" si="200"/>
        <v>92.110410468749379</v>
      </c>
      <c r="AH263" s="28">
        <f t="shared" si="178"/>
        <v>-121.64381723956279</v>
      </c>
      <c r="AI263" s="28">
        <f t="shared" si="179"/>
        <v>-89.999952583251442</v>
      </c>
      <c r="AJ263" s="28">
        <f t="shared" si="180"/>
        <v>44.982467674868701</v>
      </c>
      <c r="AK263" s="28">
        <f t="shared" si="181"/>
        <v>89.677149437891003</v>
      </c>
      <c r="AL263" s="29">
        <f t="shared" si="182"/>
        <v>-1.1424004040635709</v>
      </c>
      <c r="AM263" s="28">
        <f t="shared" si="183"/>
        <v>-28.74621961108809</v>
      </c>
      <c r="AN263" s="28">
        <f t="shared" si="184"/>
        <v>14.306660499991716</v>
      </c>
      <c r="AO263" s="28">
        <f t="shared" si="185"/>
        <v>-29.069022756448529</v>
      </c>
      <c r="AP263">
        <f t="shared" si="201"/>
        <v>23.609121289162623</v>
      </c>
      <c r="AQ263">
        <f t="shared" si="202"/>
        <v>-25.26482869549163</v>
      </c>
      <c r="AR263" s="28">
        <f t="shared" si="186"/>
        <v>-24.120662439188564</v>
      </c>
      <c r="AS263" s="30">
        <f t="shared" si="187"/>
        <v>-142.37649220864546</v>
      </c>
      <c r="AT263" s="28">
        <f t="shared" si="188"/>
        <v>6.5799823895127058E-9</v>
      </c>
      <c r="AU263" s="28">
        <f t="shared" si="189"/>
        <v>2.2301950975670611E-3</v>
      </c>
      <c r="AV263" s="29">
        <f t="shared" si="190"/>
        <v>-1.9575847571053786E-11</v>
      </c>
      <c r="AW263" s="28">
        <f t="shared" si="191"/>
        <v>-1.2164700538309254E-4</v>
      </c>
      <c r="AX263" s="31">
        <f t="shared" si="192"/>
        <v>6.5604065419416522E-9</v>
      </c>
      <c r="AY263" s="28">
        <f t="shared" si="193"/>
        <v>2.1085480921839684E-3</v>
      </c>
      <c r="AZ263" s="8">
        <f t="shared" si="194"/>
        <v>-24.120662432628158</v>
      </c>
      <c r="BA263" s="8">
        <f t="shared" si="195"/>
        <v>-142.37438366055326</v>
      </c>
      <c r="BB263" s="8">
        <f t="shared" si="196"/>
        <v>37.625616339446736</v>
      </c>
      <c r="BD263" s="32">
        <f t="shared" si="197"/>
        <v>-24</v>
      </c>
      <c r="BE263" s="32">
        <f t="shared" si="198"/>
        <v>-142</v>
      </c>
      <c r="BF263" s="32">
        <f t="shared" si="199"/>
        <v>38</v>
      </c>
    </row>
    <row r="264" spans="22:58" x14ac:dyDescent="0.25">
      <c r="V264" s="27">
        <v>3.6000000000000099</v>
      </c>
      <c r="W264" s="32">
        <f t="shared" si="169"/>
        <v>39810.717055350688</v>
      </c>
      <c r="X264">
        <f t="shared" si="203"/>
        <v>-3.4139245433795011</v>
      </c>
      <c r="Y264" s="28">
        <f t="shared" si="170"/>
        <v>-35.641089731080328</v>
      </c>
      <c r="Z264" s="28">
        <f t="shared" si="171"/>
        <v>-89.053571312460875</v>
      </c>
      <c r="AA264" s="28">
        <f t="shared" si="172"/>
        <v>1.9585434193865245</v>
      </c>
      <c r="AB264" s="28">
        <f t="shared" si="173"/>
        <v>-37.04824119339154</v>
      </c>
      <c r="AC264" s="28">
        <f t="shared" si="174"/>
        <v>0.20549170471023304</v>
      </c>
      <c r="AD264" s="28">
        <f t="shared" si="175"/>
        <v>12.414060546313065</v>
      </c>
      <c r="AE264" s="28">
        <f t="shared" si="176"/>
        <v>-36.890979150363073</v>
      </c>
      <c r="AF264" s="28">
        <f t="shared" si="177"/>
        <v>-113.68775195953936</v>
      </c>
      <c r="AG264" s="28">
        <f t="shared" si="200"/>
        <v>92.110410468749379</v>
      </c>
      <c r="AH264" s="28">
        <f t="shared" si="178"/>
        <v>-121.84381723956265</v>
      </c>
      <c r="AI264" s="28">
        <f t="shared" si="179"/>
        <v>-89.99995366258841</v>
      </c>
      <c r="AJ264" s="28">
        <f t="shared" si="180"/>
        <v>45.182461468723773</v>
      </c>
      <c r="AK264" s="28">
        <f t="shared" si="181"/>
        <v>89.684498263614145</v>
      </c>
      <c r="AL264" s="29">
        <f t="shared" si="182"/>
        <v>-1.1894848456196336</v>
      </c>
      <c r="AM264" s="28">
        <f t="shared" si="183"/>
        <v>-29.305929887910438</v>
      </c>
      <c r="AN264" s="28">
        <f t="shared" si="184"/>
        <v>14.259569852290864</v>
      </c>
      <c r="AO264" s="28">
        <f t="shared" si="185"/>
        <v>-29.621385286884703</v>
      </c>
      <c r="AP264">
        <f t="shared" si="201"/>
        <v>23.609121289162623</v>
      </c>
      <c r="AQ264">
        <f t="shared" si="202"/>
        <v>-25.26482869549163</v>
      </c>
      <c r="AR264" s="28">
        <f t="shared" si="186"/>
        <v>-24.287116704401214</v>
      </c>
      <c r="AS264" s="30">
        <f t="shared" si="187"/>
        <v>-143.30913724642406</v>
      </c>
      <c r="AT264" s="28">
        <f t="shared" si="188"/>
        <v>6.8900869586565903E-9</v>
      </c>
      <c r="AU264" s="28">
        <f t="shared" si="189"/>
        <v>2.2821430147049477E-3</v>
      </c>
      <c r="AV264" s="29">
        <f t="shared" si="190"/>
        <v>-2.0499673284013968E-11</v>
      </c>
      <c r="AW264" s="28">
        <f t="shared" si="191"/>
        <v>-1.2448052814044899E-4</v>
      </c>
      <c r="AX264" s="31">
        <f t="shared" si="192"/>
        <v>6.8695872853725761E-9</v>
      </c>
      <c r="AY264" s="28">
        <f t="shared" si="193"/>
        <v>2.1576624865644986E-3</v>
      </c>
      <c r="AZ264" s="8">
        <f t="shared" si="194"/>
        <v>-24.287116697531626</v>
      </c>
      <c r="BA264" s="8">
        <f t="shared" si="195"/>
        <v>-143.3069795839375</v>
      </c>
      <c r="BB264" s="8">
        <f t="shared" si="196"/>
        <v>36.693020416062495</v>
      </c>
      <c r="BD264" s="32">
        <f t="shared" si="197"/>
        <v>-24</v>
      </c>
      <c r="BE264" s="32">
        <f t="shared" si="198"/>
        <v>-143</v>
      </c>
      <c r="BF264" s="32">
        <f t="shared" si="199"/>
        <v>37</v>
      </c>
    </row>
    <row r="265" spans="22:58" x14ac:dyDescent="0.25">
      <c r="V265" s="27">
        <v>3.6100000000000101</v>
      </c>
      <c r="W265" s="32">
        <f t="shared" si="169"/>
        <v>40738.02778041226</v>
      </c>
      <c r="X265">
        <f t="shared" si="203"/>
        <v>-3.4139245433795011</v>
      </c>
      <c r="Y265" s="28">
        <f t="shared" si="170"/>
        <v>-35.841036402249209</v>
      </c>
      <c r="Z265" s="28">
        <f t="shared" si="171"/>
        <v>-89.075110873729727</v>
      </c>
      <c r="AA265" s="28">
        <f t="shared" si="172"/>
        <v>2.0322108450117184</v>
      </c>
      <c r="AB265" s="28">
        <f t="shared" si="173"/>
        <v>-37.684588413605177</v>
      </c>
      <c r="AC265" s="28">
        <f t="shared" si="174"/>
        <v>0.21494039821453051</v>
      </c>
      <c r="AD265" s="28">
        <f t="shared" si="175"/>
        <v>12.693952605860693</v>
      </c>
      <c r="AE265" s="28">
        <f t="shared" si="176"/>
        <v>-37.007809702402461</v>
      </c>
      <c r="AF265" s="28">
        <f t="shared" si="177"/>
        <v>-114.06574668147422</v>
      </c>
      <c r="AG265" s="28">
        <f t="shared" si="200"/>
        <v>92.110410468749379</v>
      </c>
      <c r="AH265" s="28">
        <f t="shared" si="178"/>
        <v>-122.04381723956253</v>
      </c>
      <c r="AI265" s="28">
        <f t="shared" si="179"/>
        <v>-89.999954717356673</v>
      </c>
      <c r="AJ265" s="28">
        <f t="shared" si="180"/>
        <v>45.38245554189308</v>
      </c>
      <c r="AK265" s="28">
        <f t="shared" si="181"/>
        <v>89.691679819671862</v>
      </c>
      <c r="AL265" s="29">
        <f t="shared" si="182"/>
        <v>-1.2382472294059412</v>
      </c>
      <c r="AM265" s="28">
        <f t="shared" si="183"/>
        <v>-29.872392313207055</v>
      </c>
      <c r="AN265" s="28">
        <f t="shared" si="184"/>
        <v>14.210801541673989</v>
      </c>
      <c r="AO265" s="28">
        <f t="shared" si="185"/>
        <v>-30.180667210891865</v>
      </c>
      <c r="AP265">
        <f t="shared" si="201"/>
        <v>23.609121289162623</v>
      </c>
      <c r="AQ265">
        <f t="shared" si="202"/>
        <v>-25.26482869549163</v>
      </c>
      <c r="AR265" s="28">
        <f t="shared" si="186"/>
        <v>-24.452715567057481</v>
      </c>
      <c r="AS265" s="30">
        <f t="shared" si="187"/>
        <v>-144.24641389236609</v>
      </c>
      <c r="AT265" s="28">
        <f t="shared" si="188"/>
        <v>7.2148068748603583E-9</v>
      </c>
      <c r="AU265" s="28">
        <f t="shared" si="189"/>
        <v>2.3353009542718445E-3</v>
      </c>
      <c r="AV265" s="29">
        <f t="shared" si="190"/>
        <v>-2.1465929405502693E-11</v>
      </c>
      <c r="AW265" s="28">
        <f t="shared" si="191"/>
        <v>-1.2738005212151919E-4</v>
      </c>
      <c r="AX265" s="31">
        <f t="shared" si="192"/>
        <v>7.1933409454548557E-9</v>
      </c>
      <c r="AY265" s="28">
        <f t="shared" si="193"/>
        <v>2.2079209021503253E-3</v>
      </c>
      <c r="AZ265" s="8">
        <f t="shared" si="194"/>
        <v>-24.452715559864142</v>
      </c>
      <c r="BA265" s="8">
        <f t="shared" si="195"/>
        <v>-144.24420597146394</v>
      </c>
      <c r="BB265" s="8">
        <f t="shared" si="196"/>
        <v>35.755794028536059</v>
      </c>
      <c r="BD265" s="32">
        <f t="shared" si="197"/>
        <v>-24</v>
      </c>
      <c r="BE265" s="32">
        <f t="shared" si="198"/>
        <v>-144</v>
      </c>
      <c r="BF265" s="32">
        <f t="shared" si="199"/>
        <v>36</v>
      </c>
    </row>
    <row r="266" spans="22:58" x14ac:dyDescent="0.25">
      <c r="V266" s="27">
        <v>3.6200000000000099</v>
      </c>
      <c r="W266" s="32">
        <f t="shared" si="169"/>
        <v>41686.938347034535</v>
      </c>
      <c r="X266">
        <f t="shared" si="203"/>
        <v>-3.4139245433795011</v>
      </c>
      <c r="Y266" s="28">
        <f t="shared" si="170"/>
        <v>-36.040985472999559</v>
      </c>
      <c r="Z266" s="28">
        <f t="shared" si="171"/>
        <v>-89.096160387361465</v>
      </c>
      <c r="AA266" s="28">
        <f t="shared" si="172"/>
        <v>2.1080337929539885</v>
      </c>
      <c r="AB266" s="28">
        <f t="shared" si="173"/>
        <v>-38.324647013342627</v>
      </c>
      <c r="AC266" s="28">
        <f t="shared" si="174"/>
        <v>0.22481241121126583</v>
      </c>
      <c r="AD266" s="28">
        <f t="shared" si="175"/>
        <v>12.979727857533106</v>
      </c>
      <c r="AE266" s="28">
        <f t="shared" si="176"/>
        <v>-37.122063812213803</v>
      </c>
      <c r="AF266" s="28">
        <f t="shared" si="177"/>
        <v>-114.44107954317099</v>
      </c>
      <c r="AG266" s="28">
        <f t="shared" si="200"/>
        <v>92.110410468749379</v>
      </c>
      <c r="AH266" s="28">
        <f t="shared" si="178"/>
        <v>-122.2438172395624</v>
      </c>
      <c r="AI266" s="28">
        <f t="shared" si="179"/>
        <v>-89.999955748115482</v>
      </c>
      <c r="AJ266" s="28">
        <f t="shared" si="180"/>
        <v>45.582449881806156</v>
      </c>
      <c r="AK266" s="28">
        <f t="shared" si="181"/>
        <v>89.698697912917083</v>
      </c>
      <c r="AL266" s="29">
        <f t="shared" si="182"/>
        <v>-1.2887276106815118</v>
      </c>
      <c r="AM266" s="28">
        <f t="shared" si="183"/>
        <v>-30.445464241535436</v>
      </c>
      <c r="AN266" s="28">
        <f t="shared" si="184"/>
        <v>14.160315500311619</v>
      </c>
      <c r="AO266" s="28">
        <f t="shared" si="185"/>
        <v>-30.746722076733835</v>
      </c>
      <c r="AP266">
        <f t="shared" si="201"/>
        <v>23.609121289162623</v>
      </c>
      <c r="AQ266">
        <f t="shared" si="202"/>
        <v>-25.26482869549163</v>
      </c>
      <c r="AR266" s="28">
        <f t="shared" si="186"/>
        <v>-24.617455718231191</v>
      </c>
      <c r="AS266" s="30">
        <f t="shared" si="187"/>
        <v>-145.18780161990483</v>
      </c>
      <c r="AT266" s="28">
        <f t="shared" si="188"/>
        <v>7.5548306679328888E-9</v>
      </c>
      <c r="AU266" s="28">
        <f t="shared" si="189"/>
        <v>2.3896971013105698E-3</v>
      </c>
      <c r="AV266" s="29">
        <f t="shared" si="190"/>
        <v>-2.24765445904531E-11</v>
      </c>
      <c r="AW266" s="28">
        <f t="shared" si="191"/>
        <v>-1.3034711469229763E-4</v>
      </c>
      <c r="AX266" s="31">
        <f t="shared" si="192"/>
        <v>7.532354123342436E-9</v>
      </c>
      <c r="AY266" s="28">
        <f t="shared" si="193"/>
        <v>2.2593499866182722E-3</v>
      </c>
      <c r="AZ266" s="8">
        <f t="shared" si="194"/>
        <v>-24.617455710698838</v>
      </c>
      <c r="BA266" s="8">
        <f t="shared" si="195"/>
        <v>-145.18554226991822</v>
      </c>
      <c r="BB266" s="8">
        <f t="shared" si="196"/>
        <v>34.814457730081784</v>
      </c>
      <c r="BD266" s="32">
        <f t="shared" si="197"/>
        <v>-25</v>
      </c>
      <c r="BE266" s="32">
        <f t="shared" si="198"/>
        <v>-145</v>
      </c>
      <c r="BF266" s="32">
        <f t="shared" si="199"/>
        <v>35</v>
      </c>
    </row>
    <row r="267" spans="22:58" x14ac:dyDescent="0.25">
      <c r="V267" s="27">
        <v>3.6300000000000101</v>
      </c>
      <c r="W267" s="32">
        <f t="shared" si="169"/>
        <v>42657.95188016029</v>
      </c>
      <c r="X267">
        <f t="shared" si="203"/>
        <v>-3.4139245433795011</v>
      </c>
      <c r="Y267" s="28">
        <f t="shared" si="170"/>
        <v>-36.240936835386208</v>
      </c>
      <c r="Z267" s="28">
        <f t="shared" si="171"/>
        <v>-89.116730991345278</v>
      </c>
      <c r="AA267" s="28">
        <f t="shared" si="172"/>
        <v>2.1860363907244338</v>
      </c>
      <c r="AB267" s="28">
        <f t="shared" si="173"/>
        <v>-38.968117387316262</v>
      </c>
      <c r="AC267" s="28">
        <f t="shared" si="174"/>
        <v>0.23512568258897121</v>
      </c>
      <c r="AD267" s="28">
        <f t="shared" si="175"/>
        <v>13.271480922928852</v>
      </c>
      <c r="AE267" s="28">
        <f t="shared" si="176"/>
        <v>-37.233699305452305</v>
      </c>
      <c r="AF267" s="28">
        <f t="shared" si="177"/>
        <v>-114.8133674557327</v>
      </c>
      <c r="AG267" s="28">
        <f t="shared" si="200"/>
        <v>92.110410468749379</v>
      </c>
      <c r="AH267" s="28">
        <f t="shared" si="178"/>
        <v>-122.44381723956229</v>
      </c>
      <c r="AI267" s="28">
        <f t="shared" si="179"/>
        <v>-89.999956755411347</v>
      </c>
      <c r="AJ267" s="28">
        <f t="shared" si="180"/>
        <v>45.782444476458231</v>
      </c>
      <c r="AK267" s="28">
        <f t="shared" si="181"/>
        <v>89.705556263592911</v>
      </c>
      <c r="AL267" s="29">
        <f t="shared" si="182"/>
        <v>-1.3409656098591229</v>
      </c>
      <c r="AM267" s="28">
        <f t="shared" si="183"/>
        <v>-31.024990849011289</v>
      </c>
      <c r="AN267" s="28">
        <f t="shared" si="184"/>
        <v>14.108072095786195</v>
      </c>
      <c r="AO267" s="28">
        <f t="shared" si="185"/>
        <v>-31.319391340829725</v>
      </c>
      <c r="AP267">
        <f t="shared" si="201"/>
        <v>23.609121289162623</v>
      </c>
      <c r="AQ267">
        <f t="shared" si="202"/>
        <v>-25.26482869549163</v>
      </c>
      <c r="AR267" s="28">
        <f t="shared" si="186"/>
        <v>-24.781334615995117</v>
      </c>
      <c r="AS267" s="30">
        <f t="shared" si="187"/>
        <v>-146.13275879656243</v>
      </c>
      <c r="AT267" s="28">
        <f t="shared" si="188"/>
        <v>7.9108796548167118E-9</v>
      </c>
      <c r="AU267" s="28">
        <f t="shared" si="189"/>
        <v>2.4453602973779115E-3</v>
      </c>
      <c r="AV267" s="29">
        <f t="shared" si="190"/>
        <v>-2.3537304803664525E-11</v>
      </c>
      <c r="AW267" s="28">
        <f t="shared" si="191"/>
        <v>-1.3338328902863308E-4</v>
      </c>
      <c r="AX267" s="31">
        <f t="shared" si="192"/>
        <v>7.8873423500130468E-9</v>
      </c>
      <c r="AY267" s="28">
        <f t="shared" si="193"/>
        <v>2.3119770083492785E-3</v>
      </c>
      <c r="AZ267" s="8">
        <f t="shared" si="194"/>
        <v>-24.781334608107773</v>
      </c>
      <c r="BA267" s="8">
        <f t="shared" si="195"/>
        <v>-146.13044681955407</v>
      </c>
      <c r="BB267" s="8">
        <f t="shared" si="196"/>
        <v>33.869553180445934</v>
      </c>
      <c r="BD267" s="32">
        <f t="shared" si="197"/>
        <v>-25</v>
      </c>
      <c r="BE267" s="32">
        <f t="shared" si="198"/>
        <v>-146</v>
      </c>
      <c r="BF267" s="32">
        <f t="shared" si="199"/>
        <v>34</v>
      </c>
    </row>
    <row r="268" spans="22:58" x14ac:dyDescent="0.25">
      <c r="V268" s="27">
        <v>3.6400000000000099</v>
      </c>
      <c r="W268" s="32">
        <f t="shared" si="169"/>
        <v>43651.583224017639</v>
      </c>
      <c r="X268">
        <f t="shared" si="203"/>
        <v>-3.4139245433795011</v>
      </c>
      <c r="Y268" s="28">
        <f t="shared" si="170"/>
        <v>-36.440890386317562</v>
      </c>
      <c r="Z268" s="28">
        <f t="shared" si="171"/>
        <v>-89.136833571263324</v>
      </c>
      <c r="AA268" s="28">
        <f t="shared" si="172"/>
        <v>2.2662408251562298</v>
      </c>
      <c r="AB268" s="28">
        <f t="shared" si="173"/>
        <v>-39.614691471011881</v>
      </c>
      <c r="AC268" s="28">
        <f t="shared" si="174"/>
        <v>0.24589881793492752</v>
      </c>
      <c r="AD268" s="28">
        <f t="shared" si="175"/>
        <v>13.569305947571769</v>
      </c>
      <c r="AE268" s="28">
        <f t="shared" si="176"/>
        <v>-37.342675286605903</v>
      </c>
      <c r="AF268" s="28">
        <f t="shared" si="177"/>
        <v>-115.18221909470344</v>
      </c>
      <c r="AG268" s="28">
        <f t="shared" si="200"/>
        <v>92.110410468749379</v>
      </c>
      <c r="AH268" s="28">
        <f t="shared" si="178"/>
        <v>-122.64381723956218</v>
      </c>
      <c r="AI268" s="28">
        <f t="shared" si="179"/>
        <v>-89.999957739778367</v>
      </c>
      <c r="AJ268" s="28">
        <f t="shared" si="180"/>
        <v>45.982439314384756</v>
      </c>
      <c r="AK268" s="28">
        <f t="shared" si="181"/>
        <v>89.712258507301058</v>
      </c>
      <c r="AL268" s="29">
        <f t="shared" si="182"/>
        <v>-1.3950003063296692</v>
      </c>
      <c r="AM268" s="28">
        <f t="shared" si="183"/>
        <v>-31.610805065708632</v>
      </c>
      <c r="AN268" s="28">
        <f t="shared" si="184"/>
        <v>14.054032237242284</v>
      </c>
      <c r="AO268" s="28">
        <f t="shared" si="185"/>
        <v>-31.898504298185941</v>
      </c>
      <c r="AP268">
        <f t="shared" si="201"/>
        <v>23.609121289162623</v>
      </c>
      <c r="AQ268">
        <f t="shared" si="202"/>
        <v>-25.26482869549163</v>
      </c>
      <c r="AR268" s="28">
        <f t="shared" si="186"/>
        <v>-24.944350455692629</v>
      </c>
      <c r="AS268" s="30">
        <f t="shared" si="187"/>
        <v>-147.08072339288938</v>
      </c>
      <c r="AT268" s="28">
        <f t="shared" si="188"/>
        <v>8.2837079395879785E-9</v>
      </c>
      <c r="AU268" s="28">
        <f t="shared" si="189"/>
        <v>2.5023200558367919E-3</v>
      </c>
      <c r="AV268" s="29">
        <f t="shared" si="190"/>
        <v>-2.4644352735270765E-11</v>
      </c>
      <c r="AW268" s="28">
        <f t="shared" si="191"/>
        <v>-1.3649018495034699E-4</v>
      </c>
      <c r="AX268" s="31">
        <f t="shared" si="192"/>
        <v>8.2590635868527071E-9</v>
      </c>
      <c r="AY268" s="28">
        <f t="shared" si="193"/>
        <v>2.3658298708864448E-3</v>
      </c>
      <c r="AZ268" s="8">
        <f t="shared" si="194"/>
        <v>-24.944350447433564</v>
      </c>
      <c r="BA268" s="8">
        <f t="shared" si="195"/>
        <v>-147.0783575630185</v>
      </c>
      <c r="BB268" s="8">
        <f t="shared" si="196"/>
        <v>32.9216424369815</v>
      </c>
      <c r="BD268" s="32">
        <f t="shared" si="197"/>
        <v>-25</v>
      </c>
      <c r="BE268" s="32">
        <f t="shared" si="198"/>
        <v>-147</v>
      </c>
      <c r="BF268" s="32">
        <f t="shared" si="199"/>
        <v>33</v>
      </c>
    </row>
    <row r="269" spans="22:58" x14ac:dyDescent="0.25">
      <c r="V269" s="27">
        <v>3.6500000000000101</v>
      </c>
      <c r="W269" s="32">
        <f t="shared" si="169"/>
        <v>44668.359215097371</v>
      </c>
      <c r="X269">
        <f t="shared" si="203"/>
        <v>-3.4139245433795011</v>
      </c>
      <c r="Y269" s="28">
        <f t="shared" si="170"/>
        <v>-36.640846027337624</v>
      </c>
      <c r="Z269" s="28">
        <f t="shared" si="171"/>
        <v>-89.156478765961168</v>
      </c>
      <c r="AA269" s="28">
        <f t="shared" si="172"/>
        <v>2.3486672552344139</v>
      </c>
      <c r="AB269" s="28">
        <f t="shared" si="173"/>
        <v>-40.264053409539862</v>
      </c>
      <c r="AC269" s="28">
        <f t="shared" si="174"/>
        <v>0.25715110581690348</v>
      </c>
      <c r="AD269" s="28">
        <f t="shared" si="175"/>
        <v>13.873296437315199</v>
      </c>
      <c r="AE269" s="28">
        <f t="shared" si="176"/>
        <v>-37.448952209665805</v>
      </c>
      <c r="AF269" s="28">
        <f t="shared" si="177"/>
        <v>-115.54723573818582</v>
      </c>
      <c r="AG269" s="28">
        <f t="shared" si="200"/>
        <v>92.110410468749379</v>
      </c>
      <c r="AH269" s="28">
        <f t="shared" si="178"/>
        <v>-122.84381723956207</v>
      </c>
      <c r="AI269" s="28">
        <f t="shared" si="179"/>
        <v>-89.99995870173845</v>
      </c>
      <c r="AJ269" s="28">
        <f t="shared" si="180"/>
        <v>46.182434384637133</v>
      </c>
      <c r="AK269" s="28">
        <f t="shared" si="181"/>
        <v>89.718808196925735</v>
      </c>
      <c r="AL269" s="29">
        <f t="shared" si="182"/>
        <v>-1.4508701294941782</v>
      </c>
      <c r="AM269" s="28">
        <f t="shared" si="183"/>
        <v>-32.202727553599622</v>
      </c>
      <c r="AN269" s="28">
        <f t="shared" si="184"/>
        <v>13.998157484330264</v>
      </c>
      <c r="AO269" s="28">
        <f t="shared" si="185"/>
        <v>-32.483878058412337</v>
      </c>
      <c r="AP269">
        <f t="shared" si="201"/>
        <v>23.609121289162623</v>
      </c>
      <c r="AQ269">
        <f t="shared" si="202"/>
        <v>-25.26482869549163</v>
      </c>
      <c r="AR269" s="28">
        <f t="shared" si="186"/>
        <v>-25.106502131664548</v>
      </c>
      <c r="AS269" s="30">
        <f t="shared" si="187"/>
        <v>-148.03111379659816</v>
      </c>
      <c r="AT269" s="28">
        <f t="shared" si="188"/>
        <v>8.6741062707663167E-9</v>
      </c>
      <c r="AU269" s="28">
        <f t="shared" si="189"/>
        <v>2.5606065775046478E-3</v>
      </c>
      <c r="AV269" s="29">
        <f t="shared" si="190"/>
        <v>-2.580733165993741E-11</v>
      </c>
      <c r="AW269" s="28">
        <f t="shared" si="191"/>
        <v>-1.3966944977478164E-4</v>
      </c>
      <c r="AX269" s="31">
        <f t="shared" si="192"/>
        <v>8.6482989391063797E-9</v>
      </c>
      <c r="AY269" s="28">
        <f t="shared" si="193"/>
        <v>2.4209371277298664E-3</v>
      </c>
      <c r="AZ269" s="8">
        <f t="shared" si="194"/>
        <v>-25.106502123016249</v>
      </c>
      <c r="BA269" s="8">
        <f t="shared" si="195"/>
        <v>-148.02869285947042</v>
      </c>
      <c r="BB269" s="8">
        <f t="shared" si="196"/>
        <v>31.971307140529575</v>
      </c>
      <c r="BD269" s="32">
        <f t="shared" si="197"/>
        <v>-25</v>
      </c>
      <c r="BE269" s="32">
        <f t="shared" si="198"/>
        <v>-148</v>
      </c>
      <c r="BF269" s="32">
        <f t="shared" si="199"/>
        <v>32</v>
      </c>
    </row>
    <row r="270" spans="22:58" x14ac:dyDescent="0.25">
      <c r="V270" s="27">
        <v>3.6600000000000099</v>
      </c>
      <c r="W270" s="32">
        <f t="shared" si="169"/>
        <v>45708.818961488585</v>
      </c>
      <c r="X270">
        <f t="shared" si="203"/>
        <v>-3.4139245433795011</v>
      </c>
      <c r="Y270" s="28">
        <f t="shared" si="170"/>
        <v>-36.840803664417699</v>
      </c>
      <c r="Z270" s="28">
        <f t="shared" si="171"/>
        <v>-89.175676973094198</v>
      </c>
      <c r="AA270" s="28">
        <f t="shared" si="172"/>
        <v>2.4333337317162624</v>
      </c>
      <c r="AB270" s="28">
        <f t="shared" si="173"/>
        <v>-40.915880272930067</v>
      </c>
      <c r="AC270" s="28">
        <f t="shared" si="174"/>
        <v>0.26890253365226718</v>
      </c>
      <c r="AD270" s="28">
        <f t="shared" si="175"/>
        <v>14.183545084174423</v>
      </c>
      <c r="AE270" s="28">
        <f t="shared" si="176"/>
        <v>-37.552491942428674</v>
      </c>
      <c r="AF270" s="28">
        <f t="shared" si="177"/>
        <v>-115.90801216184983</v>
      </c>
      <c r="AG270" s="28">
        <f t="shared" si="200"/>
        <v>92.110410468749379</v>
      </c>
      <c r="AH270" s="28">
        <f t="shared" si="178"/>
        <v>-123.04381723956196</v>
      </c>
      <c r="AI270" s="28">
        <f t="shared" si="179"/>
        <v>-89.999959641801652</v>
      </c>
      <c r="AJ270" s="28">
        <f t="shared" si="180"/>
        <v>46.382429676759472</v>
      </c>
      <c r="AK270" s="28">
        <f t="shared" si="181"/>
        <v>89.725208804513997</v>
      </c>
      <c r="AL270" s="29">
        <f t="shared" si="182"/>
        <v>-1.5086127474999018</v>
      </c>
      <c r="AM270" s="28">
        <f t="shared" si="183"/>
        <v>-32.800566732601212</v>
      </c>
      <c r="AN270" s="28">
        <f t="shared" si="184"/>
        <v>13.940410158446989</v>
      </c>
      <c r="AO270" s="28">
        <f t="shared" si="185"/>
        <v>-33.075317569888867</v>
      </c>
      <c r="AP270">
        <f t="shared" si="201"/>
        <v>23.609121289162623</v>
      </c>
      <c r="AQ270">
        <f t="shared" si="202"/>
        <v>-25.26482869549163</v>
      </c>
      <c r="AR270" s="28">
        <f t="shared" si="186"/>
        <v>-25.267789190310694</v>
      </c>
      <c r="AS270" s="30">
        <f t="shared" si="187"/>
        <v>-148.98332973173871</v>
      </c>
      <c r="AT270" s="28">
        <f t="shared" si="188"/>
        <v>9.0829039699697242E-9</v>
      </c>
      <c r="AU270" s="28">
        <f t="shared" si="189"/>
        <v>2.6202507666662975E-3</v>
      </c>
      <c r="AV270" s="29">
        <f t="shared" si="190"/>
        <v>-2.7024312922731355E-11</v>
      </c>
      <c r="AW270" s="28">
        <f t="shared" si="191"/>
        <v>-1.4292276919022949E-4</v>
      </c>
      <c r="AX270" s="31">
        <f t="shared" si="192"/>
        <v>9.0558796570469922E-9</v>
      </c>
      <c r="AY270" s="28">
        <f t="shared" si="193"/>
        <v>2.477327997476068E-3</v>
      </c>
      <c r="AZ270" s="8">
        <f t="shared" si="194"/>
        <v>-25.267789181254813</v>
      </c>
      <c r="BA270" s="8">
        <f t="shared" si="195"/>
        <v>-148.98085240374124</v>
      </c>
      <c r="BB270" s="8">
        <f t="shared" si="196"/>
        <v>31.019147596258762</v>
      </c>
      <c r="BD270" s="32">
        <f t="shared" si="197"/>
        <v>-25</v>
      </c>
      <c r="BE270" s="32">
        <f t="shared" si="198"/>
        <v>-149</v>
      </c>
      <c r="BF270" s="32">
        <f t="shared" si="199"/>
        <v>31</v>
      </c>
    </row>
    <row r="271" spans="22:58" x14ac:dyDescent="0.25">
      <c r="V271" s="27">
        <v>3.6700000000000101</v>
      </c>
      <c r="W271" s="32">
        <f t="shared" si="169"/>
        <v>46773.514128720919</v>
      </c>
      <c r="X271">
        <f t="shared" si="203"/>
        <v>-3.4139245433795011</v>
      </c>
      <c r="Y271" s="28">
        <f t="shared" si="170"/>
        <v>-37.0407632077575</v>
      </c>
      <c r="Z271" s="28">
        <f t="shared" si="171"/>
        <v>-89.194438354552545</v>
      </c>
      <c r="AA271" s="28">
        <f t="shared" si="172"/>
        <v>2.5202561242071204</v>
      </c>
      <c r="AB271" s="28">
        <f t="shared" si="173"/>
        <v>-41.569842814309659</v>
      </c>
      <c r="AC271" s="28">
        <f t="shared" si="174"/>
        <v>0.28117380306698792</v>
      </c>
      <c r="AD271" s="28">
        <f t="shared" si="175"/>
        <v>14.500143581264828</v>
      </c>
      <c r="AE271" s="28">
        <f t="shared" si="176"/>
        <v>-37.653257823862887</v>
      </c>
      <c r="AF271" s="28">
        <f t="shared" si="177"/>
        <v>-116.26413758759738</v>
      </c>
      <c r="AG271" s="28">
        <f t="shared" si="200"/>
        <v>92.110410468749379</v>
      </c>
      <c r="AH271" s="28">
        <f t="shared" si="178"/>
        <v>-123.24381723956186</v>
      </c>
      <c r="AI271" s="28">
        <f t="shared" si="179"/>
        <v>-89.999960560466405</v>
      </c>
      <c r="AJ271" s="28">
        <f t="shared" si="180"/>
        <v>46.58242518076645</v>
      </c>
      <c r="AK271" s="28">
        <f t="shared" si="181"/>
        <v>89.731463723113322</v>
      </c>
      <c r="AL271" s="29">
        <f t="shared" si="182"/>
        <v>-1.5682649542271294</v>
      </c>
      <c r="AM271" s="28">
        <f t="shared" si="183"/>
        <v>-33.404118857050747</v>
      </c>
      <c r="AN271" s="28">
        <f t="shared" si="184"/>
        <v>13.880753455726836</v>
      </c>
      <c r="AO271" s="28">
        <f t="shared" si="185"/>
        <v>-33.672615694403831</v>
      </c>
      <c r="AP271">
        <f t="shared" si="201"/>
        <v>23.609121289162623</v>
      </c>
      <c r="AQ271">
        <f t="shared" si="202"/>
        <v>-25.26482869549163</v>
      </c>
      <c r="AR271" s="28">
        <f t="shared" si="186"/>
        <v>-25.428211774465058</v>
      </c>
      <c r="AS271" s="30">
        <f t="shared" si="187"/>
        <v>-149.93675328200121</v>
      </c>
      <c r="AT271" s="28">
        <f t="shared" si="188"/>
        <v>9.5109689319145487E-9</v>
      </c>
      <c r="AU271" s="28">
        <f t="shared" si="189"/>
        <v>2.6812842474598013E-3</v>
      </c>
      <c r="AV271" s="29">
        <f t="shared" si="190"/>
        <v>-2.8297225178585751E-11</v>
      </c>
      <c r="AW271" s="28">
        <f t="shared" si="191"/>
        <v>-1.4625186814970717E-4</v>
      </c>
      <c r="AX271" s="31">
        <f t="shared" si="192"/>
        <v>9.4826717067359625E-9</v>
      </c>
      <c r="AY271" s="28">
        <f t="shared" si="193"/>
        <v>2.5350323793100942E-3</v>
      </c>
      <c r="AZ271" s="8">
        <f t="shared" si="194"/>
        <v>-25.428211764982386</v>
      </c>
      <c r="BA271" s="8">
        <f t="shared" si="195"/>
        <v>-149.93421824962189</v>
      </c>
      <c r="BB271" s="8">
        <f t="shared" si="196"/>
        <v>30.065781750378108</v>
      </c>
      <c r="BD271" s="32">
        <f t="shared" si="197"/>
        <v>-25</v>
      </c>
      <c r="BE271" s="32">
        <f t="shared" si="198"/>
        <v>-150</v>
      </c>
      <c r="BF271" s="32">
        <f t="shared" si="199"/>
        <v>30</v>
      </c>
    </row>
    <row r="272" spans="22:58" x14ac:dyDescent="0.25">
      <c r="V272" s="27">
        <v>3.6800000000000099</v>
      </c>
      <c r="W272" s="32">
        <f t="shared" si="169"/>
        <v>47863.009232264958</v>
      </c>
      <c r="X272">
        <f t="shared" si="203"/>
        <v>-3.4139245433795011</v>
      </c>
      <c r="Y272" s="28">
        <f t="shared" si="170"/>
        <v>-37.240724571595138</v>
      </c>
      <c r="Z272" s="28">
        <f t="shared" si="171"/>
        <v>-89.21277284176665</v>
      </c>
      <c r="AA272" s="28">
        <f t="shared" si="172"/>
        <v>2.60944805630607</v>
      </c>
      <c r="AB272" s="28">
        <f t="shared" si="173"/>
        <v>-42.225606266929319</v>
      </c>
      <c r="AC272" s="28">
        <f t="shared" si="174"/>
        <v>0.29398634463924705</v>
      </c>
      <c r="AD272" s="28">
        <f t="shared" si="175"/>
        <v>14.823182426545461</v>
      </c>
      <c r="AE272" s="28">
        <f t="shared" si="176"/>
        <v>-37.751214714029324</v>
      </c>
      <c r="AF272" s="28">
        <f t="shared" si="177"/>
        <v>-116.61519668215053</v>
      </c>
      <c r="AG272" s="28">
        <f t="shared" si="200"/>
        <v>92.110410468749379</v>
      </c>
      <c r="AH272" s="28">
        <f t="shared" si="178"/>
        <v>-123.44381723956177</v>
      </c>
      <c r="AI272" s="28">
        <f t="shared" si="179"/>
        <v>-89.999961458219801</v>
      </c>
      <c r="AJ272" s="28">
        <f t="shared" si="180"/>
        <v>46.7824208871221</v>
      </c>
      <c r="AK272" s="28">
        <f t="shared" si="181"/>
        <v>89.737576268567622</v>
      </c>
      <c r="AL272" s="29">
        <f t="shared" si="182"/>
        <v>-1.6298625551206345</v>
      </c>
      <c r="AM272" s="28">
        <f t="shared" si="183"/>
        <v>-34.013168144642883</v>
      </c>
      <c r="AN272" s="28">
        <f t="shared" si="184"/>
        <v>13.819151561189077</v>
      </c>
      <c r="AO272" s="28">
        <f t="shared" si="185"/>
        <v>-34.275553334295061</v>
      </c>
      <c r="AP272">
        <f t="shared" si="201"/>
        <v>23.609121289162623</v>
      </c>
      <c r="AQ272">
        <f t="shared" si="202"/>
        <v>-25.26482869549163</v>
      </c>
      <c r="AR272" s="28">
        <f t="shared" si="186"/>
        <v>-25.587770559169254</v>
      </c>
      <c r="AS272" s="30">
        <f t="shared" si="187"/>
        <v>-150.89075001644559</v>
      </c>
      <c r="AT272" s="28">
        <f t="shared" si="188"/>
        <v>9.959205695760535E-9</v>
      </c>
      <c r="AU272" s="28">
        <f t="shared" si="189"/>
        <v>2.7437393806439953E-3</v>
      </c>
      <c r="AV272" s="29">
        <f t="shared" si="190"/>
        <v>-2.9631854392299953E-11</v>
      </c>
      <c r="AW272" s="28">
        <f t="shared" si="191"/>
        <v>-1.4965851178554883E-4</v>
      </c>
      <c r="AX272" s="31">
        <f t="shared" si="192"/>
        <v>9.9295738413682355E-9</v>
      </c>
      <c r="AY272" s="28">
        <f t="shared" si="193"/>
        <v>2.5940808688584465E-3</v>
      </c>
      <c r="AZ272" s="8">
        <f t="shared" si="194"/>
        <v>-25.587770549239679</v>
      </c>
      <c r="BA272" s="8">
        <f t="shared" si="195"/>
        <v>-150.88815593557675</v>
      </c>
      <c r="BB272" s="8">
        <f t="shared" si="196"/>
        <v>29.111844064423252</v>
      </c>
      <c r="BD272" s="32">
        <f t="shared" si="197"/>
        <v>-26</v>
      </c>
      <c r="BE272" s="32">
        <f t="shared" si="198"/>
        <v>-151</v>
      </c>
      <c r="BF272" s="32">
        <f t="shared" si="199"/>
        <v>29</v>
      </c>
    </row>
    <row r="273" spans="22:58" x14ac:dyDescent="0.25">
      <c r="V273" s="27">
        <v>3.6900000000000102</v>
      </c>
      <c r="W273" s="32">
        <f t="shared" si="169"/>
        <v>48977.881936845763</v>
      </c>
      <c r="X273">
        <f t="shared" si="203"/>
        <v>-3.4139245433795011</v>
      </c>
      <c r="Y273" s="28">
        <f t="shared" si="170"/>
        <v>-37.440687674025661</v>
      </c>
      <c r="Z273" s="28">
        <f t="shared" si="171"/>
        <v>-89.230690140896357</v>
      </c>
      <c r="AA273" s="28">
        <f t="shared" si="172"/>
        <v>2.7009208493765464</v>
      </c>
      <c r="AB273" s="28">
        <f t="shared" si="173"/>
        <v>-42.882831175567055</v>
      </c>
      <c r="AC273" s="28">
        <f t="shared" si="174"/>
        <v>0.30736233191427775</v>
      </c>
      <c r="AD273" s="28">
        <f t="shared" si="175"/>
        <v>15.152750715094244</v>
      </c>
      <c r="AE273" s="28">
        <f t="shared" si="176"/>
        <v>-37.846329036114341</v>
      </c>
      <c r="AF273" s="28">
        <f t="shared" si="177"/>
        <v>-116.96077060136918</v>
      </c>
      <c r="AG273" s="28">
        <f t="shared" si="200"/>
        <v>92.110410468749379</v>
      </c>
      <c r="AH273" s="28">
        <f t="shared" si="178"/>
        <v>-123.64381723956168</v>
      </c>
      <c r="AI273" s="28">
        <f t="shared" si="179"/>
        <v>-89.999962335537816</v>
      </c>
      <c r="AJ273" s="28">
        <f t="shared" si="180"/>
        <v>46.982416786719618</v>
      </c>
      <c r="AK273" s="28">
        <f t="shared" si="181"/>
        <v>89.743549681272555</v>
      </c>
      <c r="AL273" s="29">
        <f t="shared" si="182"/>
        <v>-1.6934402525034875</v>
      </c>
      <c r="AM273" s="28">
        <f t="shared" si="183"/>
        <v>-34.627486959528952</v>
      </c>
      <c r="AN273" s="28">
        <f t="shared" si="184"/>
        <v>13.755569763403825</v>
      </c>
      <c r="AO273" s="28">
        <f t="shared" si="185"/>
        <v>-34.883899613794213</v>
      </c>
      <c r="AP273">
        <f t="shared" si="201"/>
        <v>23.609121289162623</v>
      </c>
      <c r="AQ273">
        <f t="shared" si="202"/>
        <v>-25.26482869549163</v>
      </c>
      <c r="AR273" s="28">
        <f t="shared" si="186"/>
        <v>-25.746466679039521</v>
      </c>
      <c r="AS273" s="30">
        <f t="shared" si="187"/>
        <v>-151.84467021516338</v>
      </c>
      <c r="AT273" s="28">
        <f t="shared" si="188"/>
        <v>1.0428568945695299E-8</v>
      </c>
      <c r="AU273" s="28">
        <f t="shared" si="189"/>
        <v>2.8076492807565913E-3</v>
      </c>
      <c r="AV273" s="29">
        <f t="shared" si="190"/>
        <v>-3.1028200563873982E-11</v>
      </c>
      <c r="AW273" s="28">
        <f t="shared" si="191"/>
        <v>-1.5314450634530233E-4</v>
      </c>
      <c r="AX273" s="31">
        <f t="shared" si="192"/>
        <v>1.0397540745131425E-8</v>
      </c>
      <c r="AY273" s="28">
        <f t="shared" si="193"/>
        <v>2.6545047744112888E-3</v>
      </c>
      <c r="AZ273" s="8">
        <f t="shared" si="194"/>
        <v>-25.746466668641979</v>
      </c>
      <c r="BA273" s="8">
        <f t="shared" si="195"/>
        <v>-151.84201571038898</v>
      </c>
      <c r="BB273" s="8">
        <f t="shared" si="196"/>
        <v>28.157984289611022</v>
      </c>
      <c r="BD273" s="32">
        <f t="shared" si="197"/>
        <v>-26</v>
      </c>
      <c r="BE273" s="32">
        <f t="shared" si="198"/>
        <v>-152</v>
      </c>
      <c r="BF273" s="32">
        <f t="shared" si="199"/>
        <v>28</v>
      </c>
    </row>
    <row r="274" spans="22:58" x14ac:dyDescent="0.25">
      <c r="V274" s="27">
        <v>3.7000000000000099</v>
      </c>
      <c r="W274" s="32">
        <f t="shared" si="169"/>
        <v>50118.7233627284</v>
      </c>
      <c r="X274">
        <f t="shared" si="203"/>
        <v>-3.4139245433795011</v>
      </c>
      <c r="Y274" s="28">
        <f t="shared" si="170"/>
        <v>-37.640652436827736</v>
      </c>
      <c r="Z274" s="28">
        <f t="shared" si="171"/>
        <v>-89.248199737905537</v>
      </c>
      <c r="AA274" s="28">
        <f t="shared" si="172"/>
        <v>2.7946834754298813</v>
      </c>
      <c r="AB274" s="28">
        <f t="shared" si="173"/>
        <v>-43.541174257445256</v>
      </c>
      <c r="AC274" s="28">
        <f t="shared" si="174"/>
        <v>0.32132469456882606</v>
      </c>
      <c r="AD274" s="28">
        <f t="shared" si="175"/>
        <v>15.488935919673517</v>
      </c>
      <c r="AE274" s="28">
        <f t="shared" si="176"/>
        <v>-37.93856881020853</v>
      </c>
      <c r="AF274" s="28">
        <f t="shared" si="177"/>
        <v>-117.30043807567726</v>
      </c>
      <c r="AG274" s="28">
        <f t="shared" si="200"/>
        <v>92.110410468749379</v>
      </c>
      <c r="AH274" s="28">
        <f t="shared" si="178"/>
        <v>-123.8438172395616</v>
      </c>
      <c r="AI274" s="28">
        <f t="shared" si="179"/>
        <v>-89.999963192885645</v>
      </c>
      <c r="AJ274" s="28">
        <f t="shared" si="180"/>
        <v>47.182412870862038</v>
      </c>
      <c r="AK274" s="28">
        <f t="shared" si="181"/>
        <v>89.74938712789087</v>
      </c>
      <c r="AL274" s="29">
        <f t="shared" si="182"/>
        <v>-1.7590315310502551</v>
      </c>
      <c r="AM274" s="28">
        <f t="shared" si="183"/>
        <v>-35.246836050907632</v>
      </c>
      <c r="AN274" s="28">
        <f t="shared" si="184"/>
        <v>13.68997456899956</v>
      </c>
      <c r="AO274" s="28">
        <f t="shared" si="185"/>
        <v>-35.497412115902407</v>
      </c>
      <c r="AP274">
        <f t="shared" si="201"/>
        <v>23.609121289162623</v>
      </c>
      <c r="AQ274">
        <f t="shared" si="202"/>
        <v>-25.26482869549163</v>
      </c>
      <c r="AR274" s="28">
        <f t="shared" si="186"/>
        <v>-25.904301647537977</v>
      </c>
      <c r="AS274" s="30">
        <f t="shared" si="187"/>
        <v>-152.79785019157967</v>
      </c>
      <c r="AT274" s="28">
        <f t="shared" si="188"/>
        <v>1.0920051939004717E-8</v>
      </c>
      <c r="AU274" s="28">
        <f t="shared" si="189"/>
        <v>2.8730478336719406E-3</v>
      </c>
      <c r="AV274" s="29">
        <f t="shared" si="190"/>
        <v>-3.2490121003174119E-11</v>
      </c>
      <c r="AW274" s="28">
        <f t="shared" si="191"/>
        <v>-1.5671170014942579E-4</v>
      </c>
      <c r="AX274" s="31">
        <f t="shared" si="192"/>
        <v>1.0887561818001543E-8</v>
      </c>
      <c r="AY274" s="28">
        <f t="shared" si="193"/>
        <v>2.7163361335225148E-3</v>
      </c>
      <c r="AZ274" s="8">
        <f t="shared" si="194"/>
        <v>-25.904301636650416</v>
      </c>
      <c r="BA274" s="8">
        <f t="shared" si="195"/>
        <v>-152.79513385544615</v>
      </c>
      <c r="BB274" s="8">
        <f t="shared" si="196"/>
        <v>27.204866144553847</v>
      </c>
      <c r="BD274" s="32">
        <f t="shared" si="197"/>
        <v>-26</v>
      </c>
      <c r="BE274" s="32">
        <f t="shared" si="198"/>
        <v>-153</v>
      </c>
      <c r="BF274" s="32">
        <f t="shared" si="199"/>
        <v>27</v>
      </c>
    </row>
    <row r="275" spans="22:58" x14ac:dyDescent="0.25">
      <c r="V275" s="27">
        <v>3.7100000000000102</v>
      </c>
      <c r="W275" s="32">
        <f t="shared" si="169"/>
        <v>51286.138399137766</v>
      </c>
      <c r="X275">
        <f t="shared" si="203"/>
        <v>-3.4139245433795011</v>
      </c>
      <c r="Y275" s="28">
        <f t="shared" si="170"/>
        <v>-37.840618785298091</v>
      </c>
      <c r="Z275" s="28">
        <f t="shared" si="171"/>
        <v>-89.265310903524849</v>
      </c>
      <c r="AA275" s="28">
        <f t="shared" si="172"/>
        <v>2.8907425195352934</v>
      </c>
      <c r="AB275" s="28">
        <f t="shared" si="173"/>
        <v>-44.200289287454162</v>
      </c>
      <c r="AC275" s="28">
        <f t="shared" si="174"/>
        <v>0.3358971305952646</v>
      </c>
      <c r="AD275" s="28">
        <f t="shared" si="175"/>
        <v>15.83182365938222</v>
      </c>
      <c r="AE275" s="28">
        <f t="shared" si="176"/>
        <v>-38.027903678547034</v>
      </c>
      <c r="AF275" s="28">
        <f t="shared" si="177"/>
        <v>-117.63377653159679</v>
      </c>
      <c r="AG275" s="28">
        <f t="shared" si="200"/>
        <v>92.110410468749379</v>
      </c>
      <c r="AH275" s="28">
        <f t="shared" si="178"/>
        <v>-124.04381723956152</v>
      </c>
      <c r="AI275" s="28">
        <f t="shared" si="179"/>
        <v>-89.999964030717862</v>
      </c>
      <c r="AJ275" s="28">
        <f t="shared" si="180"/>
        <v>47.38240913124379</v>
      </c>
      <c r="AK275" s="28">
        <f t="shared" si="181"/>
        <v>89.755091703029038</v>
      </c>
      <c r="AL275" s="29">
        <f t="shared" si="182"/>
        <v>-1.8266685441305499</v>
      </c>
      <c r="AM275" s="28">
        <f t="shared" si="183"/>
        <v>-35.870964848025778</v>
      </c>
      <c r="AN275" s="28">
        <f t="shared" si="184"/>
        <v>13.622333816301099</v>
      </c>
      <c r="AO275" s="28">
        <f t="shared" si="185"/>
        <v>-36.115837175714603</v>
      </c>
      <c r="AP275">
        <f t="shared" si="201"/>
        <v>23.609121289162623</v>
      </c>
      <c r="AQ275">
        <f t="shared" si="202"/>
        <v>-25.26482869549163</v>
      </c>
      <c r="AR275" s="28">
        <f t="shared" si="186"/>
        <v>-26.061277268574941</v>
      </c>
      <c r="AS275" s="30">
        <f t="shared" si="187"/>
        <v>-153.7496137073114</v>
      </c>
      <c r="AT275" s="28">
        <f t="shared" si="188"/>
        <v>1.1434700006657401E-8</v>
      </c>
      <c r="AU275" s="28">
        <f t="shared" si="189"/>
        <v>2.9399697145677728E-3</v>
      </c>
      <c r="AV275" s="29">
        <f t="shared" si="190"/>
        <v>-3.40214730200666E-11</v>
      </c>
      <c r="AW275" s="28">
        <f t="shared" si="191"/>
        <v>-1.6036198457129163E-4</v>
      </c>
      <c r="AX275" s="31">
        <f t="shared" si="192"/>
        <v>1.1400678533637333E-8</v>
      </c>
      <c r="AY275" s="28">
        <f t="shared" si="193"/>
        <v>2.7796077299964811E-3</v>
      </c>
      <c r="AZ275" s="8">
        <f t="shared" si="194"/>
        <v>-26.061277257174261</v>
      </c>
      <c r="BA275" s="8">
        <f t="shared" si="195"/>
        <v>-153.74683409958141</v>
      </c>
      <c r="BB275" s="8">
        <f t="shared" si="196"/>
        <v>26.253165900418594</v>
      </c>
      <c r="BD275" s="32">
        <f t="shared" si="197"/>
        <v>-26</v>
      </c>
      <c r="BE275" s="32">
        <f t="shared" si="198"/>
        <v>-154</v>
      </c>
      <c r="BF275" s="32">
        <f t="shared" si="199"/>
        <v>26</v>
      </c>
    </row>
    <row r="276" spans="22:58" x14ac:dyDescent="0.25">
      <c r="V276" s="27">
        <v>3.72000000000001</v>
      </c>
      <c r="W276" s="32">
        <f t="shared" si="169"/>
        <v>52480.746024978471</v>
      </c>
      <c r="X276">
        <f t="shared" si="203"/>
        <v>-3.4139245433795011</v>
      </c>
      <c r="Y276" s="28">
        <f t="shared" si="170"/>
        <v>-38.040586648093324</v>
      </c>
      <c r="Z276" s="28">
        <f t="shared" si="171"/>
        <v>-89.282032698104643</v>
      </c>
      <c r="AA276" s="28">
        <f t="shared" si="172"/>
        <v>2.989102152089206</v>
      </c>
      <c r="AB276" s="28">
        <f t="shared" si="173"/>
        <v>-44.859828002189545</v>
      </c>
      <c r="AC276" s="28">
        <f t="shared" si="174"/>
        <v>0.3511041173669156</v>
      </c>
      <c r="AD276" s="28">
        <f t="shared" si="175"/>
        <v>16.181497456234897</v>
      </c>
      <c r="AE276" s="28">
        <f t="shared" si="176"/>
        <v>-38.1143049220167</v>
      </c>
      <c r="AF276" s="28">
        <f t="shared" si="177"/>
        <v>-117.96036324405929</v>
      </c>
      <c r="AG276" s="28">
        <f t="shared" si="200"/>
        <v>92.110410468749379</v>
      </c>
      <c r="AH276" s="28">
        <f t="shared" si="178"/>
        <v>-124.24381723956144</v>
      </c>
      <c r="AI276" s="28">
        <f t="shared" si="179"/>
        <v>-89.999964849478687</v>
      </c>
      <c r="AJ276" s="28">
        <f t="shared" si="180"/>
        <v>47.582405559933065</v>
      </c>
      <c r="AK276" s="28">
        <f t="shared" si="181"/>
        <v>89.760666430875631</v>
      </c>
      <c r="AL276" s="29">
        <f t="shared" si="182"/>
        <v>-1.896382001761461</v>
      </c>
      <c r="AM276" s="28">
        <f t="shared" si="183"/>
        <v>-36.49961181206308</v>
      </c>
      <c r="AN276" s="28">
        <f t="shared" si="184"/>
        <v>13.552616787359545</v>
      </c>
      <c r="AO276" s="28">
        <f t="shared" si="185"/>
        <v>-36.738910230666136</v>
      </c>
      <c r="AP276">
        <f t="shared" si="201"/>
        <v>23.609121289162623</v>
      </c>
      <c r="AQ276">
        <f t="shared" si="202"/>
        <v>-25.26482869549163</v>
      </c>
      <c r="AR276" s="28">
        <f t="shared" si="186"/>
        <v>-26.217395540986161</v>
      </c>
      <c r="AS276" s="30">
        <f t="shared" si="187"/>
        <v>-154.69927347472543</v>
      </c>
      <c r="AT276" s="28">
        <f t="shared" si="188"/>
        <v>1.197359898137508E-8</v>
      </c>
      <c r="AU276" s="28">
        <f t="shared" si="189"/>
        <v>3.0084504063104087E-3</v>
      </c>
      <c r="AV276" s="29">
        <f t="shared" si="190"/>
        <v>-3.5624185269484588E-11</v>
      </c>
      <c r="AW276" s="28">
        <f t="shared" si="191"/>
        <v>-1.6409729504001665E-4</v>
      </c>
      <c r="AX276" s="31">
        <f t="shared" si="192"/>
        <v>1.1937974796105595E-8</v>
      </c>
      <c r="AY276" s="28">
        <f t="shared" si="193"/>
        <v>2.8443531112703922E-3</v>
      </c>
      <c r="AZ276" s="8">
        <f t="shared" si="194"/>
        <v>-26.217395529048186</v>
      </c>
      <c r="BA276" s="8">
        <f t="shared" si="195"/>
        <v>-154.69642912161416</v>
      </c>
      <c r="BB276" s="8">
        <f t="shared" si="196"/>
        <v>25.303570878385841</v>
      </c>
      <c r="BD276" s="32">
        <f t="shared" si="197"/>
        <v>-26</v>
      </c>
      <c r="BE276" s="32">
        <f t="shared" si="198"/>
        <v>-155</v>
      </c>
      <c r="BF276" s="32">
        <f t="shared" si="199"/>
        <v>25</v>
      </c>
    </row>
    <row r="277" spans="22:58" x14ac:dyDescent="0.25">
      <c r="V277" s="27">
        <v>3.7300000000000102</v>
      </c>
      <c r="W277" s="32">
        <f t="shared" si="169"/>
        <v>53703.179637026609</v>
      </c>
      <c r="X277">
        <f t="shared" si="203"/>
        <v>-3.4139245433795011</v>
      </c>
      <c r="Y277" s="28">
        <f t="shared" si="170"/>
        <v>-38.240555957079067</v>
      </c>
      <c r="Z277" s="28">
        <f t="shared" si="171"/>
        <v>-89.298373976360779</v>
      </c>
      <c r="AA277" s="28">
        <f t="shared" si="172"/>
        <v>3.0897641111913998</v>
      </c>
      <c r="AB277" s="28">
        <f t="shared" si="173"/>
        <v>-45.519441017090493</v>
      </c>
      <c r="AC277" s="28">
        <f t="shared" si="174"/>
        <v>0.36697092143777688</v>
      </c>
      <c r="AD277" s="28">
        <f t="shared" si="175"/>
        <v>16.538038479558907</v>
      </c>
      <c r="AE277" s="28">
        <f t="shared" si="176"/>
        <v>-38.197745467829392</v>
      </c>
      <c r="AF277" s="28">
        <f t="shared" si="177"/>
        <v>-118.27977651389236</v>
      </c>
      <c r="AG277" s="28">
        <f t="shared" si="200"/>
        <v>92.110410468749379</v>
      </c>
      <c r="AH277" s="28">
        <f t="shared" si="178"/>
        <v>-124.44381723956138</v>
      </c>
      <c r="AI277" s="28">
        <f t="shared" si="179"/>
        <v>-89.999965649602245</v>
      </c>
      <c r="AJ277" s="28">
        <f t="shared" si="180"/>
        <v>47.782402149355079</v>
      </c>
      <c r="AK277" s="28">
        <f t="shared" si="181"/>
        <v>89.766114266802703</v>
      </c>
      <c r="AL277" s="29">
        <f t="shared" si="182"/>
        <v>-1.9682010609282146</v>
      </c>
      <c r="AM277" s="28">
        <f t="shared" si="183"/>
        <v>-37.132504844901213</v>
      </c>
      <c r="AN277" s="28">
        <f t="shared" si="184"/>
        <v>13.48079431761486</v>
      </c>
      <c r="AO277" s="28">
        <f t="shared" si="185"/>
        <v>-37.366356227700756</v>
      </c>
      <c r="AP277">
        <f t="shared" si="201"/>
        <v>23.609121289162623</v>
      </c>
      <c r="AQ277">
        <f t="shared" si="202"/>
        <v>-25.26482869549163</v>
      </c>
      <c r="AR277" s="28">
        <f t="shared" si="186"/>
        <v>-26.372658556543541</v>
      </c>
      <c r="AS277" s="30">
        <f t="shared" si="187"/>
        <v>-155.64613274159311</v>
      </c>
      <c r="AT277" s="28">
        <f t="shared" si="188"/>
        <v>1.2537898341491709E-8</v>
      </c>
      <c r="AU277" s="28">
        <f t="shared" si="189"/>
        <v>3.0785262182682987E-3</v>
      </c>
      <c r="AV277" s="29">
        <f t="shared" si="190"/>
        <v>-3.7304043716227462E-11</v>
      </c>
      <c r="AW277" s="28">
        <f t="shared" si="191"/>
        <v>-1.6791961206665505E-4</v>
      </c>
      <c r="AX277" s="31">
        <f t="shared" si="192"/>
        <v>1.2500594297775482E-8</v>
      </c>
      <c r="AY277" s="28">
        <f t="shared" si="193"/>
        <v>2.9106066062016436E-3</v>
      </c>
      <c r="AZ277" s="8">
        <f t="shared" si="194"/>
        <v>-26.372658544042949</v>
      </c>
      <c r="BA277" s="8">
        <f t="shared" si="195"/>
        <v>-155.6432221349869</v>
      </c>
      <c r="BB277" s="8">
        <f t="shared" si="196"/>
        <v>24.3567778650131</v>
      </c>
      <c r="BD277" s="32">
        <f t="shared" si="197"/>
        <v>-26</v>
      </c>
      <c r="BE277" s="32">
        <f t="shared" si="198"/>
        <v>-156</v>
      </c>
      <c r="BF277" s="32">
        <f t="shared" si="199"/>
        <v>24</v>
      </c>
    </row>
    <row r="278" spans="22:58" x14ac:dyDescent="0.25">
      <c r="V278" s="27">
        <v>3.74000000000001</v>
      </c>
      <c r="W278" s="32">
        <f t="shared" si="169"/>
        <v>54954.087385763814</v>
      </c>
      <c r="X278">
        <f t="shared" si="203"/>
        <v>-3.4139245433795011</v>
      </c>
      <c r="Y278" s="28">
        <f t="shared" si="170"/>
        <v>-38.440526647185514</v>
      </c>
      <c r="Z278" s="28">
        <f t="shared" si="171"/>
        <v>-89.314343392015047</v>
      </c>
      <c r="AA278" s="28">
        <f t="shared" si="172"/>
        <v>3.1927276952856065</v>
      </c>
      <c r="AB278" s="28">
        <f t="shared" si="173"/>
        <v>-46.178778750804064</v>
      </c>
      <c r="AC278" s="28">
        <f t="shared" si="174"/>
        <v>0.38352360692137261</v>
      </c>
      <c r="AD278" s="28">
        <f t="shared" si="175"/>
        <v>16.90152527815706</v>
      </c>
      <c r="AE278" s="28">
        <f t="shared" si="176"/>
        <v>-38.278199888358039</v>
      </c>
      <c r="AF278" s="28">
        <f t="shared" si="177"/>
        <v>-118.59159686466205</v>
      </c>
      <c r="AG278" s="28">
        <f t="shared" si="200"/>
        <v>92.110410468749379</v>
      </c>
      <c r="AH278" s="28">
        <f t="shared" si="178"/>
        <v>-124.6438172395613</v>
      </c>
      <c r="AI278" s="28">
        <f t="shared" si="179"/>
        <v>-89.99996643151276</v>
      </c>
      <c r="AJ278" s="28">
        <f t="shared" si="180"/>
        <v>47.982398892275882</v>
      </c>
      <c r="AK278" s="28">
        <f t="shared" si="181"/>
        <v>89.771438098930744</v>
      </c>
      <c r="AL278" s="29">
        <f t="shared" si="182"/>
        <v>-2.042153219044784</v>
      </c>
      <c r="AM278" s="28">
        <f t="shared" si="183"/>
        <v>-37.769361754275714</v>
      </c>
      <c r="AN278" s="28">
        <f t="shared" si="184"/>
        <v>13.406838902419175</v>
      </c>
      <c r="AO278" s="28">
        <f t="shared" si="185"/>
        <v>-37.99789008685773</v>
      </c>
      <c r="AP278">
        <f t="shared" si="201"/>
        <v>23.609121289162623</v>
      </c>
      <c r="AQ278">
        <f t="shared" si="202"/>
        <v>-25.26482869549163</v>
      </c>
      <c r="AR278" s="28">
        <f t="shared" si="186"/>
        <v>-26.527068392267871</v>
      </c>
      <c r="AS278" s="30">
        <f t="shared" si="187"/>
        <v>-156.58948695151977</v>
      </c>
      <c r="AT278" s="28">
        <f t="shared" si="188"/>
        <v>1.3128791924404127E-8</v>
      </c>
      <c r="AU278" s="28">
        <f t="shared" si="189"/>
        <v>3.1502343055636495E-3</v>
      </c>
      <c r="AV278" s="29">
        <f t="shared" si="190"/>
        <v>-3.9061048360295282E-11</v>
      </c>
      <c r="AW278" s="28">
        <f t="shared" si="191"/>
        <v>-1.7183096229428764E-4</v>
      </c>
      <c r="AX278" s="31">
        <f t="shared" si="192"/>
        <v>1.3089730876043832E-8</v>
      </c>
      <c r="AY278" s="28">
        <f t="shared" si="193"/>
        <v>2.9784033432693618E-3</v>
      </c>
      <c r="AZ278" s="8">
        <f t="shared" si="194"/>
        <v>-26.527068379178139</v>
      </c>
      <c r="BA278" s="8">
        <f t="shared" si="195"/>
        <v>-156.58650854817651</v>
      </c>
      <c r="BB278" s="8">
        <f t="shared" si="196"/>
        <v>23.413491451823489</v>
      </c>
      <c r="BD278" s="32">
        <f t="shared" si="197"/>
        <v>-27</v>
      </c>
      <c r="BE278" s="32">
        <f t="shared" si="198"/>
        <v>-157</v>
      </c>
      <c r="BF278" s="32">
        <f t="shared" si="199"/>
        <v>23</v>
      </c>
    </row>
    <row r="279" spans="22:58" x14ac:dyDescent="0.25">
      <c r="V279" s="27">
        <v>3.7500000000000102</v>
      </c>
      <c r="W279" s="32">
        <f t="shared" si="169"/>
        <v>56234.132519036291</v>
      </c>
      <c r="X279">
        <f t="shared" si="203"/>
        <v>-3.4139245433795011</v>
      </c>
      <c r="Y279" s="28">
        <f t="shared" si="170"/>
        <v>-38.64049865626982</v>
      </c>
      <c r="Z279" s="28">
        <f t="shared" si="171"/>
        <v>-89.329949402332716</v>
      </c>
      <c r="AA279" s="28">
        <f t="shared" si="172"/>
        <v>3.2979897661310642</v>
      </c>
      <c r="AB279" s="28">
        <f t="shared" si="173"/>
        <v>-46.837492350821769</v>
      </c>
      <c r="AC279" s="28">
        <f t="shared" si="174"/>
        <v>0.40078904228545104</v>
      </c>
      <c r="AD279" s="28">
        <f t="shared" si="175"/>
        <v>17.272033500250252</v>
      </c>
      <c r="AE279" s="28">
        <f t="shared" si="176"/>
        <v>-38.355644391232801</v>
      </c>
      <c r="AF279" s="28">
        <f t="shared" si="177"/>
        <v>-118.89540825290425</v>
      </c>
      <c r="AG279" s="28">
        <f t="shared" si="200"/>
        <v>92.110410468749379</v>
      </c>
      <c r="AH279" s="28">
        <f t="shared" si="178"/>
        <v>-124.84381723956125</v>
      </c>
      <c r="AI279" s="28">
        <f t="shared" si="179"/>
        <v>-89.999967195624805</v>
      </c>
      <c r="AJ279" s="28">
        <f t="shared" si="180"/>
        <v>48.182395781787108</v>
      </c>
      <c r="AK279" s="28">
        <f t="shared" si="181"/>
        <v>89.776640749658071</v>
      </c>
      <c r="AL279" s="29">
        <f t="shared" si="182"/>
        <v>-2.1182642113310961</v>
      </c>
      <c r="AM279" s="28">
        <f t="shared" si="183"/>
        <v>-38.409890774295448</v>
      </c>
      <c r="AN279" s="28">
        <f t="shared" si="184"/>
        <v>13.330724799644143</v>
      </c>
      <c r="AO279" s="28">
        <f t="shared" si="185"/>
        <v>-38.633217220262182</v>
      </c>
      <c r="AP279">
        <f t="shared" si="201"/>
        <v>23.609121289162623</v>
      </c>
      <c r="AQ279">
        <f t="shared" si="202"/>
        <v>-25.26482869549163</v>
      </c>
      <c r="AR279" s="28">
        <f t="shared" si="186"/>
        <v>-26.680626997917663</v>
      </c>
      <c r="AS279" s="30">
        <f t="shared" si="187"/>
        <v>-157.52862547316641</v>
      </c>
      <c r="AT279" s="28">
        <f t="shared" si="188"/>
        <v>1.3747531427156513E-8</v>
      </c>
      <c r="AU279" s="28">
        <f t="shared" si="189"/>
        <v>3.2236126887726204E-3</v>
      </c>
      <c r="AV279" s="29">
        <f t="shared" si="190"/>
        <v>-4.0902913821420531E-11</v>
      </c>
      <c r="AW279" s="28">
        <f t="shared" si="191"/>
        <v>-1.758334195725782E-4</v>
      </c>
      <c r="AX279" s="31">
        <f t="shared" si="192"/>
        <v>1.3706628513335092E-8</v>
      </c>
      <c r="AY279" s="28">
        <f t="shared" si="193"/>
        <v>3.0477792692000421E-3</v>
      </c>
      <c r="AZ279" s="8">
        <f t="shared" si="194"/>
        <v>-26.680626984211035</v>
      </c>
      <c r="BA279" s="8">
        <f t="shared" si="195"/>
        <v>-157.52557769389722</v>
      </c>
      <c r="BB279" s="8">
        <f t="shared" si="196"/>
        <v>22.474422306102781</v>
      </c>
      <c r="BD279" s="32">
        <f t="shared" si="197"/>
        <v>-27</v>
      </c>
      <c r="BE279" s="32">
        <f t="shared" si="198"/>
        <v>-158</v>
      </c>
      <c r="BF279" s="32">
        <f t="shared" si="199"/>
        <v>22</v>
      </c>
    </row>
    <row r="280" spans="22:58" x14ac:dyDescent="0.25">
      <c r="V280" s="27">
        <v>3.76000000000001</v>
      </c>
      <c r="W280" s="32">
        <f t="shared" si="169"/>
        <v>57543.9937337171</v>
      </c>
      <c r="X280">
        <f t="shared" si="203"/>
        <v>-3.4139245433795011</v>
      </c>
      <c r="Y280" s="28">
        <f t="shared" si="170"/>
        <v>-38.840471924984442</v>
      </c>
      <c r="Z280" s="28">
        <f t="shared" si="171"/>
        <v>-89.345200272559381</v>
      </c>
      <c r="AA280" s="28">
        <f t="shared" si="172"/>
        <v>3.4055447620779891</v>
      </c>
      <c r="AB280" s="28">
        <f t="shared" si="173"/>
        <v>-47.495234614412482</v>
      </c>
      <c r="AC280" s="28">
        <f t="shared" si="174"/>
        <v>0.4187949053912346</v>
      </c>
      <c r="AD280" s="28">
        <f t="shared" si="175"/>
        <v>17.649635601284679</v>
      </c>
      <c r="AE280" s="28">
        <f t="shared" si="176"/>
        <v>-38.430056800894718</v>
      </c>
      <c r="AF280" s="28">
        <f t="shared" si="177"/>
        <v>-119.19079928568721</v>
      </c>
      <c r="AG280" s="28">
        <f t="shared" si="200"/>
        <v>92.110410468749379</v>
      </c>
      <c r="AH280" s="28">
        <f t="shared" si="178"/>
        <v>-125.04381723956116</v>
      </c>
      <c r="AI280" s="28">
        <f t="shared" si="179"/>
        <v>-89.999967942343559</v>
      </c>
      <c r="AJ280" s="28">
        <f t="shared" si="180"/>
        <v>48.382392811291311</v>
      </c>
      <c r="AK280" s="28">
        <f t="shared" si="181"/>
        <v>89.781724977155591</v>
      </c>
      <c r="AL280" s="29">
        <f t="shared" si="182"/>
        <v>-2.1965579128782982</v>
      </c>
      <c r="AM280" s="28">
        <f t="shared" si="183"/>
        <v>-39.05379113978055</v>
      </c>
      <c r="AN280" s="28">
        <f t="shared" si="184"/>
        <v>13.252428127601227</v>
      </c>
      <c r="AO280" s="28">
        <f t="shared" si="185"/>
        <v>-39.272034104968519</v>
      </c>
      <c r="AP280">
        <f t="shared" si="201"/>
        <v>23.609121289162623</v>
      </c>
      <c r="AQ280">
        <f t="shared" si="202"/>
        <v>-25.26482869549163</v>
      </c>
      <c r="AR280" s="28">
        <f t="shared" si="186"/>
        <v>-26.833336079622498</v>
      </c>
      <c r="AS280" s="30">
        <f t="shared" si="187"/>
        <v>-158.46283339065573</v>
      </c>
      <c r="AT280" s="28">
        <f t="shared" si="188"/>
        <v>1.4395434121060042E-8</v>
      </c>
      <c r="AU280" s="28">
        <f t="shared" si="189"/>
        <v>3.2987002740843029E-3</v>
      </c>
      <c r="AV280" s="29">
        <f t="shared" si="190"/>
        <v>-4.2829640099603287E-11</v>
      </c>
      <c r="AW280" s="28">
        <f t="shared" si="191"/>
        <v>-1.799291060573542E-4</v>
      </c>
      <c r="AX280" s="31">
        <f t="shared" si="192"/>
        <v>1.4352604480960439E-8</v>
      </c>
      <c r="AY280" s="28">
        <f t="shared" si="193"/>
        <v>3.1187711680269485E-3</v>
      </c>
      <c r="AZ280" s="8">
        <f t="shared" si="194"/>
        <v>-26.833336065269894</v>
      </c>
      <c r="BA280" s="8">
        <f t="shared" si="195"/>
        <v>-158.4597146194877</v>
      </c>
      <c r="BB280" s="8">
        <f t="shared" si="196"/>
        <v>21.540285380512302</v>
      </c>
      <c r="BD280" s="32">
        <f t="shared" si="197"/>
        <v>-27</v>
      </c>
      <c r="BE280" s="32">
        <f t="shared" si="198"/>
        <v>-158</v>
      </c>
      <c r="BF280" s="32">
        <f t="shared" si="199"/>
        <v>22</v>
      </c>
    </row>
    <row r="281" spans="22:58" x14ac:dyDescent="0.25">
      <c r="V281" s="27">
        <v>3.7700000000000098</v>
      </c>
      <c r="W281" s="32">
        <f t="shared" si="169"/>
        <v>58884.365535560224</v>
      </c>
      <c r="X281">
        <f t="shared" si="203"/>
        <v>-3.4139245433795011</v>
      </c>
      <c r="Y281" s="28">
        <f t="shared" si="170"/>
        <v>-39.040446396651483</v>
      </c>
      <c r="Z281" s="28">
        <f t="shared" si="171"/>
        <v>-89.360104080259063</v>
      </c>
      <c r="AA281" s="28">
        <f t="shared" si="172"/>
        <v>3.5153847215280072</v>
      </c>
      <c r="AB281" s="28">
        <f t="shared" si="173"/>
        <v>-48.151660898936385</v>
      </c>
      <c r="AC281" s="28">
        <f t="shared" si="174"/>
        <v>0.43756968659851125</v>
      </c>
      <c r="AD281" s="28">
        <f t="shared" si="175"/>
        <v>18.034400539770591</v>
      </c>
      <c r="AE281" s="28">
        <f t="shared" si="176"/>
        <v>-38.501416531904468</v>
      </c>
      <c r="AF281" s="28">
        <f t="shared" si="177"/>
        <v>-119.47736443942486</v>
      </c>
      <c r="AG281" s="28">
        <f t="shared" si="200"/>
        <v>92.110410468749379</v>
      </c>
      <c r="AH281" s="28">
        <f t="shared" si="178"/>
        <v>-125.2438172395611</v>
      </c>
      <c r="AI281" s="28">
        <f t="shared" si="179"/>
        <v>-89.999968672064909</v>
      </c>
      <c r="AJ281" s="28">
        <f t="shared" si="180"/>
        <v>48.582389974487938</v>
      </c>
      <c r="AK281" s="28">
        <f t="shared" si="181"/>
        <v>89.78669347682758</v>
      </c>
      <c r="AL281" s="29">
        <f t="shared" si="182"/>
        <v>-2.2770562461600234</v>
      </c>
      <c r="AM281" s="28">
        <f t="shared" si="183"/>
        <v>-39.700753712339221</v>
      </c>
      <c r="AN281" s="28">
        <f t="shared" si="184"/>
        <v>13.171926957516197</v>
      </c>
      <c r="AO281" s="28">
        <f t="shared" si="185"/>
        <v>-39.914028907576551</v>
      </c>
      <c r="AP281">
        <f t="shared" si="201"/>
        <v>23.609121289162623</v>
      </c>
      <c r="AQ281">
        <f t="shared" si="202"/>
        <v>-25.26482869549163</v>
      </c>
      <c r="AR281" s="28">
        <f t="shared" si="186"/>
        <v>-26.985196980717276</v>
      </c>
      <c r="AS281" s="30">
        <f t="shared" si="187"/>
        <v>-159.39139334700141</v>
      </c>
      <c r="AT281" s="28">
        <f t="shared" si="188"/>
        <v>1.507386935110832E-8</v>
      </c>
      <c r="AU281" s="28">
        <f t="shared" si="189"/>
        <v>3.3755368739292928E-3</v>
      </c>
      <c r="AV281" s="29">
        <f t="shared" si="190"/>
        <v>-4.4848941814576068E-11</v>
      </c>
      <c r="AW281" s="28">
        <f t="shared" si="191"/>
        <v>-1.8412019333580228E-4</v>
      </c>
      <c r="AX281" s="31">
        <f t="shared" si="192"/>
        <v>1.5029020409293743E-8</v>
      </c>
      <c r="AY281" s="28">
        <f t="shared" si="193"/>
        <v>3.1914166805934907E-3</v>
      </c>
      <c r="AZ281" s="8">
        <f t="shared" si="194"/>
        <v>-26.985196965688257</v>
      </c>
      <c r="BA281" s="8">
        <f t="shared" si="195"/>
        <v>-159.3882019303208</v>
      </c>
      <c r="BB281" s="8">
        <f t="shared" si="196"/>
        <v>20.611798069679196</v>
      </c>
      <c r="BD281" s="32">
        <f t="shared" si="197"/>
        <v>-27</v>
      </c>
      <c r="BE281" s="32">
        <f t="shared" si="198"/>
        <v>-159</v>
      </c>
      <c r="BF281" s="32">
        <f t="shared" si="199"/>
        <v>21</v>
      </c>
    </row>
    <row r="282" spans="22:58" x14ac:dyDescent="0.25">
      <c r="V282" s="27">
        <v>3.78000000000001</v>
      </c>
      <c r="W282" s="32">
        <f t="shared" si="169"/>
        <v>60255.958607437242</v>
      </c>
      <c r="X282">
        <f t="shared" si="203"/>
        <v>-3.4139245433795011</v>
      </c>
      <c r="Y282" s="28">
        <f t="shared" si="170"/>
        <v>-39.240422017142727</v>
      </c>
      <c r="Z282" s="28">
        <f t="shared" si="171"/>
        <v>-89.374668719555814</v>
      </c>
      <c r="AA282" s="28">
        <f t="shared" si="172"/>
        <v>3.6274993163698426</v>
      </c>
      <c r="AB282" s="28">
        <f t="shared" si="173"/>
        <v>-48.806430015750315</v>
      </c>
      <c r="AC282" s="28">
        <f t="shared" si="174"/>
        <v>0.45714268975098754</v>
      </c>
      <c r="AD282" s="28">
        <f t="shared" si="175"/>
        <v>18.426393461407937</v>
      </c>
      <c r="AE282" s="28">
        <f t="shared" si="176"/>
        <v>-38.569704554401397</v>
      </c>
      <c r="AF282" s="28">
        <f t="shared" si="177"/>
        <v>-119.7547052738982</v>
      </c>
      <c r="AG282" s="28">
        <f t="shared" si="200"/>
        <v>92.110410468749379</v>
      </c>
      <c r="AH282" s="28">
        <f t="shared" si="178"/>
        <v>-125.44381723956106</v>
      </c>
      <c r="AI282" s="28">
        <f t="shared" si="179"/>
        <v>-89.99996938517576</v>
      </c>
      <c r="AJ282" s="28">
        <f t="shared" si="180"/>
        <v>48.78238726536005</v>
      </c>
      <c r="AK282" s="28">
        <f t="shared" si="181"/>
        <v>89.791548882739249</v>
      </c>
      <c r="AL282" s="29">
        <f t="shared" si="182"/>
        <v>-2.359779094723931</v>
      </c>
      <c r="AM282" s="28">
        <f t="shared" si="183"/>
        <v>-40.350461655572737</v>
      </c>
      <c r="AN282" s="28">
        <f t="shared" si="184"/>
        <v>13.089201399824441</v>
      </c>
      <c r="AO282" s="28">
        <f t="shared" si="185"/>
        <v>-40.558882158009247</v>
      </c>
      <c r="AP282">
        <f t="shared" si="201"/>
        <v>23.609121289162623</v>
      </c>
      <c r="AQ282">
        <f t="shared" si="202"/>
        <v>-25.26482869549163</v>
      </c>
      <c r="AR282" s="28">
        <f t="shared" si="186"/>
        <v>-27.136210560905965</v>
      </c>
      <c r="AS282" s="30">
        <f t="shared" si="187"/>
        <v>-160.31358743190745</v>
      </c>
      <c r="AT282" s="28">
        <f t="shared" si="188"/>
        <v>1.5784279751181531E-8</v>
      </c>
      <c r="AU282" s="28">
        <f t="shared" si="189"/>
        <v>3.4541632280887932E-3</v>
      </c>
      <c r="AV282" s="29">
        <f t="shared" si="190"/>
        <v>-4.6962747621272043E-11</v>
      </c>
      <c r="AW282" s="28">
        <f t="shared" si="191"/>
        <v>-1.8840890357787386E-4</v>
      </c>
      <c r="AX282" s="31">
        <f t="shared" si="192"/>
        <v>1.573731700356026E-8</v>
      </c>
      <c r="AY282" s="28">
        <f t="shared" si="193"/>
        <v>3.2657543245109195E-3</v>
      </c>
      <c r="AZ282" s="8">
        <f t="shared" si="194"/>
        <v>-27.136210545168648</v>
      </c>
      <c r="BA282" s="8">
        <f t="shared" si="195"/>
        <v>-160.31032167758295</v>
      </c>
      <c r="BB282" s="8">
        <f t="shared" si="196"/>
        <v>19.689678322417052</v>
      </c>
      <c r="BD282" s="32">
        <f t="shared" si="197"/>
        <v>-27</v>
      </c>
      <c r="BE282" s="32">
        <f t="shared" si="198"/>
        <v>-160</v>
      </c>
      <c r="BF282" s="32">
        <f t="shared" si="199"/>
        <v>20</v>
      </c>
    </row>
    <row r="283" spans="22:58" x14ac:dyDescent="0.25">
      <c r="V283" s="27">
        <v>3.7900000000000098</v>
      </c>
      <c r="W283" s="32">
        <f t="shared" si="169"/>
        <v>61659.500186149708</v>
      </c>
      <c r="X283">
        <f t="shared" si="203"/>
        <v>-3.4139245433795011</v>
      </c>
      <c r="Y283" s="28">
        <f t="shared" si="170"/>
        <v>-39.440398734764834</v>
      </c>
      <c r="Z283" s="28">
        <f t="shared" si="171"/>
        <v>-89.388901905280704</v>
      </c>
      <c r="AA283" s="28">
        <f t="shared" si="172"/>
        <v>3.7418758950929649</v>
      </c>
      <c r="AB283" s="28">
        <f t="shared" si="173"/>
        <v>-49.459205102108449</v>
      </c>
      <c r="AC283" s="28">
        <f t="shared" si="174"/>
        <v>0.47754403084995167</v>
      </c>
      <c r="AD283" s="28">
        <f t="shared" si="175"/>
        <v>18.825675371851009</v>
      </c>
      <c r="AE283" s="28">
        <f t="shared" si="176"/>
        <v>-38.63490335220142</v>
      </c>
      <c r="AF283" s="28">
        <f t="shared" si="177"/>
        <v>-120.02243163553815</v>
      </c>
      <c r="AG283" s="28">
        <f t="shared" si="200"/>
        <v>92.110410468749379</v>
      </c>
      <c r="AH283" s="28">
        <f t="shared" si="178"/>
        <v>-125.643817239561</v>
      </c>
      <c r="AI283" s="28">
        <f t="shared" si="179"/>
        <v>-89.999970082054247</v>
      </c>
      <c r="AJ283" s="28">
        <f t="shared" si="180"/>
        <v>48.982384678161409</v>
      </c>
      <c r="AK283" s="28">
        <f t="shared" si="181"/>
        <v>89.796293769011982</v>
      </c>
      <c r="AL283" s="29">
        <f t="shared" si="182"/>
        <v>-2.4447442237646082</v>
      </c>
      <c r="AM283" s="28">
        <f t="shared" si="183"/>
        <v>-41.002591156279095</v>
      </c>
      <c r="AN283" s="28">
        <f t="shared" si="184"/>
        <v>13.004233683585177</v>
      </c>
      <c r="AO283" s="28">
        <f t="shared" si="185"/>
        <v>-41.206267469321361</v>
      </c>
      <c r="AP283">
        <f t="shared" si="201"/>
        <v>23.609121289162623</v>
      </c>
      <c r="AQ283">
        <f t="shared" si="202"/>
        <v>-25.26482869549163</v>
      </c>
      <c r="AR283" s="28">
        <f t="shared" si="186"/>
        <v>-27.28637707494525</v>
      </c>
      <c r="AS283" s="30">
        <f t="shared" si="187"/>
        <v>-161.22869910485952</v>
      </c>
      <c r="AT283" s="28">
        <f t="shared" si="188"/>
        <v>1.6528169672116794E-8</v>
      </c>
      <c r="AU283" s="28">
        <f t="shared" si="189"/>
        <v>3.5346210252953183E-3</v>
      </c>
      <c r="AV283" s="29">
        <f t="shared" si="190"/>
        <v>-4.9174914829557525E-11</v>
      </c>
      <c r="AW283" s="28">
        <f t="shared" si="191"/>
        <v>-1.9279751071450582E-4</v>
      </c>
      <c r="AX283" s="31">
        <f t="shared" si="192"/>
        <v>1.6478994757287235E-8</v>
      </c>
      <c r="AY283" s="28">
        <f t="shared" si="193"/>
        <v>3.3418235145808127E-3</v>
      </c>
      <c r="AZ283" s="8">
        <f t="shared" si="194"/>
        <v>-27.286377058466254</v>
      </c>
      <c r="BA283" s="8">
        <f t="shared" si="195"/>
        <v>-161.22535728134494</v>
      </c>
      <c r="BB283" s="8">
        <f t="shared" si="196"/>
        <v>18.774642718655059</v>
      </c>
      <c r="BD283" s="32">
        <f t="shared" si="197"/>
        <v>-27</v>
      </c>
      <c r="BE283" s="32">
        <f t="shared" si="198"/>
        <v>-161</v>
      </c>
      <c r="BF283" s="32">
        <f t="shared" si="199"/>
        <v>19</v>
      </c>
    </row>
    <row r="284" spans="22:58" x14ac:dyDescent="0.25">
      <c r="V284" s="27">
        <v>3.80000000000001</v>
      </c>
      <c r="W284" s="32">
        <f t="shared" si="169"/>
        <v>63095.734448020849</v>
      </c>
      <c r="X284">
        <f t="shared" si="203"/>
        <v>-3.4139245433795011</v>
      </c>
      <c r="Y284" s="28">
        <f t="shared" si="170"/>
        <v>-39.640376500150055</v>
      </c>
      <c r="Z284" s="28">
        <f t="shared" si="171"/>
        <v>-89.402811177026507</v>
      </c>
      <c r="AA284" s="28">
        <f t="shared" si="172"/>
        <v>3.8584995351995621</v>
      </c>
      <c r="AB284" s="28">
        <f t="shared" si="173"/>
        <v>-50.109654465725129</v>
      </c>
      <c r="AC284" s="28">
        <f t="shared" si="174"/>
        <v>0.4988046342190911</v>
      </c>
      <c r="AD284" s="28">
        <f t="shared" si="175"/>
        <v>19.232302798572</v>
      </c>
      <c r="AE284" s="28">
        <f t="shared" si="176"/>
        <v>-38.696996874110901</v>
      </c>
      <c r="AF284" s="28">
        <f t="shared" si="177"/>
        <v>-120.28016284417964</v>
      </c>
      <c r="AG284" s="28">
        <f t="shared" si="200"/>
        <v>92.110410468749379</v>
      </c>
      <c r="AH284" s="28">
        <f t="shared" si="178"/>
        <v>-125.84381723956093</v>
      </c>
      <c r="AI284" s="28">
        <f t="shared" si="179"/>
        <v>-89.99997076306984</v>
      </c>
      <c r="AJ284" s="28">
        <f t="shared" si="180"/>
        <v>49.182382207404451</v>
      </c>
      <c r="AK284" s="28">
        <f t="shared" si="181"/>
        <v>89.800930651186775</v>
      </c>
      <c r="AL284" s="29">
        <f t="shared" si="182"/>
        <v>-2.5319672082367406</v>
      </c>
      <c r="AM284" s="28">
        <f t="shared" si="183"/>
        <v>-41.656812188031317</v>
      </c>
      <c r="AN284" s="28">
        <f t="shared" si="184"/>
        <v>12.917008228356156</v>
      </c>
      <c r="AO284" s="28">
        <f t="shared" si="185"/>
        <v>-41.855852299914382</v>
      </c>
      <c r="AP284">
        <f t="shared" si="201"/>
        <v>23.609121289162623</v>
      </c>
      <c r="AQ284">
        <f t="shared" si="202"/>
        <v>-25.26482869549163</v>
      </c>
      <c r="AR284" s="28">
        <f t="shared" si="186"/>
        <v>-27.435696052083753</v>
      </c>
      <c r="AS284" s="30">
        <f t="shared" si="187"/>
        <v>-162.13601514409402</v>
      </c>
      <c r="AT284" s="28">
        <f t="shared" si="188"/>
        <v>1.7307118682292572E-8</v>
      </c>
      <c r="AU284" s="28">
        <f t="shared" si="189"/>
        <v>3.6169529253366685E-3</v>
      </c>
      <c r="AV284" s="29">
        <f t="shared" si="190"/>
        <v>-5.1491229404231947E-11</v>
      </c>
      <c r="AW284" s="28">
        <f t="shared" si="191"/>
        <v>-1.9728834164329232E-4</v>
      </c>
      <c r="AX284" s="31">
        <f t="shared" si="192"/>
        <v>1.725562745288834E-8</v>
      </c>
      <c r="AY284" s="28">
        <f t="shared" si="193"/>
        <v>3.419664583693376E-3</v>
      </c>
      <c r="AZ284" s="8">
        <f t="shared" si="194"/>
        <v>-27.435696034828126</v>
      </c>
      <c r="BA284" s="8">
        <f t="shared" si="195"/>
        <v>-162.13259547951031</v>
      </c>
      <c r="BB284" s="8">
        <f t="shared" si="196"/>
        <v>17.867404520489686</v>
      </c>
      <c r="BD284" s="32">
        <f t="shared" si="197"/>
        <v>-27</v>
      </c>
      <c r="BE284" s="32">
        <f t="shared" si="198"/>
        <v>-162</v>
      </c>
      <c r="BF284" s="32">
        <f t="shared" si="199"/>
        <v>18</v>
      </c>
    </row>
    <row r="285" spans="22:58" x14ac:dyDescent="0.25">
      <c r="V285" s="27">
        <v>3.8100000000000098</v>
      </c>
      <c r="W285" s="32">
        <f t="shared" si="169"/>
        <v>64565.422903467101</v>
      </c>
      <c r="X285">
        <f t="shared" si="203"/>
        <v>-3.4139245433795011</v>
      </c>
      <c r="Y285" s="28">
        <f t="shared" si="170"/>
        <v>-39.840355266151512</v>
      </c>
      <c r="Z285" s="28">
        <f t="shared" si="171"/>
        <v>-89.416403903111629</v>
      </c>
      <c r="AA285" s="28">
        <f t="shared" si="172"/>
        <v>3.9773531044573689</v>
      </c>
      <c r="AB285" s="28">
        <f t="shared" si="173"/>
        <v>-50.757452396981392</v>
      </c>
      <c r="AC285" s="28">
        <f t="shared" si="174"/>
        <v>0.52095622595871749</v>
      </c>
      <c r="AD285" s="28">
        <f t="shared" si="175"/>
        <v>19.646327442395762</v>
      </c>
      <c r="AE285" s="28">
        <f t="shared" si="176"/>
        <v>-38.755970479114922</v>
      </c>
      <c r="AF285" s="28">
        <f t="shared" si="177"/>
        <v>-120.52752885769725</v>
      </c>
      <c r="AG285" s="28">
        <f t="shared" si="200"/>
        <v>92.110410468749379</v>
      </c>
      <c r="AH285" s="28">
        <f t="shared" si="178"/>
        <v>-126.04381723956089</v>
      </c>
      <c r="AI285" s="28">
        <f t="shared" si="179"/>
        <v>-89.999971428583621</v>
      </c>
      <c r="AJ285" s="28">
        <f t="shared" si="180"/>
        <v>49.382379847848561</v>
      </c>
      <c r="AK285" s="28">
        <f t="shared" si="181"/>
        <v>89.805461987556896</v>
      </c>
      <c r="AL285" s="29">
        <f t="shared" si="182"/>
        <v>-2.6214613691152948</v>
      </c>
      <c r="AM285" s="28">
        <f t="shared" si="183"/>
        <v>-42.312789313034223</v>
      </c>
      <c r="AN285" s="28">
        <f t="shared" si="184"/>
        <v>12.827511707921751</v>
      </c>
      <c r="AO285" s="28">
        <f t="shared" si="185"/>
        <v>-42.507298754060947</v>
      </c>
      <c r="AP285">
        <f t="shared" si="201"/>
        <v>23.609121289162623</v>
      </c>
      <c r="AQ285">
        <f t="shared" si="202"/>
        <v>-25.26482869549163</v>
      </c>
      <c r="AR285" s="28">
        <f t="shared" si="186"/>
        <v>-27.584166177522178</v>
      </c>
      <c r="AS285" s="30">
        <f t="shared" si="187"/>
        <v>-163.0348276117582</v>
      </c>
      <c r="AT285" s="28">
        <f t="shared" si="188"/>
        <v>1.8122777710318731E-8</v>
      </c>
      <c r="AU285" s="28">
        <f t="shared" si="189"/>
        <v>3.7012025816746748E-3</v>
      </c>
      <c r="AV285" s="29">
        <f t="shared" si="190"/>
        <v>-5.3919405965027856E-11</v>
      </c>
      <c r="AW285" s="28">
        <f t="shared" si="191"/>
        <v>-2.0188377746223468E-4</v>
      </c>
      <c r="AX285" s="31">
        <f t="shared" si="192"/>
        <v>1.8068858304353704E-8</v>
      </c>
      <c r="AY285" s="28">
        <f t="shared" si="193"/>
        <v>3.4993188042124401E-3</v>
      </c>
      <c r="AZ285" s="8">
        <f t="shared" si="194"/>
        <v>-27.584166159453321</v>
      </c>
      <c r="BA285" s="8">
        <f t="shared" si="195"/>
        <v>-163.03132829295399</v>
      </c>
      <c r="BB285" s="8">
        <f t="shared" si="196"/>
        <v>16.968671707046013</v>
      </c>
      <c r="BD285" s="32">
        <f t="shared" si="197"/>
        <v>-28</v>
      </c>
      <c r="BE285" s="32">
        <f t="shared" si="198"/>
        <v>-163</v>
      </c>
      <c r="BF285" s="32">
        <f t="shared" si="199"/>
        <v>17</v>
      </c>
    </row>
    <row r="286" spans="22:58" x14ac:dyDescent="0.25">
      <c r="V286" s="27">
        <v>3.8200000000000101</v>
      </c>
      <c r="W286" s="32">
        <f t="shared" si="169"/>
        <v>66069.344800761188</v>
      </c>
      <c r="X286">
        <f t="shared" si="203"/>
        <v>-3.4139245433795011</v>
      </c>
      <c r="Y286" s="28">
        <f t="shared" si="170"/>
        <v>-40.040334987743421</v>
      </c>
      <c r="Z286" s="28">
        <f t="shared" si="171"/>
        <v>-89.429687284455682</v>
      </c>
      <c r="AA286" s="28">
        <f t="shared" si="172"/>
        <v>4.0984173304660203</v>
      </c>
      <c r="AB286" s="28">
        <f t="shared" si="173"/>
        <v>-51.40227994413241</v>
      </c>
      <c r="AC286" s="28">
        <f t="shared" si="174"/>
        <v>0.54403132448467628</v>
      </c>
      <c r="AD286" s="28">
        <f t="shared" si="175"/>
        <v>20.067795819403216</v>
      </c>
      <c r="AE286" s="28">
        <f t="shared" si="176"/>
        <v>-38.811810876172224</v>
      </c>
      <c r="AF286" s="28">
        <f t="shared" si="177"/>
        <v>-120.76417140918488</v>
      </c>
      <c r="AG286" s="28">
        <f t="shared" si="200"/>
        <v>92.110410468749379</v>
      </c>
      <c r="AH286" s="28">
        <f t="shared" si="178"/>
        <v>-126.24381723956084</v>
      </c>
      <c r="AI286" s="28">
        <f t="shared" si="179"/>
        <v>-89.99997207894846</v>
      </c>
      <c r="AJ286" s="28">
        <f t="shared" si="180"/>
        <v>49.582377594488982</v>
      </c>
      <c r="AK286" s="28">
        <f t="shared" si="181"/>
        <v>89.809890180469964</v>
      </c>
      <c r="AL286" s="29">
        <f t="shared" si="182"/>
        <v>-2.7132377183495215</v>
      </c>
      <c r="AM286" s="28">
        <f t="shared" si="183"/>
        <v>-42.970182517734742</v>
      </c>
      <c r="AN286" s="28">
        <f t="shared" si="184"/>
        <v>12.735733105327999</v>
      </c>
      <c r="AO286" s="28">
        <f t="shared" si="185"/>
        <v>-43.160264416213238</v>
      </c>
      <c r="AP286">
        <f t="shared" si="201"/>
        <v>23.609121289162623</v>
      </c>
      <c r="AQ286">
        <f t="shared" si="202"/>
        <v>-25.26482869549163</v>
      </c>
      <c r="AR286" s="28">
        <f t="shared" si="186"/>
        <v>-27.731785177173233</v>
      </c>
      <c r="AS286" s="30">
        <f t="shared" si="187"/>
        <v>-163.92443582539812</v>
      </c>
      <c r="AT286" s="28">
        <f t="shared" si="188"/>
        <v>1.8976876759656137E-8</v>
      </c>
      <c r="AU286" s="28">
        <f t="shared" si="189"/>
        <v>3.7874146645908479E-3</v>
      </c>
      <c r="AV286" s="29">
        <f t="shared" si="190"/>
        <v>-5.6459444511945358E-11</v>
      </c>
      <c r="AW286" s="28">
        <f t="shared" si="191"/>
        <v>-2.0658625473223173E-4</v>
      </c>
      <c r="AX286" s="31">
        <f t="shared" si="192"/>
        <v>1.892041731514419E-8</v>
      </c>
      <c r="AY286" s="28">
        <f t="shared" si="193"/>
        <v>3.5808284098586161E-3</v>
      </c>
      <c r="AZ286" s="8">
        <f t="shared" si="194"/>
        <v>-27.731785158252816</v>
      </c>
      <c r="BA286" s="8">
        <f t="shared" si="195"/>
        <v>-163.92085499698825</v>
      </c>
      <c r="BB286" s="8">
        <f t="shared" si="196"/>
        <v>16.079145003011746</v>
      </c>
      <c r="BD286" s="32">
        <f t="shared" si="197"/>
        <v>-28</v>
      </c>
      <c r="BE286" s="32">
        <f t="shared" si="198"/>
        <v>-164</v>
      </c>
      <c r="BF286" s="32">
        <f t="shared" si="199"/>
        <v>16</v>
      </c>
    </row>
    <row r="287" spans="22:58" x14ac:dyDescent="0.25">
      <c r="V287" s="27">
        <v>3.8300000000000098</v>
      </c>
      <c r="W287" s="32">
        <f t="shared" si="169"/>
        <v>67608.29753919979</v>
      </c>
      <c r="X287">
        <f t="shared" si="203"/>
        <v>-3.4139245433795011</v>
      </c>
      <c r="Y287" s="28">
        <f t="shared" si="170"/>
        <v>-40.240315621925653</v>
      </c>
      <c r="Z287" s="28">
        <f t="shared" si="171"/>
        <v>-89.442668358368223</v>
      </c>
      <c r="AA287" s="28">
        <f t="shared" si="172"/>
        <v>4.2216708779466456</v>
      </c>
      <c r="AB287" s="28">
        <f t="shared" si="173"/>
        <v>-52.043825647290717</v>
      </c>
      <c r="AC287" s="28">
        <f t="shared" si="174"/>
        <v>0.56806322794530961</v>
      </c>
      <c r="AD287" s="28">
        <f t="shared" si="175"/>
        <v>20.496748894031096</v>
      </c>
      <c r="AE287" s="28">
        <f t="shared" si="176"/>
        <v>-38.864506059413202</v>
      </c>
      <c r="AF287" s="28">
        <f t="shared" si="177"/>
        <v>-120.98974511162783</v>
      </c>
      <c r="AG287" s="28">
        <f t="shared" si="200"/>
        <v>92.110410468749379</v>
      </c>
      <c r="AH287" s="28">
        <f t="shared" si="178"/>
        <v>-126.4438172395608</v>
      </c>
      <c r="AI287" s="28">
        <f t="shared" si="179"/>
        <v>-89.999972714509184</v>
      </c>
      <c r="AJ287" s="28">
        <f t="shared" si="180"/>
        <v>49.782375442546197</v>
      </c>
      <c r="AK287" s="28">
        <f t="shared" si="181"/>
        <v>89.814217577600758</v>
      </c>
      <c r="AL287" s="29">
        <f t="shared" si="182"/>
        <v>-2.8073049129892187</v>
      </c>
      <c r="AM287" s="28">
        <f t="shared" si="183"/>
        <v>-43.628648077272686</v>
      </c>
      <c r="AN287" s="28">
        <f t="shared" si="184"/>
        <v>12.641663758745556</v>
      </c>
      <c r="AO287" s="28">
        <f t="shared" si="185"/>
        <v>-43.814403214181112</v>
      </c>
      <c r="AP287">
        <f t="shared" si="201"/>
        <v>23.609121289162623</v>
      </c>
      <c r="AQ287">
        <f t="shared" si="202"/>
        <v>-25.26482869549163</v>
      </c>
      <c r="AR287" s="28">
        <f t="shared" si="186"/>
        <v>-27.878549706996651</v>
      </c>
      <c r="AS287" s="30">
        <f t="shared" si="187"/>
        <v>-164.80414832580894</v>
      </c>
      <c r="AT287" s="28">
        <f t="shared" si="188"/>
        <v>1.9871230694581364E-8</v>
      </c>
      <c r="AU287" s="28">
        <f t="shared" si="189"/>
        <v>3.8756348848711375E-3</v>
      </c>
      <c r="AV287" s="29">
        <f t="shared" si="190"/>
        <v>-5.9120988319650131E-11</v>
      </c>
      <c r="AW287" s="28">
        <f t="shared" si="191"/>
        <v>-2.1139826676897628E-4</v>
      </c>
      <c r="AX287" s="31">
        <f t="shared" si="192"/>
        <v>1.9812109706261713E-8</v>
      </c>
      <c r="AY287" s="28">
        <f t="shared" si="193"/>
        <v>3.664236618102161E-3</v>
      </c>
      <c r="AZ287" s="8">
        <f t="shared" si="194"/>
        <v>-27.878549687184542</v>
      </c>
      <c r="BA287" s="8">
        <f t="shared" si="195"/>
        <v>-164.80048408919083</v>
      </c>
      <c r="BB287" s="8">
        <f t="shared" si="196"/>
        <v>15.199515910809168</v>
      </c>
      <c r="BD287" s="32">
        <f t="shared" si="197"/>
        <v>-28</v>
      </c>
      <c r="BE287" s="32">
        <f t="shared" si="198"/>
        <v>-165</v>
      </c>
      <c r="BF287" s="32">
        <f t="shared" si="199"/>
        <v>15</v>
      </c>
    </row>
    <row r="288" spans="22:58" x14ac:dyDescent="0.25">
      <c r="V288" s="27">
        <v>3.8400000000000101</v>
      </c>
      <c r="W288" s="32">
        <f t="shared" si="169"/>
        <v>69183.097091895295</v>
      </c>
      <c r="X288">
        <f t="shared" si="203"/>
        <v>-3.4139245433795011</v>
      </c>
      <c r="Y288" s="28">
        <f t="shared" si="170"/>
        <v>-40.440297127632647</v>
      </c>
      <c r="Z288" s="28">
        <f t="shared" si="171"/>
        <v>-89.455354002252776</v>
      </c>
      <c r="AA288" s="28">
        <f t="shared" si="172"/>
        <v>4.347090433110214</v>
      </c>
      <c r="AB288" s="28">
        <f t="shared" si="173"/>
        <v>-52.681786227419444</v>
      </c>
      <c r="AC288" s="28">
        <f t="shared" si="174"/>
        <v>0.59308599830968711</v>
      </c>
      <c r="AD288" s="28">
        <f t="shared" si="175"/>
        <v>20.933221704335857</v>
      </c>
      <c r="AE288" s="28">
        <f t="shared" si="176"/>
        <v>-38.914045239592241</v>
      </c>
      <c r="AF288" s="28">
        <f t="shared" si="177"/>
        <v>-121.20391852533635</v>
      </c>
      <c r="AG288" s="28">
        <f t="shared" si="200"/>
        <v>92.110410468749379</v>
      </c>
      <c r="AH288" s="28">
        <f t="shared" si="178"/>
        <v>-126.64381723956075</v>
      </c>
      <c r="AI288" s="28">
        <f t="shared" si="179"/>
        <v>-89.999973335602789</v>
      </c>
      <c r="AJ288" s="28">
        <f t="shared" si="180"/>
        <v>49.982373387455809</v>
      </c>
      <c r="AK288" s="28">
        <f t="shared" si="181"/>
        <v>89.818446473194925</v>
      </c>
      <c r="AL288" s="29">
        <f t="shared" si="182"/>
        <v>-2.9036692188863853</v>
      </c>
      <c r="AM288" s="28">
        <f t="shared" si="183"/>
        <v>-44.287839443523943</v>
      </c>
      <c r="AN288" s="28">
        <f t="shared" si="184"/>
        <v>12.545297397758056</v>
      </c>
      <c r="AO288" s="28">
        <f t="shared" si="185"/>
        <v>-44.469366305931807</v>
      </c>
      <c r="AP288">
        <f t="shared" si="201"/>
        <v>23.609121289162623</v>
      </c>
      <c r="AQ288">
        <f t="shared" si="202"/>
        <v>-25.26482869549163</v>
      </c>
      <c r="AR288" s="28">
        <f t="shared" si="186"/>
        <v>-28.024455248163193</v>
      </c>
      <c r="AS288" s="30">
        <f t="shared" si="187"/>
        <v>-165.67328483126815</v>
      </c>
      <c r="AT288" s="28">
        <f t="shared" si="188"/>
        <v>2.0807731525566812E-8</v>
      </c>
      <c r="AU288" s="28">
        <f t="shared" si="189"/>
        <v>3.9659100180423961E-3</v>
      </c>
      <c r="AV288" s="29">
        <f t="shared" si="190"/>
        <v>-6.1905966043075424E-11</v>
      </c>
      <c r="AW288" s="28">
        <f t="shared" si="191"/>
        <v>-2.1632236496494457E-4</v>
      </c>
      <c r="AX288" s="31">
        <f t="shared" si="192"/>
        <v>2.0745825559523736E-8</v>
      </c>
      <c r="AY288" s="28">
        <f t="shared" si="193"/>
        <v>3.7495876530774515E-3</v>
      </c>
      <c r="AZ288" s="8">
        <f t="shared" si="194"/>
        <v>-28.024455227417366</v>
      </c>
      <c r="BA288" s="8">
        <f t="shared" si="195"/>
        <v>-165.66953524361506</v>
      </c>
      <c r="BB288" s="8">
        <f t="shared" si="196"/>
        <v>14.330464756384941</v>
      </c>
      <c r="BD288" s="32">
        <f t="shared" si="197"/>
        <v>-28</v>
      </c>
      <c r="BE288" s="32">
        <f t="shared" si="198"/>
        <v>-166</v>
      </c>
      <c r="BF288" s="32">
        <f t="shared" si="199"/>
        <v>14</v>
      </c>
    </row>
    <row r="289" spans="22:58" x14ac:dyDescent="0.25">
      <c r="V289" s="27">
        <v>3.8500000000000099</v>
      </c>
      <c r="W289" s="32">
        <f t="shared" si="169"/>
        <v>70794.578438415469</v>
      </c>
      <c r="X289">
        <f t="shared" si="203"/>
        <v>-3.4139245433795011</v>
      </c>
      <c r="Y289" s="28">
        <f t="shared" si="170"/>
        <v>-40.640279465646415</v>
      </c>
      <c r="Z289" s="28">
        <f t="shared" si="171"/>
        <v>-89.467750937227962</v>
      </c>
      <c r="AA289" s="28">
        <f t="shared" si="172"/>
        <v>4.474650794414897</v>
      </c>
      <c r="AB289" s="28">
        <f t="shared" si="173"/>
        <v>-53.315867227058781</v>
      </c>
      <c r="AC289" s="28">
        <f t="shared" si="174"/>
        <v>0.61913444192197142</v>
      </c>
      <c r="AD289" s="28">
        <f t="shared" si="175"/>
        <v>21.377242980535591</v>
      </c>
      <c r="AE289" s="28">
        <f t="shared" si="176"/>
        <v>-38.960418772689046</v>
      </c>
      <c r="AF289" s="28">
        <f t="shared" si="177"/>
        <v>-121.40637518375115</v>
      </c>
      <c r="AG289" s="28">
        <f t="shared" si="200"/>
        <v>92.110410468749379</v>
      </c>
      <c r="AH289" s="28">
        <f t="shared" si="178"/>
        <v>-126.84381723956071</v>
      </c>
      <c r="AI289" s="28">
        <f t="shared" si="179"/>
        <v>-89.999973942558555</v>
      </c>
      <c r="AJ289" s="28">
        <f t="shared" si="180"/>
        <v>50.1823714248588</v>
      </c>
      <c r="AK289" s="28">
        <f t="shared" si="181"/>
        <v>89.822579109284476</v>
      </c>
      <c r="AL289" s="29">
        <f t="shared" si="182"/>
        <v>-3.0023344842941184</v>
      </c>
      <c r="AM289" s="28">
        <f t="shared" si="183"/>
        <v>-44.947408151210595</v>
      </c>
      <c r="AN289" s="28">
        <f t="shared" si="184"/>
        <v>12.446630169753353</v>
      </c>
      <c r="AO289" s="28">
        <f t="shared" si="185"/>
        <v>-45.124802984484674</v>
      </c>
      <c r="AP289">
        <f t="shared" si="201"/>
        <v>23.609121289162623</v>
      </c>
      <c r="AQ289">
        <f t="shared" si="202"/>
        <v>-25.26482869549163</v>
      </c>
      <c r="AR289" s="28">
        <f t="shared" si="186"/>
        <v>-28.169496009264698</v>
      </c>
      <c r="AS289" s="30">
        <f t="shared" si="187"/>
        <v>-166.53117816823584</v>
      </c>
      <c r="AT289" s="28">
        <f t="shared" si="188"/>
        <v>2.1788369624484826E-8</v>
      </c>
      <c r="AU289" s="28">
        <f t="shared" si="189"/>
        <v>4.0582879291733683E-3</v>
      </c>
      <c r="AV289" s="29">
        <f t="shared" si="190"/>
        <v>-6.4825949611820086E-11</v>
      </c>
      <c r="AW289" s="28">
        <f t="shared" si="191"/>
        <v>-2.2136116014217792E-4</v>
      </c>
      <c r="AX289" s="31">
        <f t="shared" si="192"/>
        <v>2.1723543674873004E-8</v>
      </c>
      <c r="AY289" s="28">
        <f t="shared" si="193"/>
        <v>3.8369267690311903E-3</v>
      </c>
      <c r="AZ289" s="8">
        <f t="shared" si="194"/>
        <v>-28.169495987541154</v>
      </c>
      <c r="BA289" s="8">
        <f t="shared" si="195"/>
        <v>-166.52734124146681</v>
      </c>
      <c r="BB289" s="8">
        <f t="shared" si="196"/>
        <v>13.472658758533186</v>
      </c>
      <c r="BD289" s="32">
        <f t="shared" si="197"/>
        <v>-28</v>
      </c>
      <c r="BE289" s="32">
        <f t="shared" si="198"/>
        <v>-167</v>
      </c>
      <c r="BF289" s="32">
        <f t="shared" si="199"/>
        <v>13</v>
      </c>
    </row>
    <row r="290" spans="22:58" x14ac:dyDescent="0.25">
      <c r="V290" s="27">
        <v>3.8600000000000101</v>
      </c>
      <c r="W290" s="32">
        <f t="shared" si="169"/>
        <v>72443.596007500717</v>
      </c>
      <c r="X290">
        <f t="shared" si="203"/>
        <v>-3.4139245433795011</v>
      </c>
      <c r="Y290" s="28">
        <f t="shared" si="170"/>
        <v>-40.840262598513462</v>
      </c>
      <c r="Z290" s="28">
        <f t="shared" si="171"/>
        <v>-89.479865731667203</v>
      </c>
      <c r="AA290" s="28">
        <f t="shared" si="172"/>
        <v>4.6043249689868118</v>
      </c>
      <c r="AB290" s="28">
        <f t="shared" si="173"/>
        <v>-53.94578360002258</v>
      </c>
      <c r="AC290" s="28">
        <f t="shared" si="174"/>
        <v>0.64624408632035379</v>
      </c>
      <c r="AD290" s="28">
        <f t="shared" si="175"/>
        <v>21.828834758097724</v>
      </c>
      <c r="AE290" s="28">
        <f t="shared" si="176"/>
        <v>-39.003618086585803</v>
      </c>
      <c r="AF290" s="28">
        <f t="shared" si="177"/>
        <v>-121.59681457359206</v>
      </c>
      <c r="AG290" s="28">
        <f t="shared" si="200"/>
        <v>92.110410468749379</v>
      </c>
      <c r="AH290" s="28">
        <f t="shared" si="178"/>
        <v>-127.04381723956067</v>
      </c>
      <c r="AI290" s="28">
        <f t="shared" si="179"/>
        <v>-89.999974535698342</v>
      </c>
      <c r="AJ290" s="28">
        <f t="shared" si="180"/>
        <v>50.382369550592394</v>
      </c>
      <c r="AK290" s="28">
        <f t="shared" si="181"/>
        <v>89.826617676875671</v>
      </c>
      <c r="AL290" s="29">
        <f t="shared" si="182"/>
        <v>-3.1033021235983993</v>
      </c>
      <c r="AM290" s="28">
        <f t="shared" si="183"/>
        <v>-45.607004736338482</v>
      </c>
      <c r="AN290" s="28">
        <f t="shared" si="184"/>
        <v>12.345660656182705</v>
      </c>
      <c r="AO290" s="28">
        <f t="shared" si="185"/>
        <v>-45.780361595161153</v>
      </c>
      <c r="AP290">
        <f t="shared" si="201"/>
        <v>23.609121289162623</v>
      </c>
      <c r="AQ290">
        <f t="shared" si="202"/>
        <v>-25.26482869549163</v>
      </c>
      <c r="AR290" s="28">
        <f t="shared" si="186"/>
        <v>-28.313664836732105</v>
      </c>
      <c r="AS290" s="30">
        <f t="shared" si="187"/>
        <v>-167.37717616875321</v>
      </c>
      <c r="AT290" s="28">
        <f t="shared" si="188"/>
        <v>2.2815224081332892E-8</v>
      </c>
      <c r="AU290" s="28">
        <f t="shared" si="189"/>
        <v>4.1528175982533805E-3</v>
      </c>
      <c r="AV290" s="29">
        <f t="shared" si="190"/>
        <v>-6.7880939025884234E-11</v>
      </c>
      <c r="AW290" s="28">
        <f t="shared" si="191"/>
        <v>-2.2651732393657532E-4</v>
      </c>
      <c r="AX290" s="31">
        <f t="shared" si="192"/>
        <v>2.274734314230701E-8</v>
      </c>
      <c r="AY290" s="28">
        <f t="shared" si="193"/>
        <v>3.9263002743168051E-3</v>
      </c>
      <c r="AZ290" s="8">
        <f t="shared" si="194"/>
        <v>-28.313664813984762</v>
      </c>
      <c r="BA290" s="8">
        <f t="shared" si="195"/>
        <v>-167.37324986847889</v>
      </c>
      <c r="BB290" s="8">
        <f t="shared" si="196"/>
        <v>12.626750131521106</v>
      </c>
      <c r="BD290" s="32">
        <f t="shared" si="197"/>
        <v>-28</v>
      </c>
      <c r="BE290" s="32">
        <f t="shared" si="198"/>
        <v>-167</v>
      </c>
      <c r="BF290" s="32">
        <f t="shared" si="199"/>
        <v>13</v>
      </c>
    </row>
    <row r="291" spans="22:58" x14ac:dyDescent="0.25">
      <c r="V291" s="27">
        <v>3.8700000000000099</v>
      </c>
      <c r="W291" s="32">
        <f t="shared" si="169"/>
        <v>74131.024130093487</v>
      </c>
      <c r="X291">
        <f t="shared" si="203"/>
        <v>-3.4139245433795011</v>
      </c>
      <c r="Y291" s="28">
        <f t="shared" si="170"/>
        <v>-41.040246490465393</v>
      </c>
      <c r="Z291" s="28">
        <f t="shared" si="171"/>
        <v>-89.491704804659349</v>
      </c>
      <c r="AA291" s="28">
        <f t="shared" si="172"/>
        <v>4.7360842739522564</v>
      </c>
      <c r="AB291" s="28">
        <f t="shared" si="173"/>
        <v>-54.571260247828313</v>
      </c>
      <c r="AC291" s="28">
        <f t="shared" si="174"/>
        <v>0.67445115312491988</v>
      </c>
      <c r="AD291" s="28">
        <f t="shared" si="175"/>
        <v>22.288011986798768</v>
      </c>
      <c r="AE291" s="28">
        <f t="shared" si="176"/>
        <v>-39.043635606767715</v>
      </c>
      <c r="AF291" s="28">
        <f t="shared" si="177"/>
        <v>-121.7749530656889</v>
      </c>
      <c r="AG291" s="28">
        <f t="shared" si="200"/>
        <v>92.110410468749379</v>
      </c>
      <c r="AH291" s="28">
        <f t="shared" si="178"/>
        <v>-127.24381723956063</v>
      </c>
      <c r="AI291" s="28">
        <f t="shared" si="179"/>
        <v>-89.999975115336625</v>
      </c>
      <c r="AJ291" s="28">
        <f t="shared" si="180"/>
        <v>50.582367760681102</v>
      </c>
      <c r="AK291" s="28">
        <f t="shared" si="181"/>
        <v>89.830564317109875</v>
      </c>
      <c r="AL291" s="29">
        <f t="shared" si="182"/>
        <v>-3.2065711113286244</v>
      </c>
      <c r="AM291" s="28">
        <f t="shared" si="183"/>
        <v>-46.266279661075373</v>
      </c>
      <c r="AN291" s="28">
        <f t="shared" si="184"/>
        <v>12.242389878541228</v>
      </c>
      <c r="AO291" s="28">
        <f t="shared" si="185"/>
        <v>-46.435690459302123</v>
      </c>
      <c r="AP291">
        <f t="shared" si="201"/>
        <v>23.609121289162623</v>
      </c>
      <c r="AQ291">
        <f t="shared" si="202"/>
        <v>-25.26482869549163</v>
      </c>
      <c r="AR291" s="28">
        <f t="shared" si="186"/>
        <v>-28.456953134555494</v>
      </c>
      <c r="AS291" s="30">
        <f t="shared" si="187"/>
        <v>-168.21064352499104</v>
      </c>
      <c r="AT291" s="28">
        <f t="shared" si="188"/>
        <v>2.3890472347508097E-8</v>
      </c>
      <c r="AU291" s="28">
        <f t="shared" si="189"/>
        <v>4.2495491461621675E-3</v>
      </c>
      <c r="AV291" s="29">
        <f t="shared" si="190"/>
        <v>-7.107864890500052E-11</v>
      </c>
      <c r="AW291" s="28">
        <f t="shared" si="191"/>
        <v>-2.3179359021443009E-4</v>
      </c>
      <c r="AX291" s="31">
        <f t="shared" si="192"/>
        <v>2.3819393698603095E-8</v>
      </c>
      <c r="AY291" s="28">
        <f t="shared" si="193"/>
        <v>4.0177555559477371E-3</v>
      </c>
      <c r="AZ291" s="8">
        <f t="shared" si="194"/>
        <v>-28.456953110736102</v>
      </c>
      <c r="BA291" s="8">
        <f t="shared" si="195"/>
        <v>-168.20662576943511</v>
      </c>
      <c r="BB291" s="8">
        <f t="shared" si="196"/>
        <v>11.793374230564893</v>
      </c>
      <c r="BD291" s="32">
        <f t="shared" si="197"/>
        <v>-28</v>
      </c>
      <c r="BE291" s="32">
        <f t="shared" si="198"/>
        <v>-168</v>
      </c>
      <c r="BF291" s="32">
        <f t="shared" si="199"/>
        <v>12</v>
      </c>
    </row>
    <row r="292" spans="22:58" x14ac:dyDescent="0.25">
      <c r="V292" s="27">
        <v>3.8800000000000101</v>
      </c>
      <c r="W292" s="32">
        <f t="shared" si="169"/>
        <v>75857.757502920154</v>
      </c>
      <c r="X292">
        <f t="shared" si="203"/>
        <v>-3.4139245433795011</v>
      </c>
      <c r="Y292" s="28">
        <f t="shared" si="170"/>
        <v>-41.240231107343135</v>
      </c>
      <c r="Z292" s="28">
        <f t="shared" si="171"/>
        <v>-89.503274429391425</v>
      </c>
      <c r="AA292" s="28">
        <f t="shared" si="172"/>
        <v>4.8698984419127793</v>
      </c>
      <c r="AB292" s="28">
        <f t="shared" si="173"/>
        <v>-55.192032501157854</v>
      </c>
      <c r="AC292" s="28">
        <f t="shared" si="174"/>
        <v>0.70379252680705862</v>
      </c>
      <c r="AD292" s="28">
        <f t="shared" si="175"/>
        <v>22.75478213734613</v>
      </c>
      <c r="AE292" s="28">
        <f t="shared" si="176"/>
        <v>-39.080464682002798</v>
      </c>
      <c r="AF292" s="28">
        <f t="shared" si="177"/>
        <v>-121.94052479320317</v>
      </c>
      <c r="AG292" s="28">
        <f t="shared" si="200"/>
        <v>92.110410468749379</v>
      </c>
      <c r="AH292" s="28">
        <f t="shared" si="178"/>
        <v>-127.44381723956059</v>
      </c>
      <c r="AI292" s="28">
        <f t="shared" si="179"/>
        <v>-89.999975681780711</v>
      </c>
      <c r="AJ292" s="28">
        <f t="shared" si="180"/>
        <v>50.78236605132841</v>
      </c>
      <c r="AK292" s="28">
        <f t="shared" si="181"/>
        <v>89.834421122398126</v>
      </c>
      <c r="AL292" s="29">
        <f t="shared" si="182"/>
        <v>-3.3121379865006979</v>
      </c>
      <c r="AM292" s="28">
        <f t="shared" si="183"/>
        <v>-46.924884239105786</v>
      </c>
      <c r="AN292" s="28">
        <f t="shared" si="184"/>
        <v>12.136821294016503</v>
      </c>
      <c r="AO292" s="28">
        <f t="shared" si="185"/>
        <v>-47.090438798488371</v>
      </c>
      <c r="AP292">
        <f t="shared" si="201"/>
        <v>23.609121289162623</v>
      </c>
      <c r="AQ292">
        <f t="shared" si="202"/>
        <v>-25.26482869549163</v>
      </c>
      <c r="AR292" s="28">
        <f t="shared" si="186"/>
        <v>-28.599350794315303</v>
      </c>
      <c r="AS292" s="30">
        <f t="shared" si="187"/>
        <v>-169.03096359169155</v>
      </c>
      <c r="AT292" s="28">
        <f t="shared" si="188"/>
        <v>2.5016396021771765E-8</v>
      </c>
      <c r="AU292" s="28">
        <f t="shared" si="189"/>
        <v>4.3485338612446172E-3</v>
      </c>
      <c r="AV292" s="29">
        <f t="shared" si="190"/>
        <v>-7.4428722523834684E-11</v>
      </c>
      <c r="AW292" s="28">
        <f t="shared" si="191"/>
        <v>-2.3719275652196213E-4</v>
      </c>
      <c r="AX292" s="31">
        <f t="shared" si="192"/>
        <v>2.4941967299247931E-8</v>
      </c>
      <c r="AY292" s="28">
        <f t="shared" si="193"/>
        <v>4.1113411047226552E-3</v>
      </c>
      <c r="AZ292" s="8">
        <f t="shared" si="194"/>
        <v>-28.599350769373334</v>
      </c>
      <c r="BA292" s="8">
        <f t="shared" si="195"/>
        <v>-169.02685225058681</v>
      </c>
      <c r="BB292" s="8">
        <f t="shared" si="196"/>
        <v>10.973147749413187</v>
      </c>
      <c r="BD292" s="32">
        <f t="shared" si="197"/>
        <v>-29</v>
      </c>
      <c r="BE292" s="32">
        <f t="shared" si="198"/>
        <v>-169</v>
      </c>
      <c r="BF292" s="32">
        <f t="shared" si="199"/>
        <v>11</v>
      </c>
    </row>
    <row r="293" spans="22:58" x14ac:dyDescent="0.25">
      <c r="V293" s="27">
        <v>3.8900000000000099</v>
      </c>
      <c r="W293" s="32">
        <f t="shared" si="169"/>
        <v>77624.711662870977</v>
      </c>
      <c r="X293">
        <f t="shared" si="203"/>
        <v>-3.4139245433795011</v>
      </c>
      <c r="Y293" s="28">
        <f t="shared" si="170"/>
        <v>-41.440216416524571</v>
      </c>
      <c r="Z293" s="28">
        <f t="shared" si="171"/>
        <v>-89.514580736455414</v>
      </c>
      <c r="AA293" s="28">
        <f t="shared" si="172"/>
        <v>5.0057357297871565</v>
      </c>
      <c r="AB293" s="28">
        <f t="shared" si="173"/>
        <v>-55.807846545177291</v>
      </c>
      <c r="AC293" s="28">
        <f t="shared" si="174"/>
        <v>0.73430571916402165</v>
      </c>
      <c r="AD293" s="28">
        <f t="shared" si="175"/>
        <v>23.229144807318303</v>
      </c>
      <c r="AE293" s="28">
        <f t="shared" si="176"/>
        <v>-39.114099510952897</v>
      </c>
      <c r="AF293" s="28">
        <f t="shared" si="177"/>
        <v>-122.09328247431441</v>
      </c>
      <c r="AG293" s="28">
        <f t="shared" si="200"/>
        <v>92.110410468749379</v>
      </c>
      <c r="AH293" s="28">
        <f t="shared" si="178"/>
        <v>-127.64381723956055</v>
      </c>
      <c r="AI293" s="28">
        <f t="shared" si="179"/>
        <v>-89.999976235330962</v>
      </c>
      <c r="AJ293" s="28">
        <f t="shared" si="180"/>
        <v>50.982364418908624</v>
      </c>
      <c r="AK293" s="28">
        <f t="shared" si="181"/>
        <v>89.838190137529722</v>
      </c>
      <c r="AL293" s="29">
        <f t="shared" si="182"/>
        <v>-3.4199968672536398</v>
      </c>
      <c r="AM293" s="28">
        <f t="shared" si="183"/>
        <v>-47.582471555492837</v>
      </c>
      <c r="AN293" s="28">
        <f t="shared" si="184"/>
        <v>12.028960780843814</v>
      </c>
      <c r="AO293" s="28">
        <f t="shared" si="185"/>
        <v>-47.744257653294078</v>
      </c>
      <c r="AP293">
        <f t="shared" si="201"/>
        <v>23.609121289162623</v>
      </c>
      <c r="AQ293">
        <f t="shared" si="202"/>
        <v>-25.26482869549163</v>
      </c>
      <c r="AR293" s="28">
        <f t="shared" si="186"/>
        <v>-28.74084613643809</v>
      </c>
      <c r="AS293" s="30">
        <f t="shared" si="187"/>
        <v>-169.83754012760849</v>
      </c>
      <c r="AT293" s="28">
        <f t="shared" si="188"/>
        <v>2.6195382778904175E-8</v>
      </c>
      <c r="AU293" s="28">
        <f t="shared" si="189"/>
        <v>4.4498242265045189E-3</v>
      </c>
      <c r="AV293" s="29">
        <f t="shared" si="190"/>
        <v>-7.7936945847186317E-11</v>
      </c>
      <c r="AW293" s="28">
        <f t="shared" si="191"/>
        <v>-2.4271768556861356E-4</v>
      </c>
      <c r="AX293" s="31">
        <f t="shared" si="192"/>
        <v>2.6117445833056987E-8</v>
      </c>
      <c r="AY293" s="28">
        <f t="shared" si="193"/>
        <v>4.207106540935905E-3</v>
      </c>
      <c r="AZ293" s="8">
        <f t="shared" si="194"/>
        <v>-28.740846110320646</v>
      </c>
      <c r="BA293" s="8">
        <f t="shared" si="195"/>
        <v>-169.83333302106755</v>
      </c>
      <c r="BB293" s="8">
        <f t="shared" si="196"/>
        <v>10.166666978932454</v>
      </c>
      <c r="BD293" s="32">
        <f t="shared" si="197"/>
        <v>-29</v>
      </c>
      <c r="BE293" s="32">
        <f t="shared" si="198"/>
        <v>-170</v>
      </c>
      <c r="BF293" s="32">
        <f t="shared" si="199"/>
        <v>10</v>
      </c>
    </row>
    <row r="294" spans="22:58" x14ac:dyDescent="0.25">
      <c r="V294" s="27">
        <v>3.9000000000000101</v>
      </c>
      <c r="W294" s="32">
        <f t="shared" si="169"/>
        <v>79432.823472430129</v>
      </c>
      <c r="X294">
        <f t="shared" si="203"/>
        <v>-3.4139245433795011</v>
      </c>
      <c r="Y294" s="28">
        <f t="shared" si="170"/>
        <v>-41.640202386855378</v>
      </c>
      <c r="Z294" s="28">
        <f t="shared" si="171"/>
        <v>-89.525629717080832</v>
      </c>
      <c r="AA294" s="28">
        <f t="shared" si="172"/>
        <v>5.1435630302461499</v>
      </c>
      <c r="AB294" s="28">
        <f t="shared" si="173"/>
        <v>-56.418459788066727</v>
      </c>
      <c r="AC294" s="28">
        <f t="shared" si="174"/>
        <v>0.76602882933601069</v>
      </c>
      <c r="AD294" s="28">
        <f t="shared" si="175"/>
        <v>23.711091328348118</v>
      </c>
      <c r="AE294" s="28">
        <f t="shared" si="176"/>
        <v>-39.144535070652722</v>
      </c>
      <c r="AF294" s="28">
        <f t="shared" si="177"/>
        <v>-122.23299817679944</v>
      </c>
      <c r="AG294" s="28">
        <f t="shared" si="200"/>
        <v>92.110410468749379</v>
      </c>
      <c r="AH294" s="28">
        <f t="shared" si="178"/>
        <v>-127.84381723956054</v>
      </c>
      <c r="AI294" s="28">
        <f t="shared" si="179"/>
        <v>-89.999976776280874</v>
      </c>
      <c r="AJ294" s="28">
        <f t="shared" si="180"/>
        <v>51.182362859959284</v>
      </c>
      <c r="AK294" s="28">
        <f t="shared" si="181"/>
        <v>89.841873360755841</v>
      </c>
      <c r="AL294" s="29">
        <f t="shared" si="182"/>
        <v>-3.5301394756484594</v>
      </c>
      <c r="AM294" s="28">
        <f t="shared" si="183"/>
        <v>-48.238697375143438</v>
      </c>
      <c r="AN294" s="28">
        <f t="shared" si="184"/>
        <v>11.918816613499667</v>
      </c>
      <c r="AO294" s="28">
        <f t="shared" si="185"/>
        <v>-48.396800790668472</v>
      </c>
      <c r="AP294">
        <f t="shared" si="201"/>
        <v>23.609121289162623</v>
      </c>
      <c r="AQ294">
        <f t="shared" si="202"/>
        <v>-25.26482869549163</v>
      </c>
      <c r="AR294" s="28">
        <f t="shared" si="186"/>
        <v>-28.881425863482065</v>
      </c>
      <c r="AS294" s="30">
        <f t="shared" si="187"/>
        <v>-170.62979896746791</v>
      </c>
      <c r="AT294" s="28">
        <f t="shared" si="188"/>
        <v>2.7429934084324062E-8</v>
      </c>
      <c r="AU294" s="28">
        <f t="shared" si="189"/>
        <v>4.553473947431743E-3</v>
      </c>
      <c r="AV294" s="29">
        <f t="shared" si="190"/>
        <v>-8.1609104839854974E-11</v>
      </c>
      <c r="AW294" s="28">
        <f t="shared" si="191"/>
        <v>-2.4837130674489619E-4</v>
      </c>
      <c r="AX294" s="31">
        <f t="shared" si="192"/>
        <v>2.7348324979484209E-8</v>
      </c>
      <c r="AY294" s="28">
        <f t="shared" si="193"/>
        <v>4.3051026406868472E-3</v>
      </c>
      <c r="AZ294" s="8">
        <f t="shared" si="194"/>
        <v>-28.88142583613374</v>
      </c>
      <c r="BA294" s="8">
        <f t="shared" si="195"/>
        <v>-170.62549386482721</v>
      </c>
      <c r="BB294" s="8">
        <f t="shared" si="196"/>
        <v>9.3745061351727941</v>
      </c>
      <c r="BD294" s="32">
        <f t="shared" si="197"/>
        <v>-29</v>
      </c>
      <c r="BE294" s="32">
        <f t="shared" si="198"/>
        <v>-171</v>
      </c>
      <c r="BF294" s="32">
        <f t="shared" si="199"/>
        <v>9</v>
      </c>
    </row>
    <row r="295" spans="22:58" x14ac:dyDescent="0.25">
      <c r="V295" s="27">
        <v>3.9100000000000099</v>
      </c>
      <c r="W295" s="32">
        <f t="shared" si="169"/>
        <v>81283.051616411802</v>
      </c>
      <c r="X295">
        <f t="shared" si="203"/>
        <v>-3.4139245433795011</v>
      </c>
      <c r="Y295" s="28">
        <f t="shared" si="170"/>
        <v>-41.84018898858298</v>
      </c>
      <c r="Z295" s="28">
        <f t="shared" si="171"/>
        <v>-89.536427226294464</v>
      </c>
      <c r="AA295" s="28">
        <f t="shared" si="172"/>
        <v>5.2833459849761946</v>
      </c>
      <c r="AB295" s="28">
        <f t="shared" si="173"/>
        <v>-57.023641172615406</v>
      </c>
      <c r="AC295" s="28">
        <f t="shared" si="174"/>
        <v>0.7990004992199542</v>
      </c>
      <c r="AD295" s="28">
        <f t="shared" si="175"/>
        <v>24.200604376640694</v>
      </c>
      <c r="AE295" s="28">
        <f t="shared" si="176"/>
        <v>-39.17176704776633</v>
      </c>
      <c r="AF295" s="28">
        <f t="shared" si="177"/>
        <v>-122.35946402226917</v>
      </c>
      <c r="AG295" s="28">
        <f t="shared" si="200"/>
        <v>92.110410468749379</v>
      </c>
      <c r="AH295" s="28">
        <f t="shared" si="178"/>
        <v>-128.0438172395605</v>
      </c>
      <c r="AI295" s="28">
        <f t="shared" si="179"/>
        <v>-89.999977304917252</v>
      </c>
      <c r="AJ295" s="28">
        <f t="shared" si="180"/>
        <v>51.382361371173673</v>
      </c>
      <c r="AK295" s="28">
        <f t="shared" si="181"/>
        <v>89.845472744848337</v>
      </c>
      <c r="AL295" s="29">
        <f t="shared" si="182"/>
        <v>-3.642555172407667</v>
      </c>
      <c r="AM295" s="28">
        <f t="shared" si="183"/>
        <v>-48.89322103410872</v>
      </c>
      <c r="AN295" s="28">
        <f t="shared" si="184"/>
        <v>11.806399427954888</v>
      </c>
      <c r="AO295" s="28">
        <f t="shared" si="185"/>
        <v>-49.047725594177635</v>
      </c>
      <c r="AP295">
        <f t="shared" si="201"/>
        <v>23.609121289162623</v>
      </c>
      <c r="AQ295">
        <f t="shared" si="202"/>
        <v>-25.26482869549163</v>
      </c>
      <c r="AR295" s="28">
        <f t="shared" si="186"/>
        <v>-29.021075026140451</v>
      </c>
      <c r="AS295" s="30">
        <f t="shared" si="187"/>
        <v>-171.4071896164468</v>
      </c>
      <c r="AT295" s="28">
        <f t="shared" si="188"/>
        <v>2.8722667122743301E-8</v>
      </c>
      <c r="AU295" s="28">
        <f t="shared" si="189"/>
        <v>4.6595379804775534E-3</v>
      </c>
      <c r="AV295" s="29">
        <f t="shared" si="190"/>
        <v>-8.5454842776506458E-11</v>
      </c>
      <c r="AW295" s="28">
        <f t="shared" si="191"/>
        <v>-2.5415661767559037E-4</v>
      </c>
      <c r="AX295" s="31">
        <f t="shared" si="192"/>
        <v>2.8637212279966794E-8</v>
      </c>
      <c r="AY295" s="28">
        <f t="shared" si="193"/>
        <v>4.4053813628019628E-3</v>
      </c>
      <c r="AZ295" s="8">
        <f t="shared" si="194"/>
        <v>-29.021074997503238</v>
      </c>
      <c r="BA295" s="8">
        <f t="shared" si="195"/>
        <v>-171.402784235084</v>
      </c>
      <c r="BB295" s="8">
        <f t="shared" si="196"/>
        <v>8.597215764916001</v>
      </c>
      <c r="BD295" s="32">
        <f t="shared" si="197"/>
        <v>-29</v>
      </c>
      <c r="BE295" s="32">
        <f t="shared" si="198"/>
        <v>-171</v>
      </c>
      <c r="BF295" s="32">
        <f t="shared" si="199"/>
        <v>9</v>
      </c>
    </row>
    <row r="296" spans="22:58" x14ac:dyDescent="0.25">
      <c r="V296" s="27">
        <v>3.9200000000000199</v>
      </c>
      <c r="W296" s="32">
        <f t="shared" si="169"/>
        <v>83176.377110270929</v>
      </c>
      <c r="X296">
        <f t="shared" si="203"/>
        <v>-3.4139245433795011</v>
      </c>
      <c r="Y296" s="28">
        <f t="shared" si="170"/>
        <v>-42.040176193293803</v>
      </c>
      <c r="Z296" s="28">
        <f t="shared" si="171"/>
        <v>-89.546978986009165</v>
      </c>
      <c r="AA296" s="28">
        <f t="shared" si="172"/>
        <v>5.4250490990269675</v>
      </c>
      <c r="AB296" s="28">
        <f t="shared" si="173"/>
        <v>-57.623171431222048</v>
      </c>
      <c r="AC296" s="28">
        <f t="shared" si="174"/>
        <v>0.83325986415423603</v>
      </c>
      <c r="AD296" s="28">
        <f t="shared" si="175"/>
        <v>24.697657589084869</v>
      </c>
      <c r="AE296" s="28">
        <f t="shared" si="176"/>
        <v>-39.195791773492097</v>
      </c>
      <c r="AF296" s="28">
        <f t="shared" si="177"/>
        <v>-122.47249282814634</v>
      </c>
      <c r="AG296" s="28">
        <f t="shared" si="200"/>
        <v>92.110410468749379</v>
      </c>
      <c r="AH296" s="28">
        <f t="shared" si="178"/>
        <v>-128.24381723956066</v>
      </c>
      <c r="AI296" s="28">
        <f t="shared" si="179"/>
        <v>-89.999977821520417</v>
      </c>
      <c r="AJ296" s="28">
        <f t="shared" si="180"/>
        <v>51.582359949394181</v>
      </c>
      <c r="AK296" s="28">
        <f t="shared" si="181"/>
        <v>89.848990198134601</v>
      </c>
      <c r="AL296" s="29">
        <f t="shared" si="182"/>
        <v>-3.7572310012873427</v>
      </c>
      <c r="AM296" s="28">
        <f t="shared" si="183"/>
        <v>-49.545706308157435</v>
      </c>
      <c r="AN296" s="28">
        <f t="shared" si="184"/>
        <v>11.691722177295562</v>
      </c>
      <c r="AO296" s="28">
        <f t="shared" si="185"/>
        <v>-49.696693931543251</v>
      </c>
      <c r="AP296">
        <f t="shared" si="201"/>
        <v>23.609121289162623</v>
      </c>
      <c r="AQ296">
        <f t="shared" si="202"/>
        <v>-25.26482869549163</v>
      </c>
      <c r="AR296" s="28">
        <f t="shared" si="186"/>
        <v>-29.159777002525544</v>
      </c>
      <c r="AS296" s="30">
        <f t="shared" si="187"/>
        <v>-172.16918675968958</v>
      </c>
      <c r="AT296" s="28">
        <f t="shared" si="188"/>
        <v>3.00763244414413E-8</v>
      </c>
      <c r="AU296" s="28">
        <f t="shared" si="189"/>
        <v>4.7680725621934176E-3</v>
      </c>
      <c r="AV296" s="29">
        <f t="shared" si="190"/>
        <v>-8.9481874276873526E-11</v>
      </c>
      <c r="AW296" s="28">
        <f t="shared" si="191"/>
        <v>-2.6007668580913602E-4</v>
      </c>
      <c r="AX296" s="31">
        <f t="shared" si="192"/>
        <v>2.9986842567164426E-8</v>
      </c>
      <c r="AY296" s="28">
        <f t="shared" si="193"/>
        <v>4.5079958763842819E-3</v>
      </c>
      <c r="AZ296" s="8">
        <f t="shared" si="194"/>
        <v>-29.159776972538701</v>
      </c>
      <c r="BA296" s="8">
        <f t="shared" si="195"/>
        <v>-172.16467876381319</v>
      </c>
      <c r="BB296" s="8">
        <f t="shared" si="196"/>
        <v>7.8353212361868145</v>
      </c>
      <c r="BD296" s="32">
        <f t="shared" si="197"/>
        <v>-29</v>
      </c>
      <c r="BE296" s="32">
        <f t="shared" si="198"/>
        <v>-172</v>
      </c>
      <c r="BF296" s="32">
        <f t="shared" si="199"/>
        <v>8</v>
      </c>
    </row>
    <row r="297" spans="22:58" x14ac:dyDescent="0.25">
      <c r="V297" s="27">
        <v>3.9300000000000099</v>
      </c>
      <c r="W297" s="32">
        <f t="shared" ref="W297:W360" si="204">10*10^V297</f>
        <v>85113.803820239584</v>
      </c>
      <c r="X297">
        <f t="shared" si="203"/>
        <v>-3.4139245433795011</v>
      </c>
      <c r="Y297" s="28">
        <f t="shared" ref="Y297:Y360" si="205">20*LOG(1/SQRT((W297/fp)^2+1))</f>
        <v>-42.240163973851921</v>
      </c>
      <c r="Z297" s="28">
        <f t="shared" ref="Z297:Z360" si="206">-180/PI()*ATAN(W297/fp)</f>
        <v>-89.557290588042918</v>
      </c>
      <c r="AA297" s="28">
        <f t="shared" ref="AA297:AA360" si="207">20*LOG(SQRT((W297/fzRHP)^2+1))</f>
        <v>5.5686358555218387</v>
      </c>
      <c r="AB297" s="28">
        <f t="shared" ref="AB297:AB360" si="208">-180/PI()*ATAN(W297/fzRHP)</f>
        <v>-58.216843285086973</v>
      </c>
      <c r="AC297" s="28">
        <f t="shared" ref="AC297:AC360" si="209">20*LOG(SQRT((W297/fzESR)^2+1))</f>
        <v>0.86884649877146058</v>
      </c>
      <c r="AD297" s="28">
        <f t="shared" ref="AD297:AD360" si="210">180/PI()*ATAN(W297/fzESR)</f>
        <v>25.20221518737058</v>
      </c>
      <c r="AE297" s="28">
        <f t="shared" ref="AE297:AE360" si="211">X297+Y297+AA297+AC297</f>
        <v>-39.21660616293812</v>
      </c>
      <c r="AF297" s="28">
        <f t="shared" ref="AF297:AF360" si="212">Z297+AB297+AD297</f>
        <v>-122.57191868575931</v>
      </c>
      <c r="AG297" s="28">
        <f t="shared" si="200"/>
        <v>92.110410468749379</v>
      </c>
      <c r="AH297" s="28">
        <f t="shared" ref="AH297:AH360" si="213">20*LOG(1/SQRT((W297/fp_comp1)^2+1))</f>
        <v>-128.44381723956042</v>
      </c>
      <c r="AI297" s="28">
        <f t="shared" ref="AI297:AI360" si="214">-180/PI()*ATAN(W297/fp_comp1)</f>
        <v>-89.999978326364243</v>
      </c>
      <c r="AJ297" s="28">
        <f t="shared" ref="AJ297:AJ360" si="215">20*LOG(SQRT((W297/fz_comp)^2+1))</f>
        <v>51.782358591604485</v>
      </c>
      <c r="AK297" s="28">
        <f t="shared" ref="AK297:AK360" si="216">180/PI()*ATAN(W297/fz_comp)</f>
        <v>89.852427585508821</v>
      </c>
      <c r="AL297" s="29">
        <f t="shared" ref="AL297:AL360" si="217">20*LOG(1/SQRT((W297/fp_comp2)^2+1))</f>
        <v>-3.874151742690092</v>
      </c>
      <c r="AM297" s="28">
        <f t="shared" ref="AM297:AM360" si="218">-180/PI()*ATAN(W297/fp_comp2)</f>
        <v>-50.195822253319868</v>
      </c>
      <c r="AN297" s="28">
        <f t="shared" ref="AN297:AN360" si="219">AG297+AH297+AJ297+AL297</f>
        <v>11.574800078103355</v>
      </c>
      <c r="AO297" s="28">
        <f t="shared" ref="AO297:AO360" si="220">AI297+AK297+AM297</f>
        <v>-50.34337299417529</v>
      </c>
      <c r="AP297">
        <f t="shared" si="201"/>
        <v>23.609121289162623</v>
      </c>
      <c r="AQ297">
        <f t="shared" si="202"/>
        <v>-25.26482869549163</v>
      </c>
      <c r="AR297" s="28">
        <f t="shared" ref="AR297:AR360" si="221">AE297+AN297+AP297+AQ297</f>
        <v>-29.297513491163773</v>
      </c>
      <c r="AS297" s="30">
        <f t="shared" ref="AS297:AS360" si="222">AF297+AO297</f>
        <v>-172.9152916799346</v>
      </c>
      <c r="AT297" s="28">
        <f t="shared" ref="AT297:AT360" si="223">20*LOG(SQRT((W297/fz_ff)^2+1))</f>
        <v>3.1493777807574555E-8</v>
      </c>
      <c r="AU297" s="28">
        <f t="shared" ref="AU297:AU360" si="224">180/PI()*ATAN(W297/fz_ff)</f>
        <v>4.8791352390477336E-3</v>
      </c>
      <c r="AV297" s="29">
        <f t="shared" ref="AV297:AV360" si="225">20*LOG(1/SQRT((W297/fp_ff)^2+1))</f>
        <v>-9.3701771270555209E-11</v>
      </c>
      <c r="AW297" s="28">
        <f t="shared" ref="AW297:AW360" si="226">-180/PI()*ATAN(W297/fp_ff)</f>
        <v>-2.6613465004400003E-4</v>
      </c>
      <c r="AX297" s="31">
        <f t="shared" ref="AX297:AX360" si="227">AT297+AV297</f>
        <v>3.1400076036303999E-8</v>
      </c>
      <c r="AY297" s="28">
        <f t="shared" ref="AY297:AY360" si="228">AU297+AW297</f>
        <v>4.6130005890037337E-3</v>
      </c>
      <c r="AZ297" s="8">
        <f t="shared" ref="AZ297:AZ360" si="229">AR297+AX297</f>
        <v>-29.297513459763696</v>
      </c>
      <c r="BA297" s="8">
        <f t="shared" ref="BA297:BA360" si="230">AS297+AY297</f>
        <v>-172.91067867934558</v>
      </c>
      <c r="BB297" s="8">
        <f t="shared" ref="BB297:BB360" si="231">BA297+180</f>
        <v>7.0893213206544203</v>
      </c>
      <c r="BD297" s="32">
        <f t="shared" ref="BD297:BD360" si="232">ROUND(AZ297,0)</f>
        <v>-29</v>
      </c>
      <c r="BE297" s="32">
        <f t="shared" ref="BE297:BE360" si="233">ROUND(BA297,0)</f>
        <v>-173</v>
      </c>
      <c r="BF297" s="32">
        <f t="shared" ref="BF297:BF360" si="234">ROUND(BB297,0)</f>
        <v>7</v>
      </c>
    </row>
    <row r="298" spans="22:58" x14ac:dyDescent="0.25">
      <c r="V298" s="27">
        <v>3.9400000000000199</v>
      </c>
      <c r="W298" s="32">
        <f t="shared" si="204"/>
        <v>87096.358995612216</v>
      </c>
      <c r="X298">
        <f t="shared" si="203"/>
        <v>-3.4139245433795011</v>
      </c>
      <c r="Y298" s="28">
        <f t="shared" si="205"/>
        <v>-42.440152304343826</v>
      </c>
      <c r="Z298" s="28">
        <f t="shared" si="206"/>
        <v>-89.567367497070222</v>
      </c>
      <c r="AA298" s="28">
        <f t="shared" si="207"/>
        <v>5.714068830047113</v>
      </c>
      <c r="AB298" s="28">
        <f t="shared" si="208"/>
        <v>-58.804461588823401</v>
      </c>
      <c r="AC298" s="28">
        <f t="shared" si="209"/>
        <v>0.9058003579442313</v>
      </c>
      <c r="AD298" s="28">
        <f t="shared" si="210"/>
        <v>25.714231612694981</v>
      </c>
      <c r="AE298" s="28">
        <f t="shared" si="211"/>
        <v>-39.234207659731986</v>
      </c>
      <c r="AF298" s="28">
        <f t="shared" si="212"/>
        <v>-122.65759747319865</v>
      </c>
      <c r="AG298" s="28">
        <f t="shared" si="200"/>
        <v>92.110410468749379</v>
      </c>
      <c r="AH298" s="28">
        <f t="shared" si="213"/>
        <v>-128.6438172395606</v>
      </c>
      <c r="AI298" s="28">
        <f t="shared" si="214"/>
        <v>-89.999978819716432</v>
      </c>
      <c r="AJ298" s="28">
        <f t="shared" si="215"/>
        <v>51.982357294925407</v>
      </c>
      <c r="AK298" s="28">
        <f t="shared" si="216"/>
        <v>89.855786729420231</v>
      </c>
      <c r="AL298" s="29">
        <f t="shared" si="217"/>
        <v>-3.993299976054852</v>
      </c>
      <c r="AM298" s="28">
        <f t="shared" si="218"/>
        <v>-50.843244013448391</v>
      </c>
      <c r="AN298" s="28">
        <f t="shared" si="219"/>
        <v>11.45565054805933</v>
      </c>
      <c r="AO298" s="28">
        <f t="shared" si="220"/>
        <v>-50.987436103744592</v>
      </c>
      <c r="AP298">
        <f t="shared" si="201"/>
        <v>23.609121289162623</v>
      </c>
      <c r="AQ298">
        <f t="shared" si="202"/>
        <v>-25.26482869549163</v>
      </c>
      <c r="AR298" s="28">
        <f t="shared" si="221"/>
        <v>-29.434264518001662</v>
      </c>
      <c r="AS298" s="30">
        <f t="shared" si="222"/>
        <v>-173.64503357694323</v>
      </c>
      <c r="AT298" s="28">
        <f t="shared" si="223"/>
        <v>3.297803399414113E-8</v>
      </c>
      <c r="AU298" s="28">
        <f t="shared" si="224"/>
        <v>4.9927848979389698E-3</v>
      </c>
      <c r="AV298" s="29">
        <f t="shared" si="225"/>
        <v>-9.8116462412484914E-11</v>
      </c>
      <c r="AW298" s="28">
        <f t="shared" si="226"/>
        <v>-2.7233372239303058E-4</v>
      </c>
      <c r="AX298" s="31">
        <f t="shared" si="227"/>
        <v>3.2879917531728642E-8</v>
      </c>
      <c r="AY298" s="28">
        <f t="shared" si="228"/>
        <v>4.7204511755459394E-3</v>
      </c>
      <c r="AZ298" s="8">
        <f t="shared" si="229"/>
        <v>-29.434264485121744</v>
      </c>
      <c r="BA298" s="8">
        <f t="shared" si="230"/>
        <v>-173.64031312576768</v>
      </c>
      <c r="BB298" s="8">
        <f t="shared" si="231"/>
        <v>6.3596868742323238</v>
      </c>
      <c r="BD298" s="32">
        <f t="shared" si="232"/>
        <v>-29</v>
      </c>
      <c r="BE298" s="32">
        <f t="shared" si="233"/>
        <v>-174</v>
      </c>
      <c r="BF298" s="32">
        <f t="shared" si="234"/>
        <v>6</v>
      </c>
    </row>
    <row r="299" spans="22:58" x14ac:dyDescent="0.25">
      <c r="V299" s="27">
        <v>3.9500000000000202</v>
      </c>
      <c r="W299" s="32">
        <f t="shared" si="204"/>
        <v>89125.093813378786</v>
      </c>
      <c r="X299">
        <f t="shared" si="203"/>
        <v>-3.4139245433795011</v>
      </c>
      <c r="Y299" s="28">
        <f t="shared" si="205"/>
        <v>-42.640141160020633</v>
      </c>
      <c r="Z299" s="28">
        <f t="shared" si="206"/>
        <v>-89.577215053506549</v>
      </c>
      <c r="AA299" s="28">
        <f t="shared" si="207"/>
        <v>5.8613098040642209</v>
      </c>
      <c r="AB299" s="28">
        <f t="shared" si="208"/>
        <v>-59.385843422058826</v>
      </c>
      <c r="AC299" s="28">
        <f t="shared" si="209"/>
        <v>0.94416171277653937</v>
      </c>
      <c r="AD299" s="28">
        <f t="shared" si="210"/>
        <v>26.233651173748413</v>
      </c>
      <c r="AE299" s="28">
        <f t="shared" si="211"/>
        <v>-39.248594186559373</v>
      </c>
      <c r="AF299" s="28">
        <f t="shared" si="212"/>
        <v>-122.72940730181698</v>
      </c>
      <c r="AG299" s="28">
        <f t="shared" si="200"/>
        <v>92.110410468749379</v>
      </c>
      <c r="AH299" s="28">
        <f t="shared" si="213"/>
        <v>-128.84381723956059</v>
      </c>
      <c r="AI299" s="28">
        <f t="shared" si="214"/>
        <v>-89.999979301838536</v>
      </c>
      <c r="AJ299" s="28">
        <f t="shared" si="215"/>
        <v>52.182356056605926</v>
      </c>
      <c r="AK299" s="28">
        <f t="shared" si="216"/>
        <v>89.859069410838984</v>
      </c>
      <c r="AL299" s="29">
        <f t="shared" si="217"/>
        <v>-4.1146561504822108</v>
      </c>
      <c r="AM299" s="28">
        <f t="shared" si="218"/>
        <v>-51.487653590175704</v>
      </c>
      <c r="AN299" s="28">
        <f t="shared" si="219"/>
        <v>11.3342931353125</v>
      </c>
      <c r="AO299" s="28">
        <f t="shared" si="220"/>
        <v>-51.628563481175256</v>
      </c>
      <c r="AP299">
        <f t="shared" si="201"/>
        <v>23.609121289162623</v>
      </c>
      <c r="AQ299">
        <f t="shared" si="202"/>
        <v>-25.26482869549163</v>
      </c>
      <c r="AR299" s="28">
        <f t="shared" si="221"/>
        <v>-29.570008457575881</v>
      </c>
      <c r="AS299" s="30">
        <f t="shared" si="222"/>
        <v>-174.35797078299223</v>
      </c>
      <c r="AT299" s="28">
        <f t="shared" si="223"/>
        <v>3.4532240565945102E-8</v>
      </c>
      <c r="AU299" s="28">
        <f t="shared" si="224"/>
        <v>5.1090817974166654E-3</v>
      </c>
      <c r="AV299" s="29">
        <f t="shared" si="225"/>
        <v>-1.0273944828719482E-10</v>
      </c>
      <c r="AW299" s="28">
        <f t="shared" si="226"/>
        <v>-2.7867718968642153E-4</v>
      </c>
      <c r="AX299" s="31">
        <f t="shared" si="227"/>
        <v>3.4429501117657907E-8</v>
      </c>
      <c r="AY299" s="28">
        <f t="shared" si="228"/>
        <v>4.8304046077302437E-3</v>
      </c>
      <c r="AZ299" s="8">
        <f t="shared" si="229"/>
        <v>-29.57000842314638</v>
      </c>
      <c r="BA299" s="8">
        <f t="shared" si="230"/>
        <v>-174.3531403783845</v>
      </c>
      <c r="BB299" s="8">
        <f t="shared" si="231"/>
        <v>5.6468596216155049</v>
      </c>
      <c r="BD299" s="32">
        <f t="shared" si="232"/>
        <v>-30</v>
      </c>
      <c r="BE299" s="32">
        <f t="shared" si="233"/>
        <v>-174</v>
      </c>
      <c r="BF299" s="32">
        <f t="shared" si="234"/>
        <v>6</v>
      </c>
    </row>
    <row r="300" spans="22:58" x14ac:dyDescent="0.25">
      <c r="V300" s="27">
        <v>3.9600000000000199</v>
      </c>
      <c r="W300" s="32">
        <f t="shared" si="204"/>
        <v>91201.083935595307</v>
      </c>
      <c r="X300">
        <f t="shared" si="203"/>
        <v>-3.4139245433795011</v>
      </c>
      <c r="Y300" s="28">
        <f t="shared" si="205"/>
        <v>-42.840130517247921</v>
      </c>
      <c r="Z300" s="28">
        <f t="shared" si="206"/>
        <v>-89.586838476328182</v>
      </c>
      <c r="AA300" s="28">
        <f t="shared" si="207"/>
        <v>6.0103198767451635</v>
      </c>
      <c r="AB300" s="28">
        <f t="shared" si="208"/>
        <v>-59.960818129997079</v>
      </c>
      <c r="AC300" s="28">
        <f t="shared" si="209"/>
        <v>0.98397108163030267</v>
      </c>
      <c r="AD300" s="28">
        <f t="shared" si="210"/>
        <v>26.76040771084849</v>
      </c>
      <c r="AE300" s="28">
        <f t="shared" si="211"/>
        <v>-39.259764102251957</v>
      </c>
      <c r="AF300" s="28">
        <f t="shared" si="212"/>
        <v>-122.78724889547678</v>
      </c>
      <c r="AG300" s="28">
        <f t="shared" si="200"/>
        <v>92.110410468749379</v>
      </c>
      <c r="AH300" s="28">
        <f t="shared" si="213"/>
        <v>-129.04381723956055</v>
      </c>
      <c r="AI300" s="28">
        <f t="shared" si="214"/>
        <v>-89.999979772986208</v>
      </c>
      <c r="AJ300" s="28">
        <f t="shared" si="215"/>
        <v>52.382354874019669</v>
      </c>
      <c r="AK300" s="28">
        <f t="shared" si="216"/>
        <v>89.862277370199962</v>
      </c>
      <c r="AL300" s="29">
        <f t="shared" si="217"/>
        <v>-4.2381986630033763</v>
      </c>
      <c r="AM300" s="28">
        <f t="shared" si="218"/>
        <v>-52.128740571138778</v>
      </c>
      <c r="AN300" s="28">
        <f t="shared" si="219"/>
        <v>11.210749440205117</v>
      </c>
      <c r="AO300" s="28">
        <f t="shared" si="220"/>
        <v>-52.266442973925024</v>
      </c>
      <c r="AP300">
        <f t="shared" si="201"/>
        <v>23.609121289162623</v>
      </c>
      <c r="AQ300">
        <f t="shared" si="202"/>
        <v>-25.26482869549163</v>
      </c>
      <c r="AR300" s="28">
        <f t="shared" si="221"/>
        <v>-29.704722068375847</v>
      </c>
      <c r="AS300" s="30">
        <f t="shared" si="222"/>
        <v>-175.0536918694018</v>
      </c>
      <c r="AT300" s="28">
        <f t="shared" si="223"/>
        <v>3.6159695522870798E-8</v>
      </c>
      <c r="AU300" s="28">
        <f t="shared" si="224"/>
        <v>5.2280875996325842E-3</v>
      </c>
      <c r="AV300" s="29">
        <f t="shared" si="225"/>
        <v>-1.0758230082428407E-10</v>
      </c>
      <c r="AW300" s="28">
        <f t="shared" si="226"/>
        <v>-2.8516841531450369E-4</v>
      </c>
      <c r="AX300" s="31">
        <f t="shared" si="227"/>
        <v>3.6052113222046515E-8</v>
      </c>
      <c r="AY300" s="28">
        <f t="shared" si="228"/>
        <v>4.9429191843180804E-3</v>
      </c>
      <c r="AZ300" s="8">
        <f t="shared" si="229"/>
        <v>-29.704722032323733</v>
      </c>
      <c r="BA300" s="8">
        <f t="shared" si="230"/>
        <v>-175.04874895021749</v>
      </c>
      <c r="BB300" s="8">
        <f t="shared" si="231"/>
        <v>4.9512510497825133</v>
      </c>
      <c r="BD300" s="32">
        <f t="shared" si="232"/>
        <v>-30</v>
      </c>
      <c r="BE300" s="32">
        <f t="shared" si="233"/>
        <v>-175</v>
      </c>
      <c r="BF300" s="32">
        <f t="shared" si="234"/>
        <v>5</v>
      </c>
    </row>
    <row r="301" spans="22:58" x14ac:dyDescent="0.25">
      <c r="V301" s="27">
        <v>3.9700000000000202</v>
      </c>
      <c r="W301" s="32">
        <f t="shared" si="204"/>
        <v>93325.430079703525</v>
      </c>
      <c r="X301">
        <f t="shared" si="203"/>
        <v>-3.4139245433795011</v>
      </c>
      <c r="Y301" s="28">
        <f t="shared" si="205"/>
        <v>-43.04012035345454</v>
      </c>
      <c r="Z301" s="28">
        <f t="shared" si="206"/>
        <v>-89.596242865828145</v>
      </c>
      <c r="AA301" s="28">
        <f t="shared" si="207"/>
        <v>6.1610595746642804</v>
      </c>
      <c r="AB301" s="28">
        <f t="shared" si="208"/>
        <v>-60.529227315157648</v>
      </c>
      <c r="AC301" s="28">
        <f t="shared" si="209"/>
        <v>1.0252691562100289</v>
      </c>
      <c r="AD301" s="28">
        <f t="shared" si="210"/>
        <v>27.294424279155511</v>
      </c>
      <c r="AE301" s="28">
        <f t="shared" si="211"/>
        <v>-39.267716165959733</v>
      </c>
      <c r="AF301" s="28">
        <f t="shared" si="212"/>
        <v>-122.83104590183028</v>
      </c>
      <c r="AG301" s="28">
        <f t="shared" si="200"/>
        <v>92.110410468749379</v>
      </c>
      <c r="AH301" s="28">
        <f t="shared" si="213"/>
        <v>-129.24381723956054</v>
      </c>
      <c r="AI301" s="28">
        <f t="shared" si="214"/>
        <v>-89.999980233409261</v>
      </c>
      <c r="AJ301" s="28">
        <f t="shared" si="215"/>
        <v>52.582353744658271</v>
      </c>
      <c r="AK301" s="28">
        <f t="shared" si="216"/>
        <v>89.86541230832519</v>
      </c>
      <c r="AL301" s="29">
        <f t="shared" si="217"/>
        <v>-4.3639039438367568</v>
      </c>
      <c r="AM301" s="28">
        <f t="shared" si="218"/>
        <v>-52.766202812737774</v>
      </c>
      <c r="AN301" s="28">
        <f t="shared" si="219"/>
        <v>11.08504303001035</v>
      </c>
      <c r="AO301" s="28">
        <f t="shared" si="220"/>
        <v>-52.900770737821844</v>
      </c>
      <c r="AP301">
        <f t="shared" si="201"/>
        <v>23.609121289162623</v>
      </c>
      <c r="AQ301">
        <f t="shared" si="202"/>
        <v>-25.26482869549163</v>
      </c>
      <c r="AR301" s="28">
        <f t="shared" si="221"/>
        <v>-29.83838054227839</v>
      </c>
      <c r="AS301" s="30">
        <f t="shared" si="222"/>
        <v>-175.73181663965212</v>
      </c>
      <c r="AT301" s="28">
        <f t="shared" si="223"/>
        <v>3.7863849228537333E-8</v>
      </c>
      <c r="AU301" s="28">
        <f t="shared" si="224"/>
        <v>5.349865403034176E-3</v>
      </c>
      <c r="AV301" s="29">
        <f t="shared" si="225"/>
        <v>-1.1265273464348553E-10</v>
      </c>
      <c r="AW301" s="28">
        <f t="shared" si="226"/>
        <v>-2.9181084101102573E-4</v>
      </c>
      <c r="AX301" s="31">
        <f t="shared" si="227"/>
        <v>3.7751196493893848E-8</v>
      </c>
      <c r="AY301" s="28">
        <f t="shared" si="228"/>
        <v>5.0580545620231504E-3</v>
      </c>
      <c r="AZ301" s="8">
        <f t="shared" si="229"/>
        <v>-29.838380504527194</v>
      </c>
      <c r="BA301" s="8">
        <f t="shared" si="230"/>
        <v>-175.7267585850901</v>
      </c>
      <c r="BB301" s="8">
        <f t="shared" si="231"/>
        <v>4.2732414149099043</v>
      </c>
      <c r="BD301" s="32">
        <f t="shared" si="232"/>
        <v>-30</v>
      </c>
      <c r="BE301" s="32">
        <f t="shared" si="233"/>
        <v>-176</v>
      </c>
      <c r="BF301" s="32">
        <f t="shared" si="234"/>
        <v>4</v>
      </c>
    </row>
    <row r="302" spans="22:58" x14ac:dyDescent="0.25">
      <c r="V302" s="27">
        <v>3.98000000000002</v>
      </c>
      <c r="W302" s="32">
        <f t="shared" si="204"/>
        <v>95499.258602148111</v>
      </c>
      <c r="X302">
        <f t="shared" si="203"/>
        <v>-3.4139245433795011</v>
      </c>
      <c r="Y302" s="28">
        <f t="shared" si="205"/>
        <v>-43.240110647085004</v>
      </c>
      <c r="Z302" s="28">
        <f t="shared" si="206"/>
        <v>-89.605433206310153</v>
      </c>
      <c r="AA302" s="28">
        <f t="shared" si="207"/>
        <v>6.3134889588383594</v>
      </c>
      <c r="AB302" s="28">
        <f t="shared" si="208"/>
        <v>-61.090924782806034</v>
      </c>
      <c r="AC302" s="28">
        <f t="shared" si="209"/>
        <v>1.0680967227710434</v>
      </c>
      <c r="AD302" s="28">
        <f t="shared" si="210"/>
        <v>27.835612854029186</v>
      </c>
      <c r="AE302" s="28">
        <f t="shared" si="211"/>
        <v>-39.272449508855104</v>
      </c>
      <c r="AF302" s="28">
        <f t="shared" si="212"/>
        <v>-122.860745135087</v>
      </c>
      <c r="AG302" s="28">
        <f t="shared" si="200"/>
        <v>92.110410468749379</v>
      </c>
      <c r="AH302" s="28">
        <f t="shared" si="213"/>
        <v>-129.4438172395605</v>
      </c>
      <c r="AI302" s="28">
        <f t="shared" si="214"/>
        <v>-89.999980683351808</v>
      </c>
      <c r="AJ302" s="28">
        <f t="shared" si="215"/>
        <v>52.782352666126229</v>
      </c>
      <c r="AK302" s="28">
        <f t="shared" si="216"/>
        <v>89.868475887325218</v>
      </c>
      <c r="AL302" s="29">
        <f t="shared" si="217"/>
        <v>-4.4917465479398206</v>
      </c>
      <c r="AM302" s="28">
        <f t="shared" si="218"/>
        <v>-53.399747074235869</v>
      </c>
      <c r="AN302" s="28">
        <f t="shared" si="219"/>
        <v>10.957199347375285</v>
      </c>
      <c r="AO302" s="28">
        <f t="shared" si="220"/>
        <v>-53.531251870262459</v>
      </c>
      <c r="AP302">
        <f t="shared" si="201"/>
        <v>23.609121289162623</v>
      </c>
      <c r="AQ302">
        <f t="shared" si="202"/>
        <v>-25.26482869549163</v>
      </c>
      <c r="AR302" s="28">
        <f t="shared" si="221"/>
        <v>-29.970957567808824</v>
      </c>
      <c r="AS302" s="30">
        <f t="shared" si="222"/>
        <v>-176.39199700534945</v>
      </c>
      <c r="AT302" s="28">
        <f t="shared" si="223"/>
        <v>3.9648315982227707E-8</v>
      </c>
      <c r="AU302" s="28">
        <f t="shared" si="224"/>
        <v>5.4744797758203229E-3</v>
      </c>
      <c r="AV302" s="29">
        <f t="shared" si="225"/>
        <v>-1.179623216743984E-10</v>
      </c>
      <c r="AW302" s="28">
        <f t="shared" si="226"/>
        <v>-2.9860798867801418E-4</v>
      </c>
      <c r="AX302" s="31">
        <f t="shared" si="227"/>
        <v>3.9530353660553311E-8</v>
      </c>
      <c r="AY302" s="28">
        <f t="shared" si="228"/>
        <v>5.1758717871423091E-3</v>
      </c>
      <c r="AZ302" s="8">
        <f t="shared" si="229"/>
        <v>-29.970957528278472</v>
      </c>
      <c r="BA302" s="8">
        <f t="shared" si="230"/>
        <v>-176.38682113356231</v>
      </c>
      <c r="BB302" s="8">
        <f t="shared" si="231"/>
        <v>3.6131788664376927</v>
      </c>
      <c r="BD302" s="32">
        <f t="shared" si="232"/>
        <v>-30</v>
      </c>
      <c r="BE302" s="32">
        <f t="shared" si="233"/>
        <v>-176</v>
      </c>
      <c r="BF302" s="32">
        <f t="shared" si="234"/>
        <v>4</v>
      </c>
    </row>
    <row r="303" spans="22:58" x14ac:dyDescent="0.25">
      <c r="V303" s="27">
        <v>3.9900000000000202</v>
      </c>
      <c r="W303" s="32">
        <f t="shared" si="204"/>
        <v>97723.722095585676</v>
      </c>
      <c r="X303">
        <f t="shared" si="203"/>
        <v>-3.4139245433795011</v>
      </c>
      <c r="Y303" s="28">
        <f t="shared" si="205"/>
        <v>-43.440101377553816</v>
      </c>
      <c r="Z303" s="28">
        <f t="shared" si="206"/>
        <v>-89.614414368721654</v>
      </c>
      <c r="AA303" s="28">
        <f t="shared" si="207"/>
        <v>6.4675677286540099</v>
      </c>
      <c r="AB303" s="28">
        <f t="shared" si="208"/>
        <v>-61.6457764427863</v>
      </c>
      <c r="AC303" s="28">
        <f t="shared" si="209"/>
        <v>1.1124945785588052</v>
      </c>
      <c r="AD303" s="28">
        <f t="shared" si="210"/>
        <v>28.383874061641087</v>
      </c>
      <c r="AE303" s="28">
        <f t="shared" si="211"/>
        <v>-39.273963613720504</v>
      </c>
      <c r="AF303" s="28">
        <f t="shared" si="212"/>
        <v>-122.87631674986687</v>
      </c>
      <c r="AG303" s="28">
        <f t="shared" si="200"/>
        <v>92.110410468749379</v>
      </c>
      <c r="AH303" s="28">
        <f t="shared" si="213"/>
        <v>-129.64381723956049</v>
      </c>
      <c r="AI303" s="28">
        <f t="shared" si="214"/>
        <v>-89.999981123052393</v>
      </c>
      <c r="AJ303" s="28">
        <f t="shared" si="215"/>
        <v>52.982351636135874</v>
      </c>
      <c r="AK303" s="28">
        <f t="shared" si="216"/>
        <v>89.871469731480104</v>
      </c>
      <c r="AL303" s="29">
        <f t="shared" si="217"/>
        <v>-4.6216992521256817</v>
      </c>
      <c r="AM303" s="28">
        <f t="shared" si="218"/>
        <v>-54.02908960050069</v>
      </c>
      <c r="AN303" s="28">
        <f t="shared" si="219"/>
        <v>10.82724561319908</v>
      </c>
      <c r="AO303" s="28">
        <f t="shared" si="220"/>
        <v>-54.157600992072979</v>
      </c>
      <c r="AP303">
        <f t="shared" si="201"/>
        <v>23.609121289162623</v>
      </c>
      <c r="AQ303">
        <f t="shared" si="202"/>
        <v>-25.26482869549163</v>
      </c>
      <c r="AR303" s="28">
        <f t="shared" si="221"/>
        <v>-30.102425406850429</v>
      </c>
      <c r="AS303" s="30">
        <f t="shared" si="222"/>
        <v>-177.03391774193986</v>
      </c>
      <c r="AT303" s="28">
        <f t="shared" si="223"/>
        <v>4.1516883662162937E-8</v>
      </c>
      <c r="AU303" s="28">
        <f t="shared" si="224"/>
        <v>5.6019967901762236E-3</v>
      </c>
      <c r="AV303" s="29">
        <f t="shared" si="225"/>
        <v>-1.2352263384662196E-10</v>
      </c>
      <c r="AW303" s="28">
        <f t="shared" si="226"/>
        <v>-3.0556346225313227E-4</v>
      </c>
      <c r="AX303" s="31">
        <f t="shared" si="227"/>
        <v>4.1393361028316316E-8</v>
      </c>
      <c r="AY303" s="28">
        <f t="shared" si="228"/>
        <v>5.2964333279230912E-3</v>
      </c>
      <c r="AZ303" s="8">
        <f t="shared" si="229"/>
        <v>-30.102425365457069</v>
      </c>
      <c r="BA303" s="8">
        <f t="shared" si="230"/>
        <v>-177.02862130861195</v>
      </c>
      <c r="BB303" s="8">
        <f t="shared" si="231"/>
        <v>2.971378691388054</v>
      </c>
      <c r="BD303" s="32">
        <f t="shared" si="232"/>
        <v>-30</v>
      </c>
      <c r="BE303" s="32">
        <f t="shared" si="233"/>
        <v>-177</v>
      </c>
      <c r="BF303" s="32">
        <f t="shared" si="234"/>
        <v>3</v>
      </c>
    </row>
    <row r="304" spans="22:58" x14ac:dyDescent="0.25">
      <c r="V304" s="27">
        <v>4.0000000000000204</v>
      </c>
      <c r="W304" s="41">
        <f t="shared" si="204"/>
        <v>100000.00000000471</v>
      </c>
      <c r="X304">
        <f t="shared" si="203"/>
        <v>-3.4139245433795011</v>
      </c>
      <c r="Y304" s="28">
        <f t="shared" si="205"/>
        <v>-43.640092525201773</v>
      </c>
      <c r="Z304" s="28">
        <f t="shared" si="206"/>
        <v>-89.623191113227421</v>
      </c>
      <c r="AA304" s="28">
        <f t="shared" si="207"/>
        <v>6.6232553222751953</v>
      </c>
      <c r="AB304" s="28">
        <f t="shared" si="208"/>
        <v>-62.19366017064381</v>
      </c>
      <c r="AC304" s="28">
        <f t="shared" si="209"/>
        <v>1.1585034436330104</v>
      </c>
      <c r="AD304" s="28">
        <f t="shared" si="210"/>
        <v>28.939096938005573</v>
      </c>
      <c r="AE304" s="28">
        <f t="shared" si="211"/>
        <v>-39.272258302673066</v>
      </c>
      <c r="AF304" s="28">
        <f t="shared" si="212"/>
        <v>-122.87775434586567</v>
      </c>
      <c r="AG304" s="28">
        <f t="shared" si="200"/>
        <v>92.110410468749379</v>
      </c>
      <c r="AH304" s="28">
        <f t="shared" si="213"/>
        <v>-129.84381723956045</v>
      </c>
      <c r="AI304" s="28">
        <f t="shared" si="214"/>
        <v>-89.999981552744188</v>
      </c>
      <c r="AJ304" s="28">
        <f t="shared" si="215"/>
        <v>53.1823506525025</v>
      </c>
      <c r="AK304" s="28">
        <f t="shared" si="216"/>
        <v>89.874395428100186</v>
      </c>
      <c r="AL304" s="29">
        <f t="shared" si="217"/>
        <v>-4.7537331569898882</v>
      </c>
      <c r="AM304" s="28">
        <f t="shared" si="218"/>
        <v>-54.653956651222579</v>
      </c>
      <c r="AN304" s="28">
        <f t="shared" si="219"/>
        <v>10.695210724701539</v>
      </c>
      <c r="AO304" s="28">
        <f t="shared" si="220"/>
        <v>-54.779542775866581</v>
      </c>
      <c r="AP304">
        <f t="shared" si="201"/>
        <v>23.609121289162623</v>
      </c>
      <c r="AQ304">
        <f t="shared" si="202"/>
        <v>-25.26482869549163</v>
      </c>
      <c r="AR304" s="28">
        <f t="shared" si="221"/>
        <v>-30.232754984300534</v>
      </c>
      <c r="AS304" s="30">
        <f t="shared" si="222"/>
        <v>-177.65729712173226</v>
      </c>
      <c r="AT304" s="28">
        <f t="shared" si="223"/>
        <v>4.3473515654156448E-8</v>
      </c>
      <c r="AU304" s="28">
        <f t="shared" si="224"/>
        <v>5.7324840573057213E-3</v>
      </c>
      <c r="AV304" s="29">
        <f t="shared" si="225"/>
        <v>-1.2934331443482233E-10</v>
      </c>
      <c r="AW304" s="28">
        <f t="shared" si="226"/>
        <v>-3.1268094962053528E-4</v>
      </c>
      <c r="AX304" s="31">
        <f t="shared" si="227"/>
        <v>4.3344172339721624E-8</v>
      </c>
      <c r="AY304" s="28">
        <f t="shared" si="228"/>
        <v>5.4198031076851862E-3</v>
      </c>
      <c r="AZ304" s="8">
        <f t="shared" si="229"/>
        <v>-30.232754940956362</v>
      </c>
      <c r="BA304" s="8">
        <f t="shared" si="230"/>
        <v>-177.65187731862457</v>
      </c>
      <c r="BB304" s="8">
        <f t="shared" si="231"/>
        <v>2.348122681375429</v>
      </c>
      <c r="BD304" s="32">
        <f t="shared" si="232"/>
        <v>-30</v>
      </c>
      <c r="BE304" s="32">
        <f t="shared" si="233"/>
        <v>-178</v>
      </c>
      <c r="BF304" s="32">
        <f t="shared" si="234"/>
        <v>2</v>
      </c>
    </row>
    <row r="305" spans="22:58" x14ac:dyDescent="0.25">
      <c r="V305" s="27">
        <v>4.0100000000000202</v>
      </c>
      <c r="W305" s="32">
        <f t="shared" si="204"/>
        <v>102329.29922808021</v>
      </c>
      <c r="X305">
        <f t="shared" si="203"/>
        <v>-3.4139245433795011</v>
      </c>
      <c r="Y305" s="28">
        <f t="shared" si="205"/>
        <v>-43.840084071254367</v>
      </c>
      <c r="Z305" s="28">
        <f t="shared" si="206"/>
        <v>-89.63176809172505</v>
      </c>
      <c r="AA305" s="28">
        <f t="shared" si="207"/>
        <v>6.7805110131765822</v>
      </c>
      <c r="AB305" s="28">
        <f t="shared" si="208"/>
        <v>-62.734465631056104</v>
      </c>
      <c r="AC305" s="28">
        <f t="shared" si="209"/>
        <v>1.2061638682785525</v>
      </c>
      <c r="AD305" s="28">
        <f t="shared" si="210"/>
        <v>29.501158719605506</v>
      </c>
      <c r="AE305" s="28">
        <f t="shared" si="211"/>
        <v>-39.267333733178731</v>
      </c>
      <c r="AF305" s="28">
        <f t="shared" si="212"/>
        <v>-122.86507500317563</v>
      </c>
      <c r="AG305" s="28">
        <f t="shared" si="200"/>
        <v>92.110410468749379</v>
      </c>
      <c r="AH305" s="28">
        <f t="shared" si="213"/>
        <v>-130.04381723956044</v>
      </c>
      <c r="AI305" s="28">
        <f t="shared" si="214"/>
        <v>-89.999981972654993</v>
      </c>
      <c r="AJ305" s="28">
        <f t="shared" si="215"/>
        <v>53.382349713139718</v>
      </c>
      <c r="AK305" s="28">
        <f t="shared" si="216"/>
        <v>89.877254528367473</v>
      </c>
      <c r="AL305" s="29">
        <f t="shared" si="217"/>
        <v>-4.8878177928772297</v>
      </c>
      <c r="AM305" s="28">
        <f t="shared" si="218"/>
        <v>-55.274084974977363</v>
      </c>
      <c r="AN305" s="28">
        <f t="shared" si="219"/>
        <v>10.561125149451428</v>
      </c>
      <c r="AO305" s="28">
        <f t="shared" si="220"/>
        <v>-55.396812419264883</v>
      </c>
      <c r="AP305">
        <f t="shared" si="201"/>
        <v>23.609121289162623</v>
      </c>
      <c r="AQ305">
        <f t="shared" si="202"/>
        <v>-25.26482869549163</v>
      </c>
      <c r="AR305" s="28">
        <f t="shared" si="221"/>
        <v>-30.36191599005631</v>
      </c>
      <c r="AS305" s="30">
        <f t="shared" si="222"/>
        <v>-178.26188742244051</v>
      </c>
      <c r="AT305" s="28">
        <f t="shared" si="223"/>
        <v>4.5522358566233178E-8</v>
      </c>
      <c r="AU305" s="28">
        <f t="shared" si="224"/>
        <v>5.8660107632796301E-3</v>
      </c>
      <c r="AV305" s="29">
        <f t="shared" si="225"/>
        <v>-1.35437864023532E-10</v>
      </c>
      <c r="AW305" s="28">
        <f t="shared" si="226"/>
        <v>-3.1996422456623551E-4</v>
      </c>
      <c r="AX305" s="31">
        <f t="shared" si="227"/>
        <v>4.5386920702209645E-8</v>
      </c>
      <c r="AY305" s="28">
        <f t="shared" si="228"/>
        <v>5.5460465387133949E-3</v>
      </c>
      <c r="AZ305" s="8">
        <f t="shared" si="229"/>
        <v>-30.361915944669391</v>
      </c>
      <c r="BA305" s="8">
        <f t="shared" si="230"/>
        <v>-178.2563413759018</v>
      </c>
      <c r="BB305" s="8">
        <f t="shared" si="231"/>
        <v>1.7436586240982024</v>
      </c>
      <c r="BD305" s="32">
        <f t="shared" si="232"/>
        <v>-30</v>
      </c>
      <c r="BE305" s="32">
        <f t="shared" si="233"/>
        <v>-178</v>
      </c>
      <c r="BF305" s="32">
        <f t="shared" si="234"/>
        <v>2</v>
      </c>
    </row>
    <row r="306" spans="22:58" x14ac:dyDescent="0.25">
      <c r="V306" s="27">
        <v>4.02000000000002</v>
      </c>
      <c r="W306" s="32">
        <f t="shared" si="204"/>
        <v>104712.85480509486</v>
      </c>
      <c r="X306">
        <f t="shared" si="203"/>
        <v>-3.4139245433795011</v>
      </c>
      <c r="Y306" s="28">
        <f t="shared" si="205"/>
        <v>-44.040075997781912</v>
      </c>
      <c r="Z306" s="28">
        <f t="shared" si="206"/>
        <v>-89.640149850303573</v>
      </c>
      <c r="AA306" s="28">
        <f t="shared" si="207"/>
        <v>6.9392940025013514</v>
      </c>
      <c r="AB306" s="28">
        <f t="shared" si="208"/>
        <v>-63.268094066679566</v>
      </c>
      <c r="AC306" s="28">
        <f t="shared" si="209"/>
        <v>1.255516136255737</v>
      </c>
      <c r="AD306" s="28">
        <f t="shared" si="210"/>
        <v>30.069924668770913</v>
      </c>
      <c r="AE306" s="28">
        <f t="shared" si="211"/>
        <v>-39.259190402404329</v>
      </c>
      <c r="AF306" s="28">
        <f t="shared" si="212"/>
        <v>-122.83831924821223</v>
      </c>
      <c r="AG306" s="28">
        <f t="shared" si="200"/>
        <v>92.110410468749379</v>
      </c>
      <c r="AH306" s="28">
        <f t="shared" si="213"/>
        <v>-130.24381723956043</v>
      </c>
      <c r="AI306" s="28">
        <f t="shared" si="214"/>
        <v>-89.999982383007463</v>
      </c>
      <c r="AJ306" s="28">
        <f t="shared" si="215"/>
        <v>53.582348816055017</v>
      </c>
      <c r="AK306" s="28">
        <f t="shared" si="216"/>
        <v>89.880048548157802</v>
      </c>
      <c r="AL306" s="29">
        <f t="shared" si="217"/>
        <v>-5.0239212291124034</v>
      </c>
      <c r="AM306" s="28">
        <f t="shared" si="218"/>
        <v>-55.889222227032512</v>
      </c>
      <c r="AN306" s="28">
        <f t="shared" si="219"/>
        <v>10.425020816131564</v>
      </c>
      <c r="AO306" s="28">
        <f t="shared" si="220"/>
        <v>-56.009156061882173</v>
      </c>
      <c r="AP306">
        <f t="shared" si="201"/>
        <v>23.609121289162623</v>
      </c>
      <c r="AQ306">
        <f t="shared" si="202"/>
        <v>-25.26482869549163</v>
      </c>
      <c r="AR306" s="28">
        <f t="shared" si="221"/>
        <v>-30.489876992601772</v>
      </c>
      <c r="AS306" s="30">
        <f t="shared" si="222"/>
        <v>-178.84747531009441</v>
      </c>
      <c r="AT306" s="28">
        <f t="shared" si="223"/>
        <v>4.7667761515178158E-8</v>
      </c>
      <c r="AU306" s="28">
        <f t="shared" si="224"/>
        <v>6.0026477057190933E-3</v>
      </c>
      <c r="AV306" s="29">
        <f t="shared" si="225"/>
        <v>-1.4182171185221665E-10</v>
      </c>
      <c r="AW306" s="28">
        <f t="shared" si="226"/>
        <v>-3.2741714877901383E-4</v>
      </c>
      <c r="AX306" s="31">
        <f t="shared" si="227"/>
        <v>4.7525939803325943E-8</v>
      </c>
      <c r="AY306" s="28">
        <f t="shared" si="228"/>
        <v>5.675230556940079E-3</v>
      </c>
      <c r="AZ306" s="8">
        <f t="shared" si="229"/>
        <v>-30.489876945075832</v>
      </c>
      <c r="BA306" s="8">
        <f t="shared" si="230"/>
        <v>-178.84180007953748</v>
      </c>
      <c r="BB306" s="8">
        <f t="shared" si="231"/>
        <v>1.158199920462522</v>
      </c>
      <c r="BD306" s="32">
        <f t="shared" si="232"/>
        <v>-30</v>
      </c>
      <c r="BE306" s="32">
        <f t="shared" si="233"/>
        <v>-179</v>
      </c>
      <c r="BF306" s="32">
        <f t="shared" si="234"/>
        <v>1</v>
      </c>
    </row>
    <row r="307" spans="22:58" x14ac:dyDescent="0.25">
      <c r="V307" s="27">
        <v>4.0300000000000198</v>
      </c>
      <c r="W307" s="32">
        <f t="shared" si="204"/>
        <v>107151.93052376565</v>
      </c>
      <c r="X307">
        <f t="shared" si="203"/>
        <v>-3.4139245433795011</v>
      </c>
      <c r="Y307" s="28">
        <f t="shared" si="205"/>
        <v>-44.240068287661565</v>
      </c>
      <c r="Z307" s="28">
        <f t="shared" si="206"/>
        <v>-89.648340831646507</v>
      </c>
      <c r="AA307" s="28">
        <f t="shared" si="207"/>
        <v>7.0995635069936611</v>
      </c>
      <c r="AB307" s="28">
        <f t="shared" si="208"/>
        <v>-63.794458055571894</v>
      </c>
      <c r="AC307" s="28">
        <f t="shared" si="209"/>
        <v>1.3066001641940852</v>
      </c>
      <c r="AD307" s="28">
        <f t="shared" si="210"/>
        <v>30.645247936914323</v>
      </c>
      <c r="AE307" s="28">
        <f t="shared" si="211"/>
        <v>-39.247829159853318</v>
      </c>
      <c r="AF307" s="28">
        <f t="shared" si="212"/>
        <v>-122.79755095030407</v>
      </c>
      <c r="AG307" s="28">
        <f t="shared" si="200"/>
        <v>92.110410468749379</v>
      </c>
      <c r="AH307" s="28">
        <f t="shared" si="213"/>
        <v>-130.44381723956039</v>
      </c>
      <c r="AI307" s="28">
        <f t="shared" si="214"/>
        <v>-89.999982784019181</v>
      </c>
      <c r="AJ307" s="28">
        <f t="shared" si="215"/>
        <v>53.782347959345614</v>
      </c>
      <c r="AK307" s="28">
        <f t="shared" si="216"/>
        <v>89.882778968844264</v>
      </c>
      <c r="AL307" s="29">
        <f t="shared" si="217"/>
        <v>-5.1620101857212326</v>
      </c>
      <c r="AM307" s="28">
        <f t="shared" si="218"/>
        <v>-56.499127330315119</v>
      </c>
      <c r="AN307" s="28">
        <f t="shared" si="219"/>
        <v>10.286931002813372</v>
      </c>
      <c r="AO307" s="28">
        <f t="shared" si="220"/>
        <v>-56.616331145490037</v>
      </c>
      <c r="AP307">
        <f t="shared" si="201"/>
        <v>23.609121289162623</v>
      </c>
      <c r="AQ307">
        <f t="shared" si="202"/>
        <v>-25.26482869549163</v>
      </c>
      <c r="AR307" s="28">
        <f t="shared" si="221"/>
        <v>-30.616605563368953</v>
      </c>
      <c r="AS307" s="30">
        <f t="shared" si="222"/>
        <v>-179.41388209579412</v>
      </c>
      <c r="AT307" s="28">
        <f t="shared" si="223"/>
        <v>4.991427419788088E-8</v>
      </c>
      <c r="AU307" s="28">
        <f t="shared" si="224"/>
        <v>6.1424673313333709E-3</v>
      </c>
      <c r="AV307" s="29">
        <f t="shared" si="225"/>
        <v>-1.4850642985047574E-10</v>
      </c>
      <c r="AW307" s="28">
        <f t="shared" si="226"/>
        <v>-3.3504367389793803E-4</v>
      </c>
      <c r="AX307" s="31">
        <f t="shared" si="227"/>
        <v>4.9765767768030402E-8</v>
      </c>
      <c r="AY307" s="28">
        <f t="shared" si="228"/>
        <v>5.8074236574354333E-3</v>
      </c>
      <c r="AZ307" s="8">
        <f t="shared" si="229"/>
        <v>-30.616605513603186</v>
      </c>
      <c r="BA307" s="8">
        <f t="shared" si="230"/>
        <v>-179.40807467213668</v>
      </c>
      <c r="BB307" s="8">
        <f t="shared" si="231"/>
        <v>0.59192532786332208</v>
      </c>
      <c r="BD307" s="32">
        <f t="shared" si="232"/>
        <v>-31</v>
      </c>
      <c r="BE307" s="32">
        <f t="shared" si="233"/>
        <v>-179</v>
      </c>
      <c r="BF307" s="32">
        <f t="shared" si="234"/>
        <v>1</v>
      </c>
    </row>
    <row r="308" spans="22:58" x14ac:dyDescent="0.25">
      <c r="V308" s="27">
        <v>4.0400000000000196</v>
      </c>
      <c r="W308" s="32">
        <f t="shared" si="204"/>
        <v>109647.81961432361</v>
      </c>
      <c r="X308">
        <f t="shared" si="203"/>
        <v>-3.4139245433795011</v>
      </c>
      <c r="Y308" s="28">
        <f t="shared" si="205"/>
        <v>-44.440060924541015</v>
      </c>
      <c r="Z308" s="28">
        <f t="shared" si="206"/>
        <v>-89.656345377380589</v>
      </c>
      <c r="AA308" s="28">
        <f t="shared" si="207"/>
        <v>7.2612788423064867</v>
      </c>
      <c r="AB308" s="28">
        <f t="shared" si="208"/>
        <v>-64.313481240366713</v>
      </c>
      <c r="AC308" s="28">
        <f t="shared" si="209"/>
        <v>1.3594553974867805</v>
      </c>
      <c r="AD308" s="28">
        <f t="shared" si="210"/>
        <v>31.226969468634863</v>
      </c>
      <c r="AE308" s="28">
        <f t="shared" si="211"/>
        <v>-39.233251228127244</v>
      </c>
      <c r="AF308" s="28">
        <f t="shared" si="212"/>
        <v>-122.74285714911242</v>
      </c>
      <c r="AG308" s="28">
        <f t="shared" si="200"/>
        <v>92.110410468749379</v>
      </c>
      <c r="AH308" s="28">
        <f t="shared" si="213"/>
        <v>-130.64381723956038</v>
      </c>
      <c r="AI308" s="28">
        <f t="shared" si="214"/>
        <v>-89.999983175902742</v>
      </c>
      <c r="AJ308" s="28">
        <f t="shared" si="215"/>
        <v>53.982347141194332</v>
      </c>
      <c r="AK308" s="28">
        <f t="shared" si="216"/>
        <v>89.885447238082392</v>
      </c>
      <c r="AL308" s="29">
        <f t="shared" si="217"/>
        <v>-5.3020501468806911</v>
      </c>
      <c r="AM308" s="28">
        <f t="shared" si="218"/>
        <v>-57.103570779463404</v>
      </c>
      <c r="AN308" s="28">
        <f t="shared" si="219"/>
        <v>10.146890223502641</v>
      </c>
      <c r="AO308" s="28">
        <f t="shared" si="220"/>
        <v>-57.218106717283753</v>
      </c>
      <c r="AP308">
        <f t="shared" si="201"/>
        <v>23.609121289162623</v>
      </c>
      <c r="AQ308">
        <f t="shared" si="202"/>
        <v>-25.26482869549163</v>
      </c>
      <c r="AR308" s="28">
        <f t="shared" si="221"/>
        <v>-30.74206841095361</v>
      </c>
      <c r="AS308" s="30">
        <f t="shared" si="222"/>
        <v>-179.96096386639618</v>
      </c>
      <c r="AT308" s="28">
        <f t="shared" si="223"/>
        <v>5.2266660391919013E-8</v>
      </c>
      <c r="AU308" s="28">
        <f t="shared" si="224"/>
        <v>6.2855437743320327E-3</v>
      </c>
      <c r="AV308" s="29">
        <f t="shared" si="225"/>
        <v>-1.5550358994790887E-10</v>
      </c>
      <c r="AW308" s="28">
        <f t="shared" si="226"/>
        <v>-3.4284784360757401E-4</v>
      </c>
      <c r="AX308" s="31">
        <f t="shared" si="227"/>
        <v>5.2111156801971105E-8</v>
      </c>
      <c r="AY308" s="28">
        <f t="shared" si="228"/>
        <v>5.9426959307244589E-3</v>
      </c>
      <c r="AZ308" s="8">
        <f t="shared" si="229"/>
        <v>-30.742068358842452</v>
      </c>
      <c r="BA308" s="8">
        <f t="shared" si="230"/>
        <v>-179.95502117046547</v>
      </c>
      <c r="BB308" s="8">
        <f t="shared" si="231"/>
        <v>4.4978829534528586E-2</v>
      </c>
      <c r="BD308" s="32">
        <f t="shared" si="232"/>
        <v>-31</v>
      </c>
      <c r="BE308" s="32">
        <f t="shared" si="233"/>
        <v>-180</v>
      </c>
      <c r="BF308" s="32">
        <f t="shared" si="234"/>
        <v>0</v>
      </c>
    </row>
    <row r="309" spans="22:58" x14ac:dyDescent="0.25">
      <c r="V309" s="27">
        <v>4.0500000000000203</v>
      </c>
      <c r="W309" s="32">
        <f t="shared" si="204"/>
        <v>112201.84543020178</v>
      </c>
      <c r="X309">
        <f t="shared" si="203"/>
        <v>-3.4139245433795011</v>
      </c>
      <c r="Y309" s="28">
        <f t="shared" si="205"/>
        <v>-44.640053892803842</v>
      </c>
      <c r="Z309" s="28">
        <f t="shared" si="206"/>
        <v>-89.664167730371375</v>
      </c>
      <c r="AA309" s="28">
        <f t="shared" si="207"/>
        <v>7.424399501533621</v>
      </c>
      <c r="AB309" s="28">
        <f t="shared" si="208"/>
        <v>-64.825098032360941</v>
      </c>
      <c r="AC309" s="28">
        <f t="shared" si="209"/>
        <v>1.4141207030959848</v>
      </c>
      <c r="AD309" s="28">
        <f t="shared" si="210"/>
        <v>31.814917949570315</v>
      </c>
      <c r="AE309" s="28">
        <f t="shared" si="211"/>
        <v>-39.21545823155374</v>
      </c>
      <c r="AF309" s="28">
        <f t="shared" si="212"/>
        <v>-122.674347813162</v>
      </c>
      <c r="AG309" s="28">
        <f t="shared" si="200"/>
        <v>92.110410468749379</v>
      </c>
      <c r="AH309" s="28">
        <f t="shared" si="213"/>
        <v>-130.84381723956039</v>
      </c>
      <c r="AI309" s="28">
        <f t="shared" si="214"/>
        <v>-89.999983558865949</v>
      </c>
      <c r="AJ309" s="28">
        <f t="shared" si="215"/>
        <v>54.182346359865797</v>
      </c>
      <c r="AK309" s="28">
        <f t="shared" si="216"/>
        <v>89.888054770577554</v>
      </c>
      <c r="AL309" s="29">
        <f t="shared" si="217"/>
        <v>-5.4440054753553841</v>
      </c>
      <c r="AM309" s="28">
        <f t="shared" si="218"/>
        <v>-57.702334888361925</v>
      </c>
      <c r="AN309" s="28">
        <f t="shared" si="219"/>
        <v>10.004934113699397</v>
      </c>
      <c r="AO309" s="28">
        <f t="shared" si="220"/>
        <v>-57.81426367665032</v>
      </c>
      <c r="AP309">
        <f t="shared" si="201"/>
        <v>23.609121289162623</v>
      </c>
      <c r="AQ309">
        <f t="shared" si="202"/>
        <v>-25.26482869549163</v>
      </c>
      <c r="AR309" s="28">
        <f t="shared" si="221"/>
        <v>-30.866231524183348</v>
      </c>
      <c r="AS309" s="30">
        <f t="shared" si="222"/>
        <v>-180.48861148981231</v>
      </c>
      <c r="AT309" s="28">
        <f t="shared" si="223"/>
        <v>5.4729913384796887E-8</v>
      </c>
      <c r="AU309" s="28">
        <f t="shared" si="224"/>
        <v>6.4319528957318683E-3</v>
      </c>
      <c r="AV309" s="29">
        <f t="shared" si="225"/>
        <v>-1.6283247869384814E-10</v>
      </c>
      <c r="AW309" s="28">
        <f t="shared" si="226"/>
        <v>-3.5083379578200176E-4</v>
      </c>
      <c r="AX309" s="31">
        <f t="shared" si="227"/>
        <v>5.456708090610304E-8</v>
      </c>
      <c r="AY309" s="28">
        <f t="shared" si="228"/>
        <v>6.0811190999498664E-3</v>
      </c>
      <c r="AZ309" s="8">
        <f t="shared" si="229"/>
        <v>-30.866231469616267</v>
      </c>
      <c r="BA309" s="8">
        <f t="shared" si="230"/>
        <v>-180.48253037071237</v>
      </c>
      <c r="BB309" s="8">
        <f t="shared" si="231"/>
        <v>-0.48253037071236804</v>
      </c>
      <c r="BD309" s="32">
        <f t="shared" si="232"/>
        <v>-31</v>
      </c>
      <c r="BE309" s="32">
        <f t="shared" si="233"/>
        <v>-180</v>
      </c>
      <c r="BF309" s="32">
        <f t="shared" si="234"/>
        <v>0</v>
      </c>
    </row>
    <row r="310" spans="22:58" x14ac:dyDescent="0.25">
      <c r="V310" s="27">
        <v>4.06000000000002</v>
      </c>
      <c r="W310" s="32">
        <f t="shared" si="204"/>
        <v>114815.36214969361</v>
      </c>
      <c r="X310">
        <f t="shared" si="203"/>
        <v>-3.4139245433795011</v>
      </c>
      <c r="Y310" s="28">
        <f t="shared" si="205"/>
        <v>-44.84004717753632</v>
      </c>
      <c r="Z310" s="28">
        <f t="shared" si="206"/>
        <v>-89.671812036966855</v>
      </c>
      <c r="AA310" s="28">
        <f t="shared" si="207"/>
        <v>7.5888852288604021</v>
      </c>
      <c r="AB310" s="28">
        <f t="shared" si="208"/>
        <v>-65.329253293629733</v>
      </c>
      <c r="AC310" s="28">
        <f t="shared" si="209"/>
        <v>1.4706342597316966</v>
      </c>
      <c r="AD310" s="28">
        <f t="shared" si="210"/>
        <v>32.408909800701799</v>
      </c>
      <c r="AE310" s="28">
        <f t="shared" si="211"/>
        <v>-39.194452232323727</v>
      </c>
      <c r="AF310" s="28">
        <f t="shared" si="212"/>
        <v>-122.5921555298948</v>
      </c>
      <c r="AG310" s="28">
        <f t="shared" si="200"/>
        <v>92.110410468749379</v>
      </c>
      <c r="AH310" s="28">
        <f t="shared" si="213"/>
        <v>-131.04381723956035</v>
      </c>
      <c r="AI310" s="28">
        <f t="shared" si="214"/>
        <v>-89.999983933111849</v>
      </c>
      <c r="AJ310" s="28">
        <f t="shared" si="215"/>
        <v>54.382345613702668</v>
      </c>
      <c r="AK310" s="28">
        <f t="shared" si="216"/>
        <v>89.890602948834768</v>
      </c>
      <c r="AL310" s="29">
        <f t="shared" si="217"/>
        <v>-5.5878395272045616</v>
      </c>
      <c r="AM310" s="28">
        <f t="shared" si="218"/>
        <v>-58.295213982010175</v>
      </c>
      <c r="AN310" s="28">
        <f t="shared" si="219"/>
        <v>9.8610993156871309</v>
      </c>
      <c r="AO310" s="28">
        <f t="shared" si="220"/>
        <v>-58.404594966287256</v>
      </c>
      <c r="AP310">
        <f t="shared" si="201"/>
        <v>23.609121289162623</v>
      </c>
      <c r="AQ310">
        <f t="shared" si="202"/>
        <v>-25.26482869549163</v>
      </c>
      <c r="AR310" s="28">
        <f t="shared" si="221"/>
        <v>-30.989060322965603</v>
      </c>
      <c r="AS310" s="30">
        <f t="shared" si="222"/>
        <v>-180.99675049618205</v>
      </c>
      <c r="AT310" s="28">
        <f t="shared" si="223"/>
        <v>5.7309254045289656E-8</v>
      </c>
      <c r="AU310" s="28">
        <f t="shared" si="224"/>
        <v>6.5817723235793062E-3</v>
      </c>
      <c r="AV310" s="29">
        <f t="shared" si="225"/>
        <v>-1.7050659667282647E-10</v>
      </c>
      <c r="AW310" s="28">
        <f t="shared" si="226"/>
        <v>-3.5900576467876738E-4</v>
      </c>
      <c r="AX310" s="31">
        <f t="shared" si="227"/>
        <v>5.7138747448616828E-8</v>
      </c>
      <c r="AY310" s="28">
        <f t="shared" si="228"/>
        <v>6.2227665589005389E-3</v>
      </c>
      <c r="AZ310" s="8">
        <f t="shared" si="229"/>
        <v>-30.989060265826854</v>
      </c>
      <c r="BA310" s="8">
        <f t="shared" si="230"/>
        <v>-180.99052772962315</v>
      </c>
      <c r="BB310" s="8">
        <f t="shared" si="231"/>
        <v>-0.99052772962315316</v>
      </c>
      <c r="BD310" s="32">
        <f t="shared" si="232"/>
        <v>-31</v>
      </c>
      <c r="BE310" s="32">
        <f t="shared" si="233"/>
        <v>-181</v>
      </c>
      <c r="BF310" s="32">
        <f t="shared" si="234"/>
        <v>-1</v>
      </c>
    </row>
    <row r="311" spans="22:58" x14ac:dyDescent="0.25">
      <c r="V311" s="27">
        <v>4.0700000000000198</v>
      </c>
      <c r="W311" s="32">
        <f t="shared" si="204"/>
        <v>117489.75549395839</v>
      </c>
      <c r="X311">
        <f t="shared" si="203"/>
        <v>-3.4139245433795011</v>
      </c>
      <c r="Y311" s="28">
        <f t="shared" si="205"/>
        <v>-45.040040764495934</v>
      </c>
      <c r="Z311" s="28">
        <f t="shared" si="206"/>
        <v>-89.679282349190387</v>
      </c>
      <c r="AA311" s="28">
        <f t="shared" si="207"/>
        <v>7.7546960882710732</v>
      </c>
      <c r="AB311" s="28">
        <f t="shared" si="208"/>
        <v>-65.825902000213546</v>
      </c>
      <c r="AC311" s="28">
        <f t="shared" si="209"/>
        <v>1.5290334459183732</v>
      </c>
      <c r="AD311" s="28">
        <f t="shared" si="210"/>
        <v>33.008749221599579</v>
      </c>
      <c r="AE311" s="28">
        <f t="shared" si="211"/>
        <v>-39.170235773685988</v>
      </c>
      <c r="AF311" s="28">
        <f t="shared" si="212"/>
        <v>-122.49643512780435</v>
      </c>
      <c r="AG311" s="28">
        <f t="shared" si="200"/>
        <v>92.110410468749379</v>
      </c>
      <c r="AH311" s="28">
        <f t="shared" si="213"/>
        <v>-131.24381723956031</v>
      </c>
      <c r="AI311" s="28">
        <f t="shared" si="214"/>
        <v>-89.999984298838868</v>
      </c>
      <c r="AJ311" s="28">
        <f t="shared" si="215"/>
        <v>54.582344901122312</v>
      </c>
      <c r="AK311" s="28">
        <f t="shared" si="216"/>
        <v>89.893093123891518</v>
      </c>
      <c r="AL311" s="29">
        <f t="shared" si="217"/>
        <v>-5.7335147660771604</v>
      </c>
      <c r="AM311" s="28">
        <f t="shared" si="218"/>
        <v>-58.882014533991772</v>
      </c>
      <c r="AN311" s="28">
        <f t="shared" si="219"/>
        <v>9.7154233642342156</v>
      </c>
      <c r="AO311" s="28">
        <f t="shared" si="220"/>
        <v>-58.988905708939122</v>
      </c>
      <c r="AP311">
        <f t="shared" si="201"/>
        <v>23.609121289162623</v>
      </c>
      <c r="AQ311">
        <f t="shared" si="202"/>
        <v>-25.26482869549163</v>
      </c>
      <c r="AR311" s="28">
        <f t="shared" si="221"/>
        <v>-31.11051981578078</v>
      </c>
      <c r="AS311" s="30">
        <f t="shared" si="222"/>
        <v>-181.48534083674346</v>
      </c>
      <c r="AT311" s="28">
        <f t="shared" si="223"/>
        <v>6.0010155895956233E-8</v>
      </c>
      <c r="AU311" s="28">
        <f t="shared" si="224"/>
        <v>6.7350814941099244E-3</v>
      </c>
      <c r="AV311" s="29">
        <f t="shared" si="225"/>
        <v>-1.7854330177924304E-10</v>
      </c>
      <c r="AW311" s="28">
        <f t="shared" si="226"/>
        <v>-3.6736808318394955E-4</v>
      </c>
      <c r="AX311" s="31">
        <f t="shared" si="227"/>
        <v>5.9831612594176988E-8</v>
      </c>
      <c r="AY311" s="28">
        <f t="shared" si="228"/>
        <v>6.3677134109259752E-3</v>
      </c>
      <c r="AZ311" s="8">
        <f t="shared" si="229"/>
        <v>-31.110519755949166</v>
      </c>
      <c r="BA311" s="8">
        <f t="shared" si="230"/>
        <v>-181.47897312333254</v>
      </c>
      <c r="BB311" s="8">
        <f t="shared" si="231"/>
        <v>-1.4789731233325369</v>
      </c>
      <c r="BD311" s="32">
        <f t="shared" si="232"/>
        <v>-31</v>
      </c>
      <c r="BE311" s="32">
        <f t="shared" si="233"/>
        <v>-181</v>
      </c>
      <c r="BF311" s="32">
        <f t="shared" si="234"/>
        <v>-1</v>
      </c>
    </row>
    <row r="312" spans="22:58" x14ac:dyDescent="0.25">
      <c r="V312" s="27">
        <v>4.0800000000000196</v>
      </c>
      <c r="W312" s="32">
        <f t="shared" si="204"/>
        <v>120226.44346174685</v>
      </c>
      <c r="X312">
        <f t="shared" si="203"/>
        <v>-3.4139245433795011</v>
      </c>
      <c r="Y312" s="28">
        <f t="shared" si="205"/>
        <v>-45.240034640081078</v>
      </c>
      <c r="Z312" s="28">
        <f t="shared" si="206"/>
        <v>-89.686582626883848</v>
      </c>
      <c r="AA312" s="28">
        <f t="shared" si="207"/>
        <v>7.9217925272898277</v>
      </c>
      <c r="AB312" s="28">
        <f t="shared" si="208"/>
        <v>-66.315008889325242</v>
      </c>
      <c r="AC312" s="28">
        <f t="shared" si="209"/>
        <v>1.5893547265124617</v>
      </c>
      <c r="AD312" s="28">
        <f t="shared" si="210"/>
        <v>33.614228284834816</v>
      </c>
      <c r="AE312" s="28">
        <f t="shared" si="211"/>
        <v>-39.142811929658286</v>
      </c>
      <c r="AF312" s="28">
        <f t="shared" si="212"/>
        <v>-122.38736323137428</v>
      </c>
      <c r="AG312" s="28">
        <f t="shared" si="200"/>
        <v>92.110410468749379</v>
      </c>
      <c r="AH312" s="28">
        <f t="shared" si="213"/>
        <v>-131.44381723956033</v>
      </c>
      <c r="AI312" s="28">
        <f t="shared" si="214"/>
        <v>-89.99998465624094</v>
      </c>
      <c r="AJ312" s="28">
        <f t="shared" si="215"/>
        <v>54.78234422061324</v>
      </c>
      <c r="AK312" s="28">
        <f t="shared" si="216"/>
        <v>89.895526616033919</v>
      </c>
      <c r="AL312" s="29">
        <f t="shared" si="217"/>
        <v>-5.8809928764500778</v>
      </c>
      <c r="AM312" s="28">
        <f t="shared" si="218"/>
        <v>-59.462555251186586</v>
      </c>
      <c r="AN312" s="28">
        <f t="shared" si="219"/>
        <v>9.567944573352209</v>
      </c>
      <c r="AO312" s="28">
        <f t="shared" si="220"/>
        <v>-59.567013291393607</v>
      </c>
      <c r="AP312">
        <f t="shared" si="201"/>
        <v>23.609121289162623</v>
      </c>
      <c r="AQ312">
        <f t="shared" si="202"/>
        <v>-25.26482869549163</v>
      </c>
      <c r="AR312" s="28">
        <f t="shared" si="221"/>
        <v>-31.230574762635086</v>
      </c>
      <c r="AS312" s="30">
        <f t="shared" si="222"/>
        <v>-181.95437652276789</v>
      </c>
      <c r="AT312" s="28">
        <f t="shared" si="223"/>
        <v>6.2838347041793107E-8</v>
      </c>
      <c r="AU312" s="28">
        <f t="shared" si="224"/>
        <v>6.8919616938664273E-3</v>
      </c>
      <c r="AV312" s="29">
        <f t="shared" si="225"/>
        <v>-1.8695609459763091E-10</v>
      </c>
      <c r="AW312" s="28">
        <f t="shared" si="226"/>
        <v>-3.7592518510950595E-4</v>
      </c>
      <c r="AX312" s="31">
        <f t="shared" si="227"/>
        <v>6.2651390947195475E-8</v>
      </c>
      <c r="AY312" s="28">
        <f t="shared" si="228"/>
        <v>6.5160365087569214E-3</v>
      </c>
      <c r="AZ312" s="8">
        <f t="shared" si="229"/>
        <v>-31.230574699983695</v>
      </c>
      <c r="BA312" s="8">
        <f t="shared" si="230"/>
        <v>-181.94786048625912</v>
      </c>
      <c r="BB312" s="8">
        <f t="shared" si="231"/>
        <v>-1.9478604862591169</v>
      </c>
      <c r="BD312" s="32">
        <f t="shared" si="232"/>
        <v>-31</v>
      </c>
      <c r="BE312" s="32">
        <f t="shared" si="233"/>
        <v>-182</v>
      </c>
      <c r="BF312" s="32">
        <f t="shared" si="234"/>
        <v>-2</v>
      </c>
    </row>
    <row r="313" spans="22:58" x14ac:dyDescent="0.25">
      <c r="V313" s="27">
        <v>4.0900000000000203</v>
      </c>
      <c r="W313" s="32">
        <f t="shared" si="204"/>
        <v>123026.87708124405</v>
      </c>
      <c r="X313">
        <f t="shared" si="203"/>
        <v>-3.4139245433795011</v>
      </c>
      <c r="Y313" s="28">
        <f t="shared" si="205"/>
        <v>-45.440028791302254</v>
      </c>
      <c r="Z313" s="28">
        <f t="shared" si="206"/>
        <v>-89.693716739802454</v>
      </c>
      <c r="AA313" s="28">
        <f t="shared" si="207"/>
        <v>8.090135435770252</v>
      </c>
      <c r="AB313" s="28">
        <f t="shared" si="208"/>
        <v>-66.796548093414117</v>
      </c>
      <c r="AC313" s="28">
        <f t="shared" si="209"/>
        <v>1.6516335382805145</v>
      </c>
      <c r="AD313" s="28">
        <f t="shared" si="210"/>
        <v>34.225127083481581</v>
      </c>
      <c r="AE313" s="28">
        <f t="shared" si="211"/>
        <v>-39.112184360630991</v>
      </c>
      <c r="AF313" s="28">
        <f t="shared" si="212"/>
        <v>-122.26513774973499</v>
      </c>
      <c r="AG313" s="28">
        <f t="shared" si="200"/>
        <v>92.110410468749379</v>
      </c>
      <c r="AH313" s="28">
        <f t="shared" si="213"/>
        <v>-131.64381723956032</v>
      </c>
      <c r="AI313" s="28">
        <f t="shared" si="214"/>
        <v>-89.999985005507526</v>
      </c>
      <c r="AJ313" s="28">
        <f t="shared" si="215"/>
        <v>54.982343570732048</v>
      </c>
      <c r="AK313" s="28">
        <f t="shared" si="216"/>
        <v>89.897904715496608</v>
      </c>
      <c r="AL313" s="29">
        <f t="shared" si="217"/>
        <v>-6.0302348752089738</v>
      </c>
      <c r="AM313" s="28">
        <f t="shared" si="218"/>
        <v>-60.036667107710407</v>
      </c>
      <c r="AN313" s="28">
        <f t="shared" si="219"/>
        <v>9.4187019247121331</v>
      </c>
      <c r="AO313" s="28">
        <f t="shared" si="220"/>
        <v>-60.138747397721325</v>
      </c>
      <c r="AP313">
        <f t="shared" si="201"/>
        <v>23.609121289162623</v>
      </c>
      <c r="AQ313">
        <f t="shared" si="202"/>
        <v>-25.26482869549163</v>
      </c>
      <c r="AR313" s="28">
        <f t="shared" si="221"/>
        <v>-31.349189842247867</v>
      </c>
      <c r="AS313" s="30">
        <f t="shared" si="222"/>
        <v>-182.40388514745632</v>
      </c>
      <c r="AT313" s="28">
        <f t="shared" si="223"/>
        <v>6.57998275281274E-8</v>
      </c>
      <c r="AU313" s="28">
        <f t="shared" si="224"/>
        <v>7.0524961027978762E-3</v>
      </c>
      <c r="AV313" s="29">
        <f t="shared" si="225"/>
        <v>-1.9576811898718898E-10</v>
      </c>
      <c r="AW313" s="28">
        <f t="shared" si="226"/>
        <v>-3.8468160754414314E-4</v>
      </c>
      <c r="AX313" s="31">
        <f t="shared" si="227"/>
        <v>6.5604059409140206E-8</v>
      </c>
      <c r="AY313" s="28">
        <f t="shared" si="228"/>
        <v>6.6678144952537332E-3</v>
      </c>
      <c r="AZ313" s="8">
        <f t="shared" si="229"/>
        <v>-31.349189776643808</v>
      </c>
      <c r="BA313" s="8">
        <f t="shared" si="230"/>
        <v>-182.39721733296108</v>
      </c>
      <c r="BB313" s="8">
        <f t="shared" si="231"/>
        <v>-2.3972173329610769</v>
      </c>
      <c r="BD313" s="32">
        <f t="shared" si="232"/>
        <v>-31</v>
      </c>
      <c r="BE313" s="32">
        <f t="shared" si="233"/>
        <v>-182</v>
      </c>
      <c r="BF313" s="32">
        <f t="shared" si="234"/>
        <v>-2</v>
      </c>
    </row>
    <row r="314" spans="22:58" x14ac:dyDescent="0.25">
      <c r="V314" s="27">
        <v>4.1000000000000201</v>
      </c>
      <c r="W314" s="32">
        <f t="shared" si="204"/>
        <v>125892.54117942275</v>
      </c>
      <c r="X314">
        <f t="shared" si="203"/>
        <v>-3.4139245433795011</v>
      </c>
      <c r="Y314" s="28">
        <f t="shared" si="205"/>
        <v>-45.640023205754474</v>
      </c>
      <c r="Z314" s="28">
        <f t="shared" si="206"/>
        <v>-89.700688469661984</v>
      </c>
      <c r="AA314" s="28">
        <f t="shared" si="207"/>
        <v>8.259686199780381</v>
      </c>
      <c r="AB314" s="28">
        <f t="shared" si="208"/>
        <v>-67.270502763791427</v>
      </c>
      <c r="AC314" s="28">
        <f t="shared" si="209"/>
        <v>1.7159041751897037</v>
      </c>
      <c r="AD314" s="28">
        <f t="shared" si="210"/>
        <v>34.841213933284713</v>
      </c>
      <c r="AE314" s="28">
        <f t="shared" si="211"/>
        <v>-39.078357374163886</v>
      </c>
      <c r="AF314" s="28">
        <f t="shared" si="212"/>
        <v>-122.12997730016869</v>
      </c>
      <c r="AG314" s="28">
        <f t="shared" si="200"/>
        <v>92.110410468749379</v>
      </c>
      <c r="AH314" s="28">
        <f t="shared" si="213"/>
        <v>-131.84381723956031</v>
      </c>
      <c r="AI314" s="28">
        <f t="shared" si="214"/>
        <v>-89.999985346823863</v>
      </c>
      <c r="AJ314" s="28">
        <f t="shared" si="215"/>
        <v>55.182342950100221</v>
      </c>
      <c r="AK314" s="28">
        <f t="shared" si="216"/>
        <v>89.90022868314658</v>
      </c>
      <c r="AL314" s="29">
        <f t="shared" si="217"/>
        <v>-6.1812012210168996</v>
      </c>
      <c r="AM314" s="28">
        <f t="shared" si="218"/>
        <v>-60.604193330359088</v>
      </c>
      <c r="AN314" s="28">
        <f t="shared" si="219"/>
        <v>9.267734958272392</v>
      </c>
      <c r="AO314" s="28">
        <f t="shared" si="220"/>
        <v>-60.703949994036371</v>
      </c>
      <c r="AP314">
        <f t="shared" si="201"/>
        <v>23.609121289162623</v>
      </c>
      <c r="AQ314">
        <f t="shared" si="202"/>
        <v>-25.26482869549163</v>
      </c>
      <c r="AR314" s="28">
        <f t="shared" si="221"/>
        <v>-31.466329822220501</v>
      </c>
      <c r="AS314" s="30">
        <f t="shared" si="222"/>
        <v>-182.83392729420507</v>
      </c>
      <c r="AT314" s="28">
        <f t="shared" si="223"/>
        <v>6.8900877055235131E-8</v>
      </c>
      <c r="AU314" s="28">
        <f t="shared" si="224"/>
        <v>7.2167698383627001E-3</v>
      </c>
      <c r="AV314" s="29">
        <f t="shared" si="225"/>
        <v>-2.0499480418738369E-10</v>
      </c>
      <c r="AW314" s="28">
        <f t="shared" si="226"/>
        <v>-3.9364199325893823E-4</v>
      </c>
      <c r="AX314" s="31">
        <f t="shared" si="227"/>
        <v>6.8695882251047745E-8</v>
      </c>
      <c r="AY314" s="28">
        <f t="shared" si="228"/>
        <v>6.8231278451037622E-3</v>
      </c>
      <c r="AZ314" s="8">
        <f t="shared" si="229"/>
        <v>-31.466329753524619</v>
      </c>
      <c r="BA314" s="8">
        <f t="shared" si="230"/>
        <v>-182.82710416635996</v>
      </c>
      <c r="BB314" s="8">
        <f t="shared" si="231"/>
        <v>-2.827104166359959</v>
      </c>
      <c r="BD314" s="32">
        <f t="shared" si="232"/>
        <v>-31</v>
      </c>
      <c r="BE314" s="32">
        <f t="shared" si="233"/>
        <v>-183</v>
      </c>
      <c r="BF314" s="32">
        <f t="shared" si="234"/>
        <v>-3</v>
      </c>
    </row>
    <row r="315" spans="22:58" x14ac:dyDescent="0.25">
      <c r="V315" s="27">
        <v>4.1100000000000199</v>
      </c>
      <c r="W315" s="32">
        <f t="shared" si="204"/>
        <v>128824.95516931932</v>
      </c>
      <c r="X315">
        <f t="shared" si="203"/>
        <v>-3.4139245433795011</v>
      </c>
      <c r="Y315" s="28">
        <f t="shared" si="205"/>
        <v>-45.840017871591023</v>
      </c>
      <c r="Z315" s="28">
        <f t="shared" si="206"/>
        <v>-89.707501512139601</v>
      </c>
      <c r="AA315" s="28">
        <f t="shared" si="207"/>
        <v>8.4304067506610387</v>
      </c>
      <c r="AB315" s="28">
        <f t="shared" si="208"/>
        <v>-67.736864686380358</v>
      </c>
      <c r="AC315" s="28">
        <f t="shared" si="209"/>
        <v>1.7821996741001676</v>
      </c>
      <c r="AD315" s="28">
        <f t="shared" si="210"/>
        <v>35.462245630685537</v>
      </c>
      <c r="AE315" s="28">
        <f t="shared" si="211"/>
        <v>-39.041335990209319</v>
      </c>
      <c r="AF315" s="28">
        <f t="shared" si="212"/>
        <v>-121.98212056783441</v>
      </c>
      <c r="AG315" s="28">
        <f t="shared" si="200"/>
        <v>92.110410468749379</v>
      </c>
      <c r="AH315" s="28">
        <f t="shared" si="213"/>
        <v>-132.04381723956027</v>
      </c>
      <c r="AI315" s="28">
        <f t="shared" si="214"/>
        <v>-89.99998568037087</v>
      </c>
      <c r="AJ315" s="28">
        <f t="shared" si="215"/>
        <v>55.382342357401328</v>
      </c>
      <c r="AK315" s="28">
        <f t="shared" si="216"/>
        <v>89.902499751151637</v>
      </c>
      <c r="AL315" s="29">
        <f t="shared" si="217"/>
        <v>-6.3338519209664028</v>
      </c>
      <c r="AM315" s="28">
        <f t="shared" si="218"/>
        <v>-61.164989338089647</v>
      </c>
      <c r="AN315" s="28">
        <f t="shared" si="219"/>
        <v>9.1150836656240344</v>
      </c>
      <c r="AO315" s="28">
        <f t="shared" si="220"/>
        <v>-61.262475267308879</v>
      </c>
      <c r="AP315">
        <f t="shared" si="201"/>
        <v>23.609121289162623</v>
      </c>
      <c r="AQ315">
        <f t="shared" si="202"/>
        <v>-25.26482869549163</v>
      </c>
      <c r="AR315" s="28">
        <f t="shared" si="221"/>
        <v>-31.581959730914292</v>
      </c>
      <c r="AS315" s="30">
        <f t="shared" si="222"/>
        <v>-183.24459583514329</v>
      </c>
      <c r="AT315" s="28">
        <f t="shared" si="223"/>
        <v>7.2148076193543948E-8</v>
      </c>
      <c r="AU315" s="28">
        <f t="shared" si="224"/>
        <v>7.384870000659103E-3</v>
      </c>
      <c r="AV315" s="29">
        <f t="shared" si="225"/>
        <v>-2.1465543674754792E-10</v>
      </c>
      <c r="AW315" s="28">
        <f t="shared" si="226"/>
        <v>-4.0281109316899985E-4</v>
      </c>
      <c r="AX315" s="31">
        <f t="shared" si="227"/>
        <v>7.1933420756796398E-8</v>
      </c>
      <c r="AY315" s="28">
        <f t="shared" si="228"/>
        <v>6.9820589074901032E-3</v>
      </c>
      <c r="AZ315" s="8">
        <f t="shared" si="229"/>
        <v>-31.581959658980871</v>
      </c>
      <c r="BA315" s="8">
        <f t="shared" si="230"/>
        <v>-183.2376137762358</v>
      </c>
      <c r="BB315" s="8">
        <f t="shared" si="231"/>
        <v>-3.2376137762358042</v>
      </c>
      <c r="BD315" s="32">
        <f t="shared" si="232"/>
        <v>-32</v>
      </c>
      <c r="BE315" s="32">
        <f t="shared" si="233"/>
        <v>-183</v>
      </c>
      <c r="BF315" s="32">
        <f t="shared" si="234"/>
        <v>-3</v>
      </c>
    </row>
    <row r="316" spans="22:58" x14ac:dyDescent="0.25">
      <c r="V316" s="27">
        <v>4.1200000000000196</v>
      </c>
      <c r="W316" s="32">
        <f t="shared" si="204"/>
        <v>131825.67385564678</v>
      </c>
      <c r="X316">
        <f t="shared" si="203"/>
        <v>-3.4139245433795011</v>
      </c>
      <c r="Y316" s="28">
        <f t="shared" si="205"/>
        <v>-46.040012777498383</v>
      </c>
      <c r="Z316" s="28">
        <f t="shared" si="206"/>
        <v>-89.714159478829501</v>
      </c>
      <c r="AA316" s="28">
        <f t="shared" si="207"/>
        <v>8.6022596093612123</v>
      </c>
      <c r="AB316" s="28">
        <f t="shared" si="208"/>
        <v>-68.195633891998952</v>
      </c>
      <c r="AC316" s="28">
        <f t="shared" si="209"/>
        <v>1.8505517015804618</v>
      </c>
      <c r="AD316" s="28">
        <f t="shared" si="210"/>
        <v>36.087967767473387</v>
      </c>
      <c r="AE316" s="28">
        <f t="shared" si="211"/>
        <v>-39.001126009936208</v>
      </c>
      <c r="AF316" s="28">
        <f t="shared" si="212"/>
        <v>-121.82182560335507</v>
      </c>
      <c r="AG316" s="28">
        <f t="shared" si="200"/>
        <v>92.110410468749379</v>
      </c>
      <c r="AH316" s="28">
        <f t="shared" si="213"/>
        <v>-132.24381723956026</v>
      </c>
      <c r="AI316" s="28">
        <f t="shared" si="214"/>
        <v>-89.999986006325415</v>
      </c>
      <c r="AJ316" s="28">
        <f t="shared" si="215"/>
        <v>55.582341791378205</v>
      </c>
      <c r="AK316" s="28">
        <f t="shared" si="216"/>
        <v>89.904719123633555</v>
      </c>
      <c r="AL316" s="29">
        <f t="shared" si="217"/>
        <v>-6.4881466340618674</v>
      </c>
      <c r="AM316" s="28">
        <f t="shared" si="218"/>
        <v>-61.718922638278244</v>
      </c>
      <c r="AN316" s="28">
        <f t="shared" si="219"/>
        <v>8.9607883865054596</v>
      </c>
      <c r="AO316" s="28">
        <f t="shared" si="220"/>
        <v>-61.814189520970103</v>
      </c>
      <c r="AP316">
        <f t="shared" si="201"/>
        <v>23.609121289162623</v>
      </c>
      <c r="AQ316">
        <f t="shared" si="202"/>
        <v>-25.26482869549163</v>
      </c>
      <c r="AR316" s="28">
        <f t="shared" si="221"/>
        <v>-31.696045029759755</v>
      </c>
      <c r="AS316" s="30">
        <f t="shared" si="222"/>
        <v>-183.63601512432518</v>
      </c>
      <c r="AT316" s="28">
        <f t="shared" si="223"/>
        <v>7.5548310240941217E-8</v>
      </c>
      <c r="AU316" s="28">
        <f t="shared" si="224"/>
        <v>7.5568857186066509E-3</v>
      </c>
      <c r="AV316" s="29">
        <f t="shared" si="225"/>
        <v>-2.2477316052688092E-10</v>
      </c>
      <c r="AW316" s="28">
        <f t="shared" si="226"/>
        <v>-4.1219376885246752E-4</v>
      </c>
      <c r="AX316" s="31">
        <f t="shared" si="227"/>
        <v>7.5323537080414338E-8</v>
      </c>
      <c r="AY316" s="28">
        <f t="shared" si="228"/>
        <v>7.1446919497541832E-3</v>
      </c>
      <c r="AZ316" s="8">
        <f t="shared" si="229"/>
        <v>-31.696044954436218</v>
      </c>
      <c r="BA316" s="8">
        <f t="shared" si="230"/>
        <v>-183.62887043237544</v>
      </c>
      <c r="BB316" s="8">
        <f t="shared" si="231"/>
        <v>-3.6288704323754359</v>
      </c>
      <c r="BD316" s="32">
        <f t="shared" si="232"/>
        <v>-32</v>
      </c>
      <c r="BE316" s="32">
        <f t="shared" si="233"/>
        <v>-184</v>
      </c>
      <c r="BF316" s="32">
        <f t="shared" si="234"/>
        <v>-4</v>
      </c>
    </row>
    <row r="317" spans="22:58" x14ac:dyDescent="0.25">
      <c r="V317" s="27">
        <v>4.1300000000000203</v>
      </c>
      <c r="W317" s="32">
        <f t="shared" si="204"/>
        <v>134896.28825917176</v>
      </c>
      <c r="X317">
        <f t="shared" si="203"/>
        <v>-3.4139245433795011</v>
      </c>
      <c r="Y317" s="28">
        <f t="shared" si="205"/>
        <v>-46.240007912672112</v>
      </c>
      <c r="Z317" s="28">
        <f t="shared" si="206"/>
        <v>-89.720665899154127</v>
      </c>
      <c r="AA317" s="28">
        <f t="shared" si="207"/>
        <v>8.7752079261774067</v>
      </c>
      <c r="AB317" s="28">
        <f t="shared" si="208"/>
        <v>-68.646818263424663</v>
      </c>
      <c r="AC317" s="28">
        <f t="shared" si="209"/>
        <v>1.9209904425926072</v>
      </c>
      <c r="AD317" s="28">
        <f t="shared" si="210"/>
        <v>36.71811510237599</v>
      </c>
      <c r="AE317" s="28">
        <f t="shared" si="211"/>
        <v>-38.957734087281601</v>
      </c>
      <c r="AF317" s="28">
        <f t="shared" si="212"/>
        <v>-121.6493690602028</v>
      </c>
      <c r="AG317" s="28">
        <f t="shared" si="200"/>
        <v>92.110410468749379</v>
      </c>
      <c r="AH317" s="28">
        <f t="shared" si="213"/>
        <v>-132.44381723956027</v>
      </c>
      <c r="AI317" s="28">
        <f t="shared" si="214"/>
        <v>-89.99998632486033</v>
      </c>
      <c r="AJ317" s="28">
        <f t="shared" si="215"/>
        <v>55.782341250830278</v>
      </c>
      <c r="AK317" s="28">
        <f t="shared" si="216"/>
        <v>89.90688797730634</v>
      </c>
      <c r="AL317" s="29">
        <f t="shared" si="217"/>
        <v>-6.6440447711318633</v>
      </c>
      <c r="AM317" s="28">
        <f t="shared" si="218"/>
        <v>-62.265872682662341</v>
      </c>
      <c r="AN317" s="28">
        <f t="shared" si="219"/>
        <v>8.8048897088875187</v>
      </c>
      <c r="AO317" s="28">
        <f t="shared" si="220"/>
        <v>-62.358971030216331</v>
      </c>
      <c r="AP317">
        <f t="shared" si="201"/>
        <v>23.609121289162623</v>
      </c>
      <c r="AQ317">
        <f t="shared" si="202"/>
        <v>-25.26482869549163</v>
      </c>
      <c r="AR317" s="28">
        <f t="shared" si="221"/>
        <v>-31.80855178472309</v>
      </c>
      <c r="AS317" s="30">
        <f t="shared" si="222"/>
        <v>-184.00834009041913</v>
      </c>
      <c r="AT317" s="28">
        <f t="shared" si="223"/>
        <v>7.9108792366631339E-8</v>
      </c>
      <c r="AU317" s="28">
        <f t="shared" si="224"/>
        <v>7.732908197203482E-3</v>
      </c>
      <c r="AV317" s="29">
        <f t="shared" si="225"/>
        <v>-2.3536533341978279E-10</v>
      </c>
      <c r="AW317" s="28">
        <f t="shared" si="226"/>
        <v>-4.2179499512818067E-4</v>
      </c>
      <c r="AX317" s="31">
        <f t="shared" si="227"/>
        <v>7.8873427033211561E-8</v>
      </c>
      <c r="AY317" s="28">
        <f t="shared" si="228"/>
        <v>7.3111132020753011E-3</v>
      </c>
      <c r="AZ317" s="8">
        <f t="shared" si="229"/>
        <v>-31.808551705849663</v>
      </c>
      <c r="BA317" s="8">
        <f t="shared" si="230"/>
        <v>-184.00102897721706</v>
      </c>
      <c r="BB317" s="8">
        <f t="shared" si="231"/>
        <v>-4.0010289772170609</v>
      </c>
      <c r="BD317" s="32">
        <f t="shared" si="232"/>
        <v>-32</v>
      </c>
      <c r="BE317" s="32">
        <f t="shared" si="233"/>
        <v>-184</v>
      </c>
      <c r="BF317" s="32">
        <f t="shared" si="234"/>
        <v>-4</v>
      </c>
    </row>
    <row r="318" spans="22:58" x14ac:dyDescent="0.25">
      <c r="V318" s="27">
        <v>4.1400000000000201</v>
      </c>
      <c r="W318" s="32">
        <f t="shared" si="204"/>
        <v>138038.42646029504</v>
      </c>
      <c r="X318">
        <f t="shared" si="203"/>
        <v>-3.4139245433795011</v>
      </c>
      <c r="Y318" s="28">
        <f t="shared" si="205"/>
        <v>-46.440003266793994</v>
      </c>
      <c r="Z318" s="28">
        <f t="shared" si="206"/>
        <v>-89.727024222232032</v>
      </c>
      <c r="AA318" s="28">
        <f t="shared" si="207"/>
        <v>8.9492155160439655</v>
      </c>
      <c r="AB318" s="28">
        <f t="shared" si="208"/>
        <v>-69.090433141323729</v>
      </c>
      <c r="AC318" s="28">
        <f t="shared" si="209"/>
        <v>1.9935444918113652</v>
      </c>
      <c r="AD318" s="28">
        <f t="shared" si="210"/>
        <v>37.352411989418428</v>
      </c>
      <c r="AE318" s="28">
        <f t="shared" si="211"/>
        <v>-38.911167802318168</v>
      </c>
      <c r="AF318" s="28">
        <f t="shared" si="212"/>
        <v>-121.46504537413735</v>
      </c>
      <c r="AG318" s="28">
        <f t="shared" si="200"/>
        <v>92.110410468749379</v>
      </c>
      <c r="AH318" s="28">
        <f t="shared" si="213"/>
        <v>-132.64381723956026</v>
      </c>
      <c r="AI318" s="28">
        <f t="shared" si="214"/>
        <v>-89.999986636144513</v>
      </c>
      <c r="AJ318" s="28">
        <f t="shared" si="215"/>
        <v>55.982340734610936</v>
      </c>
      <c r="AK318" s="28">
        <f t="shared" si="216"/>
        <v>89.909007462100021</v>
      </c>
      <c r="AL318" s="29">
        <f t="shared" si="217"/>
        <v>-6.8015055908243376</v>
      </c>
      <c r="AM318" s="28">
        <f t="shared" si="218"/>
        <v>-62.805730685999372</v>
      </c>
      <c r="AN318" s="28">
        <f t="shared" si="219"/>
        <v>8.647428372975714</v>
      </c>
      <c r="AO318" s="28">
        <f t="shared" si="220"/>
        <v>-62.896709860043863</v>
      </c>
      <c r="AP318">
        <f t="shared" si="201"/>
        <v>23.609121289162623</v>
      </c>
      <c r="AQ318">
        <f t="shared" si="202"/>
        <v>-25.26482869549163</v>
      </c>
      <c r="AR318" s="28">
        <f t="shared" si="221"/>
        <v>-31.919446835671462</v>
      </c>
      <c r="AS318" s="30">
        <f t="shared" si="222"/>
        <v>-184.3617552341812</v>
      </c>
      <c r="AT318" s="28">
        <f t="shared" si="223"/>
        <v>8.2837075183063285E-8</v>
      </c>
      <c r="AU318" s="28">
        <f t="shared" si="224"/>
        <v>7.9130307658843609E-3</v>
      </c>
      <c r="AV318" s="29">
        <f t="shared" si="225"/>
        <v>-2.4645702794038635E-10</v>
      </c>
      <c r="AW318" s="28">
        <f t="shared" si="226"/>
        <v>-4.3161986269339464E-4</v>
      </c>
      <c r="AX318" s="31">
        <f t="shared" si="227"/>
        <v>8.2590618155122893E-8</v>
      </c>
      <c r="AY318" s="28">
        <f t="shared" si="228"/>
        <v>7.4814109031909664E-3</v>
      </c>
      <c r="AZ318" s="8">
        <f t="shared" si="229"/>
        <v>-31.919446753080845</v>
      </c>
      <c r="BA318" s="8">
        <f t="shared" si="230"/>
        <v>-184.35427382327802</v>
      </c>
      <c r="BB318" s="8">
        <f t="shared" si="231"/>
        <v>-4.3542738232780209</v>
      </c>
      <c r="BD318" s="32">
        <f t="shared" si="232"/>
        <v>-32</v>
      </c>
      <c r="BE318" s="32">
        <f t="shared" si="233"/>
        <v>-184</v>
      </c>
      <c r="BF318" s="32">
        <f t="shared" si="234"/>
        <v>-4</v>
      </c>
    </row>
    <row r="319" spans="22:58" x14ac:dyDescent="0.25">
      <c r="V319" s="27">
        <v>4.1500000000000199</v>
      </c>
      <c r="W319" s="32">
        <f t="shared" si="204"/>
        <v>141253.75446228212</v>
      </c>
      <c r="X319">
        <f t="shared" si="203"/>
        <v>-3.4139245433795011</v>
      </c>
      <c r="Y319" s="28">
        <f t="shared" si="205"/>
        <v>-46.639998830010185</v>
      </c>
      <c r="Z319" s="28">
        <f t="shared" si="206"/>
        <v>-89.733237818703472</v>
      </c>
      <c r="AA319" s="28">
        <f t="shared" si="207"/>
        <v>9.1242468895377158</v>
      </c>
      <c r="AB319" s="28">
        <f t="shared" si="208"/>
        <v>-69.526500930961049</v>
      </c>
      <c r="AC319" s="28">
        <f t="shared" si="209"/>
        <v>2.0682407483521716</v>
      </c>
      <c r="AD319" s="28">
        <f t="shared" si="210"/>
        <v>37.990572862373526</v>
      </c>
      <c r="AE319" s="28">
        <f t="shared" si="211"/>
        <v>-38.861435735499796</v>
      </c>
      <c r="AF319" s="28">
        <f t="shared" si="212"/>
        <v>-121.26916588729098</v>
      </c>
      <c r="AG319" s="28">
        <f t="shared" si="200"/>
        <v>92.110410468749379</v>
      </c>
      <c r="AH319" s="28">
        <f t="shared" si="213"/>
        <v>-132.84381723956022</v>
      </c>
      <c r="AI319" s="28">
        <f t="shared" si="214"/>
        <v>-89.999986940343007</v>
      </c>
      <c r="AJ319" s="28">
        <f t="shared" si="215"/>
        <v>56.182340241625241</v>
      </c>
      <c r="AK319" s="28">
        <f t="shared" si="216"/>
        <v>89.911078701770293</v>
      </c>
      <c r="AL319" s="29">
        <f t="shared" si="217"/>
        <v>-6.9604882913901758</v>
      </c>
      <c r="AM319" s="28">
        <f t="shared" si="218"/>
        <v>-63.338399410558822</v>
      </c>
      <c r="AN319" s="28">
        <f t="shared" si="219"/>
        <v>8.4884451794242199</v>
      </c>
      <c r="AO319" s="28">
        <f t="shared" si="220"/>
        <v>-63.427307649131535</v>
      </c>
      <c r="AP319">
        <f t="shared" si="201"/>
        <v>23.609121289162623</v>
      </c>
      <c r="AQ319">
        <f t="shared" si="202"/>
        <v>-25.26482869549163</v>
      </c>
      <c r="AR319" s="28">
        <f t="shared" si="221"/>
        <v>-32.028697962404586</v>
      </c>
      <c r="AS319" s="30">
        <f t="shared" si="222"/>
        <v>-184.6964735364225</v>
      </c>
      <c r="AT319" s="28">
        <f t="shared" si="223"/>
        <v>8.6741066175167747E-8</v>
      </c>
      <c r="AU319" s="28">
        <f t="shared" si="224"/>
        <v>8.097348928005163E-3</v>
      </c>
      <c r="AV319" s="29">
        <f t="shared" si="225"/>
        <v>-2.5807331660282462E-10</v>
      </c>
      <c r="AW319" s="28">
        <f t="shared" si="226"/>
        <v>-4.4167358082293821E-4</v>
      </c>
      <c r="AX319" s="31">
        <f t="shared" si="227"/>
        <v>8.6482992858564922E-8</v>
      </c>
      <c r="AY319" s="28">
        <f t="shared" si="228"/>
        <v>7.6556753471822246E-3</v>
      </c>
      <c r="AZ319" s="8">
        <f t="shared" si="229"/>
        <v>-32.028697875921594</v>
      </c>
      <c r="BA319" s="8">
        <f t="shared" si="230"/>
        <v>-184.68881786107531</v>
      </c>
      <c r="BB319" s="8">
        <f t="shared" si="231"/>
        <v>-4.6888178610753073</v>
      </c>
      <c r="BD319" s="32">
        <f t="shared" si="232"/>
        <v>-32</v>
      </c>
      <c r="BE319" s="32">
        <f t="shared" si="233"/>
        <v>-185</v>
      </c>
      <c r="BF319" s="32">
        <f t="shared" si="234"/>
        <v>-5</v>
      </c>
    </row>
    <row r="320" spans="22:58" x14ac:dyDescent="0.25">
      <c r="V320" s="27">
        <v>4.1600000000000197</v>
      </c>
      <c r="W320" s="32">
        <f t="shared" si="204"/>
        <v>144543.97707459933</v>
      </c>
      <c r="X320">
        <f t="shared" si="203"/>
        <v>-3.4139245433795011</v>
      </c>
      <c r="Y320" s="28">
        <f t="shared" si="205"/>
        <v>-46.839994592910301</v>
      </c>
      <c r="Z320" s="28">
        <f t="shared" si="206"/>
        <v>-89.739309982514584</v>
      </c>
      <c r="AA320" s="28">
        <f t="shared" si="207"/>
        <v>9.300267279773875</v>
      </c>
      <c r="AB320" s="28">
        <f t="shared" si="208"/>
        <v>-69.955050711437323</v>
      </c>
      <c r="AC320" s="28">
        <f t="shared" si="209"/>
        <v>2.1451043146834818</v>
      </c>
      <c r="AD320" s="28">
        <f t="shared" si="210"/>
        <v>38.63230277410311</v>
      </c>
      <c r="AE320" s="28">
        <f t="shared" si="211"/>
        <v>-38.808547541832446</v>
      </c>
      <c r="AF320" s="28">
        <f t="shared" si="212"/>
        <v>-121.06205791984881</v>
      </c>
      <c r="AG320" s="28">
        <f t="shared" si="200"/>
        <v>92.110410468749379</v>
      </c>
      <c r="AH320" s="28">
        <f t="shared" si="213"/>
        <v>-133.04381723956021</v>
      </c>
      <c r="AI320" s="28">
        <f t="shared" si="214"/>
        <v>-89.999987237617106</v>
      </c>
      <c r="AJ320" s="28">
        <f t="shared" si="215"/>
        <v>56.382339770827478</v>
      </c>
      <c r="AK320" s="28">
        <f t="shared" si="216"/>
        <v>89.913102794494193</v>
      </c>
      <c r="AL320" s="29">
        <f t="shared" si="217"/>
        <v>-7.1209520980120153</v>
      </c>
      <c r="AM320" s="28">
        <f t="shared" si="218"/>
        <v>-63.863792919611171</v>
      </c>
      <c r="AN320" s="28">
        <f t="shared" si="219"/>
        <v>8.3279809020046294</v>
      </c>
      <c r="AO320" s="28">
        <f t="shared" si="220"/>
        <v>-63.950677362734083</v>
      </c>
      <c r="AP320">
        <f t="shared" si="201"/>
        <v>23.609121289162623</v>
      </c>
      <c r="AQ320">
        <f t="shared" si="202"/>
        <v>-25.26482869549163</v>
      </c>
      <c r="AR320" s="28">
        <f t="shared" si="221"/>
        <v>-32.136274046156828</v>
      </c>
      <c r="AS320" s="30">
        <f t="shared" si="222"/>
        <v>-185.0127352825829</v>
      </c>
      <c r="AT320" s="28">
        <f t="shared" si="223"/>
        <v>9.0829046986903968E-8</v>
      </c>
      <c r="AU320" s="28">
        <f t="shared" si="224"/>
        <v>8.2859604114799094E-3</v>
      </c>
      <c r="AV320" s="29">
        <f t="shared" si="225"/>
        <v>-2.7023541461136453E-10</v>
      </c>
      <c r="AW320" s="28">
        <f t="shared" si="226"/>
        <v>-4.519614801312373E-4</v>
      </c>
      <c r="AX320" s="31">
        <f t="shared" si="227"/>
        <v>9.0558811572292609E-8</v>
      </c>
      <c r="AY320" s="28">
        <f t="shared" si="228"/>
        <v>7.8339989313486718E-3</v>
      </c>
      <c r="AZ320" s="8">
        <f t="shared" si="229"/>
        <v>-32.136273955598014</v>
      </c>
      <c r="BA320" s="8">
        <f t="shared" si="230"/>
        <v>-185.00490128365155</v>
      </c>
      <c r="BB320" s="8">
        <f t="shared" si="231"/>
        <v>-5.0049012836515487</v>
      </c>
      <c r="BD320" s="32">
        <f t="shared" si="232"/>
        <v>-32</v>
      </c>
      <c r="BE320" s="32">
        <f t="shared" si="233"/>
        <v>-185</v>
      </c>
      <c r="BF320" s="32">
        <f t="shared" si="234"/>
        <v>-5</v>
      </c>
    </row>
    <row r="321" spans="22:58" x14ac:dyDescent="0.25">
      <c r="V321" s="27">
        <v>4.1700000000000204</v>
      </c>
      <c r="W321" s="32">
        <f t="shared" si="204"/>
        <v>147910.83881682772</v>
      </c>
      <c r="X321">
        <f t="shared" si="203"/>
        <v>-3.4139245433795011</v>
      </c>
      <c r="Y321" s="28">
        <f t="shared" si="205"/>
        <v>-47.039990546507504</v>
      </c>
      <c r="Z321" s="28">
        <f t="shared" si="206"/>
        <v>-89.745243932661097</v>
      </c>
      <c r="AA321" s="28">
        <f t="shared" si="207"/>
        <v>9.477242665381354</v>
      </c>
      <c r="AB321" s="28">
        <f t="shared" si="208"/>
        <v>-70.376117849035268</v>
      </c>
      <c r="AC321" s="28">
        <f t="shared" si="209"/>
        <v>2.2241584004915511</v>
      </c>
      <c r="AD321" s="28">
        <f t="shared" si="210"/>
        <v>39.277297989059655</v>
      </c>
      <c r="AE321" s="28">
        <f t="shared" si="211"/>
        <v>-38.752514024014097</v>
      </c>
      <c r="AF321" s="28">
        <f t="shared" si="212"/>
        <v>-120.84406379263669</v>
      </c>
      <c r="AG321" s="28">
        <f t="shared" si="200"/>
        <v>92.110410468749379</v>
      </c>
      <c r="AH321" s="28">
        <f t="shared" si="213"/>
        <v>-133.2438172395602</v>
      </c>
      <c r="AI321" s="28">
        <f t="shared" si="214"/>
        <v>-89.999987528124393</v>
      </c>
      <c r="AJ321" s="28">
        <f t="shared" si="215"/>
        <v>56.582339321219095</v>
      </c>
      <c r="AK321" s="28">
        <f t="shared" si="216"/>
        <v>89.915080813452235</v>
      </c>
      <c r="AL321" s="29">
        <f t="shared" si="217"/>
        <v>-7.2828563454857491</v>
      </c>
      <c r="AM321" s="28">
        <f t="shared" si="218"/>
        <v>-64.381836303090665</v>
      </c>
      <c r="AN321" s="28">
        <f t="shared" si="219"/>
        <v>8.1660762049225237</v>
      </c>
      <c r="AO321" s="28">
        <f t="shared" si="220"/>
        <v>-64.466743017762823</v>
      </c>
      <c r="AP321">
        <f t="shared" si="201"/>
        <v>23.609121289162623</v>
      </c>
      <c r="AQ321">
        <f t="shared" si="202"/>
        <v>-25.26482869549163</v>
      </c>
      <c r="AR321" s="28">
        <f t="shared" si="221"/>
        <v>-32.242145225420579</v>
      </c>
      <c r="AS321" s="30">
        <f t="shared" si="222"/>
        <v>-185.31080681039953</v>
      </c>
      <c r="AT321" s="28">
        <f t="shared" si="223"/>
        <v>9.5109686921841542E-8</v>
      </c>
      <c r="AU321" s="28">
        <f t="shared" si="224"/>
        <v>8.4789652205973839E-3</v>
      </c>
      <c r="AV321" s="29">
        <f t="shared" si="225"/>
        <v>-2.8297225179000592E-10</v>
      </c>
      <c r="AW321" s="28">
        <f t="shared" si="226"/>
        <v>-4.6248901539868098E-4</v>
      </c>
      <c r="AX321" s="31">
        <f t="shared" si="227"/>
        <v>9.4826714670051542E-8</v>
      </c>
      <c r="AY321" s="28">
        <f t="shared" si="228"/>
        <v>8.0164762051987033E-3</v>
      </c>
      <c r="AZ321" s="8">
        <f t="shared" si="229"/>
        <v>-32.242145130593862</v>
      </c>
      <c r="BA321" s="8">
        <f t="shared" si="230"/>
        <v>-185.30279033419433</v>
      </c>
      <c r="BB321" s="8">
        <f t="shared" si="231"/>
        <v>-5.3027903341943272</v>
      </c>
      <c r="BD321" s="32">
        <f t="shared" si="232"/>
        <v>-32</v>
      </c>
      <c r="BE321" s="32">
        <f t="shared" si="233"/>
        <v>-185</v>
      </c>
      <c r="BF321" s="32">
        <f t="shared" si="234"/>
        <v>-5</v>
      </c>
    </row>
    <row r="322" spans="22:58" x14ac:dyDescent="0.25">
      <c r="V322" s="27">
        <v>4.1800000000000201</v>
      </c>
      <c r="W322" s="32">
        <f t="shared" si="204"/>
        <v>151356.12484362794</v>
      </c>
      <c r="X322">
        <f t="shared" si="203"/>
        <v>-3.4139245433795011</v>
      </c>
      <c r="Y322" s="28">
        <f t="shared" si="205"/>
        <v>-47.239986682219296</v>
      </c>
      <c r="Z322" s="28">
        <f t="shared" si="206"/>
        <v>-89.751042814892443</v>
      </c>
      <c r="AA322" s="28">
        <f t="shared" si="207"/>
        <v>9.655139789753127</v>
      </c>
      <c r="AB322" s="28">
        <f t="shared" si="208"/>
        <v>-70.789743616091826</v>
      </c>
      <c r="AC322" s="28">
        <f t="shared" si="209"/>
        <v>2.3054242322482961</v>
      </c>
      <c r="AD322" s="28">
        <f t="shared" si="210"/>
        <v>39.925246626681904</v>
      </c>
      <c r="AE322" s="28">
        <f t="shared" si="211"/>
        <v>-38.693347203597369</v>
      </c>
      <c r="AF322" s="28">
        <f t="shared" si="212"/>
        <v>-120.61553980430236</v>
      </c>
      <c r="AG322" s="28">
        <f t="shared" si="200"/>
        <v>92.110410468749379</v>
      </c>
      <c r="AH322" s="28">
        <f t="shared" si="213"/>
        <v>-133.44381723956022</v>
      </c>
      <c r="AI322" s="28">
        <f t="shared" si="214"/>
        <v>-89.999987812018958</v>
      </c>
      <c r="AJ322" s="28">
        <f t="shared" si="215"/>
        <v>56.782338891846358</v>
      </c>
      <c r="AK322" s="28">
        <f t="shared" si="216"/>
        <v>89.917013807397367</v>
      </c>
      <c r="AL322" s="29">
        <f t="shared" si="217"/>
        <v>-7.4461605561094046</v>
      </c>
      <c r="AM322" s="28">
        <f t="shared" si="218"/>
        <v>-64.892465378586962</v>
      </c>
      <c r="AN322" s="28">
        <f t="shared" si="219"/>
        <v>8.002771564926114</v>
      </c>
      <c r="AO322" s="28">
        <f t="shared" si="220"/>
        <v>-64.975439383208553</v>
      </c>
      <c r="AP322">
        <f t="shared" si="201"/>
        <v>23.609121289162623</v>
      </c>
      <c r="AQ322">
        <f t="shared" si="202"/>
        <v>-25.26482869549163</v>
      </c>
      <c r="AR322" s="28">
        <f t="shared" si="221"/>
        <v>-32.346283045000263</v>
      </c>
      <c r="AS322" s="30">
        <f t="shared" si="222"/>
        <v>-185.59097918751092</v>
      </c>
      <c r="AT322" s="28">
        <f t="shared" si="223"/>
        <v>9.9592069944326402E-8</v>
      </c>
      <c r="AU322" s="28">
        <f t="shared" si="224"/>
        <v>8.6764656890445276E-3</v>
      </c>
      <c r="AV322" s="29">
        <f t="shared" si="225"/>
        <v>-2.9630697199794949E-10</v>
      </c>
      <c r="AW322" s="28">
        <f t="shared" si="226"/>
        <v>-4.7326176846381162E-4</v>
      </c>
      <c r="AX322" s="31">
        <f t="shared" si="227"/>
        <v>9.9295762972328458E-8</v>
      </c>
      <c r="AY322" s="28">
        <f t="shared" si="228"/>
        <v>8.2032039205807167E-3</v>
      </c>
      <c r="AZ322" s="8">
        <f t="shared" si="229"/>
        <v>-32.346282945704502</v>
      </c>
      <c r="BA322" s="8">
        <f t="shared" si="230"/>
        <v>-185.58277598359035</v>
      </c>
      <c r="BB322" s="8">
        <f t="shared" si="231"/>
        <v>-5.5827759835903521</v>
      </c>
      <c r="BD322" s="32">
        <f t="shared" si="232"/>
        <v>-32</v>
      </c>
      <c r="BE322" s="32">
        <f t="shared" si="233"/>
        <v>-186</v>
      </c>
      <c r="BF322" s="32">
        <f t="shared" si="234"/>
        <v>-6</v>
      </c>
    </row>
    <row r="323" spans="22:58" x14ac:dyDescent="0.25">
      <c r="V323" s="27">
        <v>4.1900000000000199</v>
      </c>
      <c r="W323" s="32">
        <f t="shared" si="204"/>
        <v>154881.66189125541</v>
      </c>
      <c r="X323">
        <f t="shared" si="203"/>
        <v>-3.4139245433795011</v>
      </c>
      <c r="Y323" s="28">
        <f t="shared" si="205"/>
        <v>-47.43998299184949</v>
      </c>
      <c r="Z323" s="28">
        <f t="shared" si="206"/>
        <v>-89.756709703377268</v>
      </c>
      <c r="AA323" s="28">
        <f t="shared" si="207"/>
        <v>9.8339261767739412</v>
      </c>
      <c r="AB323" s="28">
        <f t="shared" si="208"/>
        <v>-71.195974816656459</v>
      </c>
      <c r="AC323" s="28">
        <f t="shared" si="209"/>
        <v>2.388920969206362</v>
      </c>
      <c r="AD323" s="28">
        <f t="shared" si="210"/>
        <v>40.5758293528948</v>
      </c>
      <c r="AE323" s="28">
        <f t="shared" si="211"/>
        <v>-38.631060389248688</v>
      </c>
      <c r="AF323" s="28">
        <f t="shared" si="212"/>
        <v>-120.37685516713893</v>
      </c>
      <c r="AG323" s="28">
        <f t="shared" si="200"/>
        <v>92.110410468749379</v>
      </c>
      <c r="AH323" s="28">
        <f t="shared" si="213"/>
        <v>-133.64381723956021</v>
      </c>
      <c r="AI323" s="28">
        <f t="shared" si="214"/>
        <v>-89.999988089451278</v>
      </c>
      <c r="AJ323" s="28">
        <f t="shared" si="215"/>
        <v>56.982338481798543</v>
      </c>
      <c r="AK323" s="28">
        <f t="shared" si="216"/>
        <v>89.918902801210976</v>
      </c>
      <c r="AL323" s="29">
        <f t="shared" si="217"/>
        <v>-7.6108245126804155</v>
      </c>
      <c r="AM323" s="28">
        <f t="shared" si="218"/>
        <v>-65.395626370774124</v>
      </c>
      <c r="AN323" s="28">
        <f t="shared" si="219"/>
        <v>7.8381071983072994</v>
      </c>
      <c r="AO323" s="28">
        <f t="shared" si="220"/>
        <v>-65.476711659014427</v>
      </c>
      <c r="AP323">
        <f t="shared" si="201"/>
        <v>23.609121289162623</v>
      </c>
      <c r="AQ323">
        <f t="shared" si="202"/>
        <v>-25.26482869549163</v>
      </c>
      <c r="AR323" s="28">
        <f t="shared" si="221"/>
        <v>-32.448660597270397</v>
      </c>
      <c r="AS323" s="30">
        <f t="shared" si="222"/>
        <v>-185.85356682615335</v>
      </c>
      <c r="AT323" s="28">
        <f t="shared" si="223"/>
        <v>1.0428569853678757E-7</v>
      </c>
      <c r="AU323" s="28">
        <f t="shared" si="224"/>
        <v>8.8785665341651731E-3</v>
      </c>
      <c r="AV323" s="29">
        <f t="shared" si="225"/>
        <v>-3.1027043371412864E-10</v>
      </c>
      <c r="AW323" s="28">
        <f t="shared" si="226"/>
        <v>-4.842854511828961E-4</v>
      </c>
      <c r="AX323" s="31">
        <f t="shared" si="227"/>
        <v>1.0397542810307345E-7</v>
      </c>
      <c r="AY323" s="28">
        <f t="shared" si="228"/>
        <v>8.3942810829822773E-3</v>
      </c>
      <c r="AZ323" s="8">
        <f t="shared" si="229"/>
        <v>-32.448660493294966</v>
      </c>
      <c r="BA323" s="8">
        <f t="shared" si="230"/>
        <v>-185.84517254507037</v>
      </c>
      <c r="BB323" s="8">
        <f t="shared" si="231"/>
        <v>-5.8451725450703691</v>
      </c>
      <c r="BD323" s="32">
        <f t="shared" si="232"/>
        <v>-32</v>
      </c>
      <c r="BE323" s="32">
        <f t="shared" si="233"/>
        <v>-186</v>
      </c>
      <c r="BF323" s="32">
        <f t="shared" si="234"/>
        <v>-6</v>
      </c>
    </row>
    <row r="324" spans="22:58" x14ac:dyDescent="0.25">
      <c r="V324" s="27">
        <v>4.2000000000000197</v>
      </c>
      <c r="W324" s="32">
        <f t="shared" si="204"/>
        <v>158489.3192461188</v>
      </c>
      <c r="X324">
        <f t="shared" si="203"/>
        <v>-3.4139245433795011</v>
      </c>
      <c r="Y324" s="28">
        <f t="shared" si="205"/>
        <v>-47.639979467570761</v>
      </c>
      <c r="Z324" s="28">
        <f t="shared" si="206"/>
        <v>-89.762247602331101</v>
      </c>
      <c r="AA324" s="28">
        <f t="shared" si="207"/>
        <v>10.013570143230215</v>
      </c>
      <c r="AB324" s="28">
        <f t="shared" si="208"/>
        <v>-71.594863420040809</v>
      </c>
      <c r="AC324" s="28">
        <f t="shared" si="209"/>
        <v>2.4746656265087101</v>
      </c>
      <c r="AD324" s="28">
        <f t="shared" si="210"/>
        <v>41.228720116408645</v>
      </c>
      <c r="AE324" s="28">
        <f t="shared" si="211"/>
        <v>-38.565668241211341</v>
      </c>
      <c r="AF324" s="28">
        <f t="shared" si="212"/>
        <v>-120.12839090596324</v>
      </c>
      <c r="AG324" s="28">
        <f t="shared" ref="AG324:AG387" si="235">DC_gain_comp</f>
        <v>92.110410468749379</v>
      </c>
      <c r="AH324" s="28">
        <f t="shared" si="213"/>
        <v>-133.8438172395602</v>
      </c>
      <c r="AI324" s="28">
        <f t="shared" si="214"/>
        <v>-89.999988360568452</v>
      </c>
      <c r="AJ324" s="28">
        <f t="shared" si="215"/>
        <v>57.182338090205882</v>
      </c>
      <c r="AK324" s="28">
        <f t="shared" si="216"/>
        <v>89.920748796446162</v>
      </c>
      <c r="AL324" s="29">
        <f t="shared" si="217"/>
        <v>-7.7768083265438825</v>
      </c>
      <c r="AM324" s="28">
        <f t="shared" si="218"/>
        <v>-65.891275572308089</v>
      </c>
      <c r="AN324" s="28">
        <f t="shared" si="219"/>
        <v>7.6721229928511825</v>
      </c>
      <c r="AO324" s="28">
        <f t="shared" si="220"/>
        <v>-65.970515136430379</v>
      </c>
      <c r="AP324">
        <f t="shared" ref="AP324:AP387" si="236">-20*LOG(GmPS*Rsns)</f>
        <v>23.609121289162623</v>
      </c>
      <c r="AQ324">
        <f t="shared" ref="AQ324:AQ387" si="237">20*LOG(Vref/Vout)</f>
        <v>-25.26482869549163</v>
      </c>
      <c r="AR324" s="28">
        <f t="shared" si="221"/>
        <v>-32.54925265468917</v>
      </c>
      <c r="AS324" s="30">
        <f t="shared" si="222"/>
        <v>-186.09890604239362</v>
      </c>
      <c r="AT324" s="28">
        <f t="shared" si="223"/>
        <v>1.0920053227283194E-7</v>
      </c>
      <c r="AU324" s="28">
        <f t="shared" si="224"/>
        <v>9.0853749124823902E-3</v>
      </c>
      <c r="AV324" s="29">
        <f t="shared" si="225"/>
        <v>-3.2489349541747734E-10</v>
      </c>
      <c r="AW324" s="28">
        <f t="shared" si="226"/>
        <v>-4.9556590845842459E-4</v>
      </c>
      <c r="AX324" s="31">
        <f t="shared" si="227"/>
        <v>1.0887563877741446E-7</v>
      </c>
      <c r="AY324" s="28">
        <f t="shared" si="228"/>
        <v>8.5898090040239655E-3</v>
      </c>
      <c r="AZ324" s="8">
        <f t="shared" si="229"/>
        <v>-32.54925254581353</v>
      </c>
      <c r="BA324" s="8">
        <f t="shared" si="230"/>
        <v>-186.09031623338959</v>
      </c>
      <c r="BB324" s="8">
        <f t="shared" si="231"/>
        <v>-6.0903162333895864</v>
      </c>
      <c r="BD324" s="32">
        <f t="shared" si="232"/>
        <v>-33</v>
      </c>
      <c r="BE324" s="32">
        <f t="shared" si="233"/>
        <v>-186</v>
      </c>
      <c r="BF324" s="32">
        <f t="shared" si="234"/>
        <v>-6</v>
      </c>
    </row>
    <row r="325" spans="22:58" x14ac:dyDescent="0.25">
      <c r="V325" s="27">
        <v>4.2100000000000204</v>
      </c>
      <c r="W325" s="32">
        <f t="shared" si="204"/>
        <v>162181.00973590088</v>
      </c>
      <c r="X325">
        <f t="shared" ref="X325:X388" si="238">DC_gain_power</f>
        <v>-3.4139245433795011</v>
      </c>
      <c r="Y325" s="28">
        <f t="shared" si="205"/>
        <v>-47.83997610190805</v>
      </c>
      <c r="Z325" s="28">
        <f t="shared" si="206"/>
        <v>-89.767659447607159</v>
      </c>
      <c r="AA325" s="28">
        <f t="shared" si="207"/>
        <v>10.19404080810919</v>
      </c>
      <c r="AB325" s="28">
        <f t="shared" si="208"/>
        <v>-71.986466203219976</v>
      </c>
      <c r="AC325" s="28">
        <f t="shared" si="209"/>
        <v>2.562673006054716</v>
      </c>
      <c r="AD325" s="28">
        <f t="shared" si="210"/>
        <v>41.883586926026844</v>
      </c>
      <c r="AE325" s="28">
        <f t="shared" si="211"/>
        <v>-38.497186831123649</v>
      </c>
      <c r="AF325" s="28">
        <f t="shared" si="212"/>
        <v>-119.87053872480027</v>
      </c>
      <c r="AG325" s="28">
        <f t="shared" si="235"/>
        <v>92.110410468749379</v>
      </c>
      <c r="AH325" s="28">
        <f t="shared" si="213"/>
        <v>-134.04381723956018</v>
      </c>
      <c r="AI325" s="28">
        <f t="shared" si="214"/>
        <v>-89.999988625514277</v>
      </c>
      <c r="AJ325" s="28">
        <f t="shared" si="215"/>
        <v>57.382337716237771</v>
      </c>
      <c r="AK325" s="28">
        <f t="shared" si="216"/>
        <v>89.922552771858662</v>
      </c>
      <c r="AL325" s="29">
        <f t="shared" si="217"/>
        <v>-7.9440725006747561</v>
      </c>
      <c r="AM325" s="28">
        <f t="shared" si="218"/>
        <v>-66.37937898912844</v>
      </c>
      <c r="AN325" s="28">
        <f t="shared" si="219"/>
        <v>7.5048584447522098</v>
      </c>
      <c r="AO325" s="28">
        <f t="shared" si="220"/>
        <v>-66.456814842784055</v>
      </c>
      <c r="AP325">
        <f t="shared" si="236"/>
        <v>23.609121289162623</v>
      </c>
      <c r="AQ325">
        <f t="shared" si="237"/>
        <v>-25.26482869549163</v>
      </c>
      <c r="AR325" s="28">
        <f t="shared" si="221"/>
        <v>-32.648035792700448</v>
      </c>
      <c r="AS325" s="30">
        <f t="shared" si="222"/>
        <v>-186.32735356758434</v>
      </c>
      <c r="AT325" s="28">
        <f t="shared" si="223"/>
        <v>1.1434699553186021E-7</v>
      </c>
      <c r="AU325" s="28">
        <f t="shared" si="224"/>
        <v>9.2970004765142462E-3</v>
      </c>
      <c r="AV325" s="29">
        <f t="shared" si="225"/>
        <v>-3.4020701558692988E-10</v>
      </c>
      <c r="AW325" s="28">
        <f t="shared" si="226"/>
        <v>-5.0710912133815648E-4</v>
      </c>
      <c r="AX325" s="31">
        <f t="shared" si="227"/>
        <v>1.1400678851627329E-7</v>
      </c>
      <c r="AY325" s="28">
        <f t="shared" si="228"/>
        <v>8.7898913551760893E-3</v>
      </c>
      <c r="AZ325" s="8">
        <f t="shared" si="229"/>
        <v>-32.64803567869366</v>
      </c>
      <c r="BA325" s="8">
        <f t="shared" si="230"/>
        <v>-186.31856367622916</v>
      </c>
      <c r="BB325" s="8">
        <f t="shared" si="231"/>
        <v>-6.3185636762291608</v>
      </c>
      <c r="BD325" s="32">
        <f t="shared" si="232"/>
        <v>-33</v>
      </c>
      <c r="BE325" s="32">
        <f t="shared" si="233"/>
        <v>-186</v>
      </c>
      <c r="BF325" s="32">
        <f t="shared" si="234"/>
        <v>-6</v>
      </c>
    </row>
    <row r="326" spans="22:58" x14ac:dyDescent="0.25">
      <c r="V326" s="27">
        <v>4.2200000000000202</v>
      </c>
      <c r="W326" s="32">
        <f t="shared" si="204"/>
        <v>165958.69074376384</v>
      </c>
      <c r="X326">
        <f t="shared" si="238"/>
        <v>-3.4139245433795011</v>
      </c>
      <c r="Y326" s="28">
        <f t="shared" si="205"/>
        <v>-48.039972887722655</v>
      </c>
      <c r="Z326" s="28">
        <f t="shared" si="206"/>
        <v>-89.772948108250958</v>
      </c>
      <c r="AA326" s="28">
        <f t="shared" si="207"/>
        <v>10.375308098993726</v>
      </c>
      <c r="AB326" s="28">
        <f t="shared" si="208"/>
        <v>-72.370844402905888</v>
      </c>
      <c r="AC326" s="28">
        <f t="shared" si="209"/>
        <v>2.6529556357096871</v>
      </c>
      <c r="AD326" s="28">
        <f t="shared" si="210"/>
        <v>42.540092664713484</v>
      </c>
      <c r="AE326" s="28">
        <f t="shared" si="211"/>
        <v>-38.425633696398741</v>
      </c>
      <c r="AF326" s="28">
        <f t="shared" si="212"/>
        <v>-119.60369984644336</v>
      </c>
      <c r="AG326" s="28">
        <f t="shared" si="235"/>
        <v>92.110410468749379</v>
      </c>
      <c r="AH326" s="28">
        <f t="shared" si="213"/>
        <v>-134.24381723956017</v>
      </c>
      <c r="AI326" s="28">
        <f t="shared" si="214"/>
        <v>-89.999988884429172</v>
      </c>
      <c r="AJ326" s="28">
        <f t="shared" si="215"/>
        <v>57.582337359100954</v>
      </c>
      <c r="AK326" s="28">
        <f t="shared" si="216"/>
        <v>89.924315683925826</v>
      </c>
      <c r="AL326" s="29">
        <f t="shared" si="217"/>
        <v>-8.1125779878125908</v>
      </c>
      <c r="AM326" s="28">
        <f t="shared" si="218"/>
        <v>-66.85991197298361</v>
      </c>
      <c r="AN326" s="28">
        <f t="shared" si="219"/>
        <v>7.3363526004775697</v>
      </c>
      <c r="AO326" s="28">
        <f t="shared" si="220"/>
        <v>-66.935585173486956</v>
      </c>
      <c r="AP326">
        <f t="shared" si="236"/>
        <v>23.609121289162623</v>
      </c>
      <c r="AQ326">
        <f t="shared" si="237"/>
        <v>-25.26482869549163</v>
      </c>
      <c r="AR326" s="28">
        <f t="shared" si="221"/>
        <v>-32.74498850225018</v>
      </c>
      <c r="AS326" s="30">
        <f t="shared" si="222"/>
        <v>-186.53928501993033</v>
      </c>
      <c r="AT326" s="28">
        <f t="shared" si="223"/>
        <v>1.1973600257157668E-7</v>
      </c>
      <c r="AU326" s="28">
        <f t="shared" si="224"/>
        <v>9.5135554329128322E-3</v>
      </c>
      <c r="AV326" s="29">
        <f t="shared" si="225"/>
        <v>-3.5623799539155438E-10</v>
      </c>
      <c r="AW326" s="28">
        <f t="shared" si="226"/>
        <v>-5.1892121018634672E-4</v>
      </c>
      <c r="AX326" s="31">
        <f t="shared" si="227"/>
        <v>1.1937976457618513E-7</v>
      </c>
      <c r="AY326" s="28">
        <f t="shared" si="228"/>
        <v>8.9946342227264862E-3</v>
      </c>
      <c r="AZ326" s="8">
        <f t="shared" si="229"/>
        <v>-32.744988382870417</v>
      </c>
      <c r="BA326" s="8">
        <f t="shared" si="230"/>
        <v>-186.53029038570762</v>
      </c>
      <c r="BB326" s="8">
        <f t="shared" si="231"/>
        <v>-6.530290385707616</v>
      </c>
      <c r="BD326" s="32">
        <f t="shared" si="232"/>
        <v>-33</v>
      </c>
      <c r="BE326" s="32">
        <f t="shared" si="233"/>
        <v>-187</v>
      </c>
      <c r="BF326" s="32">
        <f t="shared" si="234"/>
        <v>-7</v>
      </c>
    </row>
    <row r="327" spans="22:58" x14ac:dyDescent="0.25">
      <c r="V327" s="27">
        <v>4.23000000000002</v>
      </c>
      <c r="W327" s="32">
        <f t="shared" si="204"/>
        <v>169824.36524618237</v>
      </c>
      <c r="X327">
        <f t="shared" si="238"/>
        <v>-3.4139245433795011</v>
      </c>
      <c r="Y327" s="28">
        <f t="shared" si="205"/>
        <v>-48.239969818197217</v>
      </c>
      <c r="Z327" s="28">
        <f t="shared" si="206"/>
        <v>-89.778116388019683</v>
      </c>
      <c r="AA327" s="28">
        <f t="shared" si="207"/>
        <v>10.557342755757679</v>
      </c>
      <c r="AB327" s="28">
        <f t="shared" si="208"/>
        <v>-72.748063377983414</v>
      </c>
      <c r="AC327" s="28">
        <f t="shared" si="209"/>
        <v>2.745523717381924</v>
      </c>
      <c r="AD327" s="28">
        <f t="shared" si="210"/>
        <v>43.197895935756321</v>
      </c>
      <c r="AE327" s="28">
        <f t="shared" si="211"/>
        <v>-38.351027888437116</v>
      </c>
      <c r="AF327" s="28">
        <f t="shared" si="212"/>
        <v>-119.32828383024679</v>
      </c>
      <c r="AG327" s="28">
        <f t="shared" si="235"/>
        <v>92.110410468749379</v>
      </c>
      <c r="AH327" s="28">
        <f t="shared" si="213"/>
        <v>-134.44381723956016</v>
      </c>
      <c r="AI327" s="28">
        <f t="shared" si="214"/>
        <v>-89.999989137450456</v>
      </c>
      <c r="AJ327" s="28">
        <f t="shared" si="215"/>
        <v>57.782337018037914</v>
      </c>
      <c r="AK327" s="28">
        <f t="shared" si="216"/>
        <v>89.926038467353592</v>
      </c>
      <c r="AL327" s="29">
        <f t="shared" si="217"/>
        <v>-8.28228624370084</v>
      </c>
      <c r="AM327" s="28">
        <f t="shared" si="218"/>
        <v>-67.332858843866788</v>
      </c>
      <c r="AN327" s="28">
        <f t="shared" si="219"/>
        <v>7.1666440035262919</v>
      </c>
      <c r="AO327" s="28">
        <f t="shared" si="220"/>
        <v>-67.406809513963651</v>
      </c>
      <c r="AP327">
        <f t="shared" si="236"/>
        <v>23.609121289162623</v>
      </c>
      <c r="AQ327">
        <f t="shared" si="237"/>
        <v>-25.26482869549163</v>
      </c>
      <c r="AR327" s="28">
        <f t="shared" si="221"/>
        <v>-32.84009129123983</v>
      </c>
      <c r="AS327" s="30">
        <f t="shared" si="222"/>
        <v>-186.73509334421044</v>
      </c>
      <c r="AT327" s="28">
        <f t="shared" si="223"/>
        <v>1.2537898645780831E-7</v>
      </c>
      <c r="AU327" s="28">
        <f t="shared" si="224"/>
        <v>9.7351546019577555E-3</v>
      </c>
      <c r="AV327" s="29">
        <f t="shared" si="225"/>
        <v>-3.7302886523988508E-10</v>
      </c>
      <c r="AW327" s="28">
        <f t="shared" si="226"/>
        <v>-5.3100843792885238E-4</v>
      </c>
      <c r="AX327" s="31">
        <f t="shared" si="227"/>
        <v>1.2500595759256842E-7</v>
      </c>
      <c r="AY327" s="28">
        <f t="shared" si="228"/>
        <v>9.2041461640289032E-3</v>
      </c>
      <c r="AZ327" s="8">
        <f t="shared" si="229"/>
        <v>-32.840091166233869</v>
      </c>
      <c r="BA327" s="8">
        <f t="shared" si="230"/>
        <v>-186.72588919804642</v>
      </c>
      <c r="BB327" s="8">
        <f t="shared" si="231"/>
        <v>-6.7258891980464171</v>
      </c>
      <c r="BD327" s="32">
        <f t="shared" si="232"/>
        <v>-33</v>
      </c>
      <c r="BE327" s="32">
        <f t="shared" si="233"/>
        <v>-187</v>
      </c>
      <c r="BF327" s="32">
        <f t="shared" si="234"/>
        <v>-7</v>
      </c>
    </row>
    <row r="328" spans="22:58" x14ac:dyDescent="0.25">
      <c r="V328" s="27">
        <v>4.2400000000000198</v>
      </c>
      <c r="W328" s="32">
        <f t="shared" si="204"/>
        <v>173780.08287494563</v>
      </c>
      <c r="X328">
        <f t="shared" si="238"/>
        <v>-3.4139245433795011</v>
      </c>
      <c r="Y328" s="28">
        <f t="shared" si="205"/>
        <v>-48.439966886821168</v>
      </c>
      <c r="Z328" s="28">
        <f t="shared" si="206"/>
        <v>-89.783167026867062</v>
      </c>
      <c r="AA328" s="28">
        <f t="shared" si="207"/>
        <v>10.740116331762851</v>
      </c>
      <c r="AB328" s="28">
        <f t="shared" si="208"/>
        <v>-73.118192282874972</v>
      </c>
      <c r="AC328" s="28">
        <f t="shared" si="209"/>
        <v>2.8403850844202183</v>
      </c>
      <c r="AD328" s="28">
        <f t="shared" si="210"/>
        <v>43.856651935988772</v>
      </c>
      <c r="AE328" s="28">
        <f t="shared" si="211"/>
        <v>-38.2733900140176</v>
      </c>
      <c r="AF328" s="28">
        <f t="shared" si="212"/>
        <v>-119.04470737375325</v>
      </c>
      <c r="AG328" s="28">
        <f t="shared" si="235"/>
        <v>92.110410468749379</v>
      </c>
      <c r="AH328" s="28">
        <f t="shared" si="213"/>
        <v>-134.64381723956015</v>
      </c>
      <c r="AI328" s="28">
        <f t="shared" si="214"/>
        <v>-89.999989384712265</v>
      </c>
      <c r="AJ328" s="28">
        <f t="shared" si="215"/>
        <v>57.982336692325219</v>
      </c>
      <c r="AK328" s="28">
        <f t="shared" si="216"/>
        <v>89.927722035572089</v>
      </c>
      <c r="AL328" s="29">
        <f t="shared" si="217"/>
        <v>-8.4531592755114495</v>
      </c>
      <c r="AM328" s="28">
        <f t="shared" si="218"/>
        <v>-67.79821250490437</v>
      </c>
      <c r="AN328" s="28">
        <f t="shared" si="219"/>
        <v>6.9957706460029989</v>
      </c>
      <c r="AO328" s="28">
        <f t="shared" si="220"/>
        <v>-67.870479854044547</v>
      </c>
      <c r="AP328">
        <f t="shared" si="236"/>
        <v>23.609121289162623</v>
      </c>
      <c r="AQ328">
        <f t="shared" si="237"/>
        <v>-25.26482869549163</v>
      </c>
      <c r="AR328" s="28">
        <f t="shared" si="221"/>
        <v>-32.933326774343612</v>
      </c>
      <c r="AS328" s="30">
        <f t="shared" si="222"/>
        <v>-186.91518722779779</v>
      </c>
      <c r="AT328" s="28">
        <f t="shared" si="223"/>
        <v>1.3128791449373914E-7</v>
      </c>
      <c r="AU328" s="28">
        <f t="shared" si="224"/>
        <v>9.961915478435104E-3</v>
      </c>
      <c r="AV328" s="29">
        <f t="shared" si="225"/>
        <v>-3.9060855495592434E-10</v>
      </c>
      <c r="AW328" s="28">
        <f t="shared" si="226"/>
        <v>-5.4337721337381119E-4</v>
      </c>
      <c r="AX328" s="31">
        <f t="shared" si="227"/>
        <v>1.3089730593878322E-7</v>
      </c>
      <c r="AY328" s="28">
        <f t="shared" si="228"/>
        <v>9.418538265061293E-3</v>
      </c>
      <c r="AZ328" s="8">
        <f t="shared" si="229"/>
        <v>-32.933326643446307</v>
      </c>
      <c r="BA328" s="8">
        <f t="shared" si="230"/>
        <v>-186.90576868953272</v>
      </c>
      <c r="BB328" s="8">
        <f t="shared" si="231"/>
        <v>-6.9057686895327208</v>
      </c>
      <c r="BD328" s="32">
        <f t="shared" si="232"/>
        <v>-33</v>
      </c>
      <c r="BE328" s="32">
        <f t="shared" si="233"/>
        <v>-187</v>
      </c>
      <c r="BF328" s="32">
        <f t="shared" si="234"/>
        <v>-7</v>
      </c>
    </row>
    <row r="329" spans="22:58" x14ac:dyDescent="0.25">
      <c r="V329" s="27">
        <v>4.2500000000000204</v>
      </c>
      <c r="W329" s="32">
        <f t="shared" si="204"/>
        <v>177827.94100390084</v>
      </c>
      <c r="X329">
        <f t="shared" si="238"/>
        <v>-3.4139245433795011</v>
      </c>
      <c r="Y329" s="28">
        <f t="shared" si="205"/>
        <v>-48.639964087376924</v>
      </c>
      <c r="Z329" s="28">
        <f t="shared" si="206"/>
        <v>-89.788102702394539</v>
      </c>
      <c r="AA329" s="28">
        <f t="shared" si="207"/>
        <v>10.923601192754953</v>
      </c>
      <c r="AB329" s="28">
        <f t="shared" si="208"/>
        <v>-73.481303752287815</v>
      </c>
      <c r="AC329" s="28">
        <f t="shared" si="209"/>
        <v>2.9375451687076968</v>
      </c>
      <c r="AD329" s="28">
        <f t="shared" si="210"/>
        <v>44.516013350721558</v>
      </c>
      <c r="AE329" s="28">
        <f t="shared" si="211"/>
        <v>-38.192742269293774</v>
      </c>
      <c r="AF329" s="28">
        <f t="shared" si="212"/>
        <v>-118.7533931039608</v>
      </c>
      <c r="AG329" s="28">
        <f t="shared" si="235"/>
        <v>92.110410468749379</v>
      </c>
      <c r="AH329" s="28">
        <f t="shared" si="213"/>
        <v>-134.84381723956017</v>
      </c>
      <c r="AI329" s="28">
        <f t="shared" si="214"/>
        <v>-89.999989626345723</v>
      </c>
      <c r="AJ329" s="28">
        <f t="shared" si="215"/>
        <v>58.182336381272002</v>
      </c>
      <c r="AK329" s="28">
        <f t="shared" si="216"/>
        <v>89.929367281219825</v>
      </c>
      <c r="AL329" s="29">
        <f t="shared" si="217"/>
        <v>-8.625159685562318</v>
      </c>
      <c r="AM329" s="28">
        <f t="shared" si="218"/>
        <v>-68.25597405208589</v>
      </c>
      <c r="AN329" s="28">
        <f t="shared" si="219"/>
        <v>6.8237699248988957</v>
      </c>
      <c r="AO329" s="28">
        <f t="shared" si="220"/>
        <v>-68.326596397211787</v>
      </c>
      <c r="AP329">
        <f t="shared" si="236"/>
        <v>23.609121289162623</v>
      </c>
      <c r="AQ329">
        <f t="shared" si="237"/>
        <v>-25.26482869549163</v>
      </c>
      <c r="AR329" s="28">
        <f t="shared" si="221"/>
        <v>-33.024679750723884</v>
      </c>
      <c r="AS329" s="30">
        <f t="shared" si="222"/>
        <v>-187.07998950117258</v>
      </c>
      <c r="AT329" s="28">
        <f t="shared" si="223"/>
        <v>1.3747532486434812E-7</v>
      </c>
      <c r="AU329" s="28">
        <f t="shared" si="224"/>
        <v>1.0193958293934711E-2</v>
      </c>
      <c r="AV329" s="29">
        <f t="shared" si="225"/>
        <v>-4.0901756629327394E-10</v>
      </c>
      <c r="AW329" s="28">
        <f t="shared" si="226"/>
        <v>-5.560340946096804E-4</v>
      </c>
      <c r="AX329" s="31">
        <f t="shared" si="227"/>
        <v>1.3706630729805485E-7</v>
      </c>
      <c r="AY329" s="28">
        <f t="shared" si="228"/>
        <v>9.6379241993250313E-3</v>
      </c>
      <c r="AZ329" s="8">
        <f t="shared" si="229"/>
        <v>-33.024679613657575</v>
      </c>
      <c r="BA329" s="8">
        <f t="shared" si="230"/>
        <v>-187.07035157697325</v>
      </c>
      <c r="BB329" s="8">
        <f t="shared" si="231"/>
        <v>-7.0703515769732519</v>
      </c>
      <c r="BD329" s="32">
        <f t="shared" si="232"/>
        <v>-33</v>
      </c>
      <c r="BE329" s="32">
        <f t="shared" si="233"/>
        <v>-187</v>
      </c>
      <c r="BF329" s="32">
        <f t="shared" si="234"/>
        <v>-7</v>
      </c>
    </row>
    <row r="330" spans="22:58" x14ac:dyDescent="0.25">
      <c r="V330" s="27">
        <v>4.2600000000000202</v>
      </c>
      <c r="W330" s="32">
        <f t="shared" si="204"/>
        <v>181970.0858610071</v>
      </c>
      <c r="X330">
        <f t="shared" si="238"/>
        <v>-3.4139245433795011</v>
      </c>
      <c r="Y330" s="28">
        <f t="shared" si="205"/>
        <v>-48.839961413926744</v>
      </c>
      <c r="Z330" s="28">
        <f t="shared" si="206"/>
        <v>-89.792926031269403</v>
      </c>
      <c r="AA330" s="28">
        <f t="shared" si="207"/>
        <v>11.107770513649793</v>
      </c>
      <c r="AB330" s="28">
        <f t="shared" si="208"/>
        <v>-73.837473597690447</v>
      </c>
      <c r="AC330" s="28">
        <f t="shared" si="209"/>
        <v>3.0370069777443112</v>
      </c>
      <c r="AD330" s="28">
        <f t="shared" si="210"/>
        <v>45.175631264775994</v>
      </c>
      <c r="AE330" s="28">
        <f t="shared" si="211"/>
        <v>-38.109108465912144</v>
      </c>
      <c r="AF330" s="28">
        <f t="shared" si="212"/>
        <v>-118.45476836418385</v>
      </c>
      <c r="AG330" s="28">
        <f t="shared" si="235"/>
        <v>92.110410468749379</v>
      </c>
      <c r="AH330" s="28">
        <f t="shared" si="213"/>
        <v>-135.04381723956016</v>
      </c>
      <c r="AI330" s="28">
        <f t="shared" si="214"/>
        <v>-89.999989862478927</v>
      </c>
      <c r="AJ330" s="28">
        <f t="shared" si="215"/>
        <v>58.382336084218451</v>
      </c>
      <c r="AK330" s="28">
        <f t="shared" si="216"/>
        <v>89.93097507661696</v>
      </c>
      <c r="AL330" s="29">
        <f t="shared" si="217"/>
        <v>-8.7982507104570864</v>
      </c>
      <c r="AM330" s="28">
        <f t="shared" si="218"/>
        <v>-68.706152381061514</v>
      </c>
      <c r="AN330" s="28">
        <f t="shared" si="219"/>
        <v>6.6506786029505882</v>
      </c>
      <c r="AO330" s="28">
        <f t="shared" si="220"/>
        <v>-68.775167166923481</v>
      </c>
      <c r="AP330">
        <f t="shared" si="236"/>
        <v>23.609121289162623</v>
      </c>
      <c r="AQ330">
        <f t="shared" si="237"/>
        <v>-25.26482869549163</v>
      </c>
      <c r="AR330" s="28">
        <f t="shared" si="221"/>
        <v>-33.114137269290566</v>
      </c>
      <c r="AS330" s="30">
        <f t="shared" si="222"/>
        <v>-187.22993553110734</v>
      </c>
      <c r="AT330" s="28">
        <f t="shared" si="223"/>
        <v>1.439543362796777E-7</v>
      </c>
      <c r="AU330" s="28">
        <f t="shared" si="224"/>
        <v>1.0431406080598307E-2</v>
      </c>
      <c r="AV330" s="29">
        <f t="shared" si="225"/>
        <v>-4.2829254369567012E-10</v>
      </c>
      <c r="AW330" s="28">
        <f t="shared" si="226"/>
        <v>-5.6898579248241795E-4</v>
      </c>
      <c r="AX330" s="31">
        <f t="shared" si="227"/>
        <v>1.4352604373598204E-7</v>
      </c>
      <c r="AY330" s="28">
        <f t="shared" si="228"/>
        <v>9.862420288115889E-3</v>
      </c>
      <c r="AZ330" s="8">
        <f t="shared" si="229"/>
        <v>-33.114137125764522</v>
      </c>
      <c r="BA330" s="8">
        <f t="shared" si="230"/>
        <v>-187.22007311081921</v>
      </c>
      <c r="BB330" s="8">
        <f t="shared" si="231"/>
        <v>-7.2200731108192144</v>
      </c>
      <c r="BD330" s="32">
        <f t="shared" si="232"/>
        <v>-33</v>
      </c>
      <c r="BE330" s="32">
        <f t="shared" si="233"/>
        <v>-187</v>
      </c>
      <c r="BF330" s="32">
        <f t="shared" si="234"/>
        <v>-7</v>
      </c>
    </row>
    <row r="331" spans="22:58" x14ac:dyDescent="0.25">
      <c r="V331" s="27">
        <v>4.27000000000002</v>
      </c>
      <c r="W331" s="32">
        <f t="shared" si="204"/>
        <v>186208.71366629537</v>
      </c>
      <c r="X331">
        <f t="shared" si="238"/>
        <v>-3.4139245433795011</v>
      </c>
      <c r="Y331" s="28">
        <f t="shared" si="205"/>
        <v>-49.039958860800084</v>
      </c>
      <c r="Z331" s="28">
        <f t="shared" si="206"/>
        <v>-89.797639570610869</v>
      </c>
      <c r="AA331" s="28">
        <f t="shared" si="207"/>
        <v>11.292598273395253</v>
      </c>
      <c r="AB331" s="28">
        <f t="shared" si="208"/>
        <v>-74.186780515768817</v>
      </c>
      <c r="AC331" s="28">
        <f t="shared" si="209"/>
        <v>3.1387710819230534</v>
      </c>
      <c r="AD331" s="28">
        <f t="shared" si="210"/>
        <v>45.835156083821545</v>
      </c>
      <c r="AE331" s="28">
        <f t="shared" si="211"/>
        <v>-38.022514048861282</v>
      </c>
      <c r="AF331" s="28">
        <f t="shared" si="212"/>
        <v>-118.14926400255814</v>
      </c>
      <c r="AG331" s="28">
        <f t="shared" si="235"/>
        <v>92.110410468749379</v>
      </c>
      <c r="AH331" s="28">
        <f t="shared" si="213"/>
        <v>-135.24381723956014</v>
      </c>
      <c r="AI331" s="28">
        <f t="shared" si="214"/>
        <v>-89.999990093237074</v>
      </c>
      <c r="AJ331" s="28">
        <f t="shared" si="215"/>
        <v>58.582335800534473</v>
      </c>
      <c r="AK331" s="28">
        <f t="shared" si="216"/>
        <v>89.932546274227761</v>
      </c>
      <c r="AL331" s="29">
        <f t="shared" si="217"/>
        <v>-8.972396255796772</v>
      </c>
      <c r="AM331" s="28">
        <f t="shared" si="218"/>
        <v>-69.148763793068539</v>
      </c>
      <c r="AN331" s="28">
        <f t="shared" si="219"/>
        <v>6.4765327739269356</v>
      </c>
      <c r="AO331" s="28">
        <f t="shared" si="220"/>
        <v>-69.216207612077852</v>
      </c>
      <c r="AP331">
        <f t="shared" si="236"/>
        <v>23.609121289162623</v>
      </c>
      <c r="AQ331">
        <f t="shared" si="237"/>
        <v>-25.26482869549163</v>
      </c>
      <c r="AR331" s="28">
        <f t="shared" si="221"/>
        <v>-33.201688681263356</v>
      </c>
      <c r="AS331" s="30">
        <f t="shared" si="222"/>
        <v>-187.36547161463599</v>
      </c>
      <c r="AT331" s="28">
        <f t="shared" si="223"/>
        <v>1.5073869619119992E-7</v>
      </c>
      <c r="AU331" s="28">
        <f t="shared" si="224"/>
        <v>1.0674384736352722E-2</v>
      </c>
      <c r="AV331" s="29">
        <f t="shared" si="225"/>
        <v>-4.4847784622658219E-10</v>
      </c>
      <c r="AW331" s="28">
        <f t="shared" si="226"/>
        <v>-5.8223917415366655E-4</v>
      </c>
      <c r="AX331" s="31">
        <f t="shared" si="227"/>
        <v>1.5029021834497333E-7</v>
      </c>
      <c r="AY331" s="28">
        <f t="shared" si="228"/>
        <v>1.0092145562199055E-2</v>
      </c>
      <c r="AZ331" s="8">
        <f t="shared" si="229"/>
        <v>-33.201688530973136</v>
      </c>
      <c r="BA331" s="8">
        <f t="shared" si="230"/>
        <v>-187.3553794690738</v>
      </c>
      <c r="BB331" s="8">
        <f t="shared" si="231"/>
        <v>-7.3553794690737959</v>
      </c>
      <c r="BD331" s="32">
        <f t="shared" si="232"/>
        <v>-33</v>
      </c>
      <c r="BE331" s="32">
        <f t="shared" si="233"/>
        <v>-187</v>
      </c>
      <c r="BF331" s="32">
        <f t="shared" si="234"/>
        <v>-7</v>
      </c>
    </row>
    <row r="332" spans="22:58" x14ac:dyDescent="0.25">
      <c r="V332" s="27">
        <v>4.2800000000000198</v>
      </c>
      <c r="W332" s="32">
        <f t="shared" si="204"/>
        <v>190546.07179633353</v>
      </c>
      <c r="X332">
        <f t="shared" si="238"/>
        <v>-3.4139245433795011</v>
      </c>
      <c r="Y332" s="28">
        <f t="shared" si="205"/>
        <v>-49.239956422581663</v>
      </c>
      <c r="Z332" s="28">
        <f t="shared" si="206"/>
        <v>-89.80224581934452</v>
      </c>
      <c r="AA332" s="28">
        <f t="shared" si="207"/>
        <v>11.478059248087165</v>
      </c>
      <c r="AB332" s="28">
        <f t="shared" si="208"/>
        <v>-74.529305809024223</v>
      </c>
      <c r="AC332" s="28">
        <f t="shared" si="209"/>
        <v>3.2428356121139941</v>
      </c>
      <c r="AD332" s="28">
        <f t="shared" si="210"/>
        <v>46.494238460095453</v>
      </c>
      <c r="AE332" s="28">
        <f t="shared" si="211"/>
        <v>-37.932986105760008</v>
      </c>
      <c r="AF332" s="28">
        <f t="shared" si="212"/>
        <v>-117.83731316827328</v>
      </c>
      <c r="AG332" s="28">
        <f t="shared" si="235"/>
        <v>92.110410468749379</v>
      </c>
      <c r="AH332" s="28">
        <f t="shared" si="213"/>
        <v>-135.44381723956013</v>
      </c>
      <c r="AI332" s="28">
        <f t="shared" si="214"/>
        <v>-89.999990318742533</v>
      </c>
      <c r="AJ332" s="28">
        <f t="shared" si="215"/>
        <v>58.782335529618379</v>
      </c>
      <c r="AK332" s="28">
        <f t="shared" si="216"/>
        <v>89.934081707112554</v>
      </c>
      <c r="AL332" s="29">
        <f t="shared" si="217"/>
        <v>-9.1475609266283904</v>
      </c>
      <c r="AM332" s="28">
        <f t="shared" si="218"/>
        <v>-69.583831601879808</v>
      </c>
      <c r="AN332" s="28">
        <f t="shared" si="219"/>
        <v>6.3013678321792348</v>
      </c>
      <c r="AO332" s="28">
        <f t="shared" si="220"/>
        <v>-69.649740213509787</v>
      </c>
      <c r="AP332">
        <f t="shared" si="236"/>
        <v>23.609121289162623</v>
      </c>
      <c r="AQ332">
        <f t="shared" si="237"/>
        <v>-25.26482869549163</v>
      </c>
      <c r="AR332" s="28">
        <f t="shared" si="221"/>
        <v>-33.287325679909785</v>
      </c>
      <c r="AS332" s="30">
        <f t="shared" si="222"/>
        <v>-187.48705338178308</v>
      </c>
      <c r="AT332" s="28">
        <f t="shared" si="223"/>
        <v>1.5784279043508398E-7</v>
      </c>
      <c r="AU332" s="28">
        <f t="shared" si="224"/>
        <v>1.0923023091662503E-2</v>
      </c>
      <c r="AV332" s="29">
        <f t="shared" si="225"/>
        <v>-4.6961590429454743E-10</v>
      </c>
      <c r="AW332" s="28">
        <f t="shared" si="226"/>
        <v>-5.9580126674181394E-4</v>
      </c>
      <c r="AX332" s="31">
        <f t="shared" si="227"/>
        <v>1.5737317453078942E-7</v>
      </c>
      <c r="AY332" s="28">
        <f t="shared" si="228"/>
        <v>1.0327221824920688E-2</v>
      </c>
      <c r="AZ332" s="8">
        <f t="shared" si="229"/>
        <v>-33.287325522536612</v>
      </c>
      <c r="BA332" s="8">
        <f t="shared" si="230"/>
        <v>-187.47672615995816</v>
      </c>
      <c r="BB332" s="8">
        <f t="shared" si="231"/>
        <v>-7.4767261599581616</v>
      </c>
      <c r="BD332" s="32">
        <f t="shared" si="232"/>
        <v>-33</v>
      </c>
      <c r="BE332" s="32">
        <f t="shared" si="233"/>
        <v>-187</v>
      </c>
      <c r="BF332" s="32">
        <f t="shared" si="234"/>
        <v>-7</v>
      </c>
    </row>
    <row r="333" spans="22:58" x14ac:dyDescent="0.25">
      <c r="V333" s="27">
        <v>4.2900000000000196</v>
      </c>
      <c r="W333" s="32">
        <f t="shared" si="204"/>
        <v>194984.45997581352</v>
      </c>
      <c r="X333">
        <f t="shared" si="238"/>
        <v>-3.4139245433795011</v>
      </c>
      <c r="Y333" s="28">
        <f t="shared" si="205"/>
        <v>-49.439954094099875</v>
      </c>
      <c r="Z333" s="28">
        <f t="shared" si="206"/>
        <v>-89.80674721952613</v>
      </c>
      <c r="AA333" s="28">
        <f t="shared" si="207"/>
        <v>11.664129002509902</v>
      </c>
      <c r="AB333" s="28">
        <f t="shared" si="208"/>
        <v>-74.865133118594073</v>
      </c>
      <c r="AC333" s="28">
        <f t="shared" si="209"/>
        <v>3.3491962675778293</v>
      </c>
      <c r="AD333" s="28">
        <f t="shared" si="210"/>
        <v>47.152530216530373</v>
      </c>
      <c r="AE333" s="28">
        <f t="shared" si="211"/>
        <v>-37.840553367391642</v>
      </c>
      <c r="AF333" s="28">
        <f t="shared" si="212"/>
        <v>-117.51935012158984</v>
      </c>
      <c r="AG333" s="28">
        <f t="shared" si="235"/>
        <v>92.110410468749379</v>
      </c>
      <c r="AH333" s="28">
        <f t="shared" si="213"/>
        <v>-135.64381723956012</v>
      </c>
      <c r="AI333" s="28">
        <f t="shared" si="214"/>
        <v>-89.999990539114862</v>
      </c>
      <c r="AJ333" s="28">
        <f t="shared" si="215"/>
        <v>58.982335270895504</v>
      </c>
      <c r="AK333" s="28">
        <f t="shared" si="216"/>
        <v>89.935582189369327</v>
      </c>
      <c r="AL333" s="29">
        <f t="shared" si="217"/>
        <v>-9.3237100538092914</v>
      </c>
      <c r="AM333" s="28">
        <f t="shared" si="218"/>
        <v>-70.011385743498792</v>
      </c>
      <c r="AN333" s="28">
        <f t="shared" si="219"/>
        <v>6.1252184462754702</v>
      </c>
      <c r="AO333" s="28">
        <f t="shared" si="220"/>
        <v>-70.075794093244326</v>
      </c>
      <c r="AP333">
        <f t="shared" si="236"/>
        <v>23.609121289162623</v>
      </c>
      <c r="AQ333">
        <f t="shared" si="237"/>
        <v>-25.26482869549163</v>
      </c>
      <c r="AR333" s="28">
        <f t="shared" si="221"/>
        <v>-33.371042327445181</v>
      </c>
      <c r="AS333" s="30">
        <f t="shared" si="222"/>
        <v>-187.59514421483416</v>
      </c>
      <c r="AT333" s="28">
        <f t="shared" si="223"/>
        <v>1.652816933772156E-7</v>
      </c>
      <c r="AU333" s="28">
        <f t="shared" si="224"/>
        <v>1.1177452977837251E-2</v>
      </c>
      <c r="AV333" s="29">
        <f t="shared" si="225"/>
        <v>-4.917472196531701E-10</v>
      </c>
      <c r="AW333" s="28">
        <f t="shared" si="226"/>
        <v>-6.0967926104785891E-4</v>
      </c>
      <c r="AX333" s="31">
        <f t="shared" si="227"/>
        <v>1.6478994615756242E-7</v>
      </c>
      <c r="AY333" s="28">
        <f t="shared" si="228"/>
        <v>1.0567773716789393E-2</v>
      </c>
      <c r="AZ333" s="8">
        <f t="shared" si="229"/>
        <v>-33.371042162655236</v>
      </c>
      <c r="BA333" s="8">
        <f t="shared" si="230"/>
        <v>-187.58457644111738</v>
      </c>
      <c r="BB333" s="8">
        <f t="shared" si="231"/>
        <v>-7.5845764411173775</v>
      </c>
      <c r="BD333" s="32">
        <f t="shared" si="232"/>
        <v>-33</v>
      </c>
      <c r="BE333" s="32">
        <f t="shared" si="233"/>
        <v>-188</v>
      </c>
      <c r="BF333" s="32">
        <f t="shared" si="234"/>
        <v>-8</v>
      </c>
    </row>
    <row r="334" spans="22:58" x14ac:dyDescent="0.25">
      <c r="V334" s="27">
        <v>4.3000000000000203</v>
      </c>
      <c r="W334" s="32">
        <f t="shared" si="204"/>
        <v>199526.2314968975</v>
      </c>
      <c r="X334">
        <f t="shared" si="238"/>
        <v>-3.4139245433795011</v>
      </c>
      <c r="Y334" s="28">
        <f t="shared" si="205"/>
        <v>-49.639951870415885</v>
      </c>
      <c r="Z334" s="28">
        <f t="shared" si="206"/>
        <v>-89.811146157635235</v>
      </c>
      <c r="AA334" s="28">
        <f t="shared" si="207"/>
        <v>11.850783880264832</v>
      </c>
      <c r="AB334" s="28">
        <f t="shared" si="208"/>
        <v>-75.194348169305613</v>
      </c>
      <c r="AC334" s="28">
        <f t="shared" si="209"/>
        <v>3.4578463341379813</v>
      </c>
      <c r="AD334" s="28">
        <f t="shared" si="210"/>
        <v>47.809685263335979</v>
      </c>
      <c r="AE334" s="28">
        <f t="shared" si="211"/>
        <v>-37.745246199392568</v>
      </c>
      <c r="AF334" s="28">
        <f t="shared" si="212"/>
        <v>-117.19580906360486</v>
      </c>
      <c r="AG334" s="28">
        <f t="shared" si="235"/>
        <v>92.110410468749379</v>
      </c>
      <c r="AH334" s="28">
        <f t="shared" si="213"/>
        <v>-135.84381723956014</v>
      </c>
      <c r="AI334" s="28">
        <f t="shared" si="214"/>
        <v>-89.999990754470886</v>
      </c>
      <c r="AJ334" s="28">
        <f t="shared" si="215"/>
        <v>59.182335023817075</v>
      </c>
      <c r="AK334" s="28">
        <f t="shared" si="216"/>
        <v>89.937048516565412</v>
      </c>
      <c r="AL334" s="29">
        <f t="shared" si="217"/>
        <v>-9.5008097164764838</v>
      </c>
      <c r="AM334" s="28">
        <f t="shared" si="218"/>
        <v>-70.431462390161613</v>
      </c>
      <c r="AN334" s="28">
        <f t="shared" si="219"/>
        <v>5.9481185365298312</v>
      </c>
      <c r="AO334" s="28">
        <f t="shared" si="220"/>
        <v>-70.494404628067088</v>
      </c>
      <c r="AP334">
        <f t="shared" si="236"/>
        <v>23.609121289162623</v>
      </c>
      <c r="AQ334">
        <f t="shared" si="237"/>
        <v>-25.26482869549163</v>
      </c>
      <c r="AR334" s="28">
        <f t="shared" si="221"/>
        <v>-33.452835069191742</v>
      </c>
      <c r="AS334" s="30">
        <f t="shared" si="222"/>
        <v>-187.69021369167194</v>
      </c>
      <c r="AT334" s="28">
        <f t="shared" si="223"/>
        <v>1.7307117948511818E-7</v>
      </c>
      <c r="AU334" s="28">
        <f t="shared" si="224"/>
        <v>1.143780929693026E-2</v>
      </c>
      <c r="AV334" s="29">
        <f t="shared" si="225"/>
        <v>-5.1492386598565494E-10</v>
      </c>
      <c r="AW334" s="28">
        <f t="shared" si="226"/>
        <v>-6.238805153680739E-4</v>
      </c>
      <c r="AX334" s="31">
        <f t="shared" si="227"/>
        <v>1.7255625561913251E-7</v>
      </c>
      <c r="AY334" s="28">
        <f t="shared" si="228"/>
        <v>1.0813928781562187E-2</v>
      </c>
      <c r="AZ334" s="8">
        <f t="shared" si="229"/>
        <v>-33.452834896635487</v>
      </c>
      <c r="BA334" s="8">
        <f t="shared" si="230"/>
        <v>-187.67939976289037</v>
      </c>
      <c r="BB334" s="8">
        <f t="shared" si="231"/>
        <v>-7.6793997628903696</v>
      </c>
      <c r="BD334" s="32">
        <f t="shared" si="232"/>
        <v>-33</v>
      </c>
      <c r="BE334" s="32">
        <f t="shared" si="233"/>
        <v>-188</v>
      </c>
      <c r="BF334" s="32">
        <f t="shared" si="234"/>
        <v>-8</v>
      </c>
    </row>
    <row r="335" spans="22:58" x14ac:dyDescent="0.25">
      <c r="V335" s="27">
        <v>4.31000000000002</v>
      </c>
      <c r="W335" s="32">
        <f t="shared" si="204"/>
        <v>204173.79446696263</v>
      </c>
      <c r="X335">
        <f t="shared" si="238"/>
        <v>-3.4139245433795011</v>
      </c>
      <c r="Y335" s="28">
        <f t="shared" si="205"/>
        <v>-49.839949746813076</v>
      </c>
      <c r="Z335" s="28">
        <f t="shared" si="206"/>
        <v>-89.81544496583949</v>
      </c>
      <c r="AA335" s="28">
        <f t="shared" si="207"/>
        <v>12.038000992641113</v>
      </c>
      <c r="AB335" s="28">
        <f t="shared" si="208"/>
        <v>-75.517038526907285</v>
      </c>
      <c r="AC335" s="28">
        <f t="shared" si="209"/>
        <v>3.5687767124482712</v>
      </c>
      <c r="AD335" s="28">
        <f t="shared" si="210"/>
        <v>48.465360501168796</v>
      </c>
      <c r="AE335" s="28">
        <f t="shared" si="211"/>
        <v>-37.647096585103199</v>
      </c>
      <c r="AF335" s="28">
        <f t="shared" si="212"/>
        <v>-116.86712299157799</v>
      </c>
      <c r="AG335" s="28">
        <f t="shared" si="235"/>
        <v>92.110410468749379</v>
      </c>
      <c r="AH335" s="28">
        <f t="shared" si="213"/>
        <v>-136.04381723956013</v>
      </c>
      <c r="AI335" s="28">
        <f t="shared" si="214"/>
        <v>-89.999990964924834</v>
      </c>
      <c r="AJ335" s="28">
        <f t="shared" si="215"/>
        <v>59.382334787858973</v>
      </c>
      <c r="AK335" s="28">
        <f t="shared" si="216"/>
        <v>89.938481466159203</v>
      </c>
      <c r="AL335" s="29">
        <f t="shared" si="217"/>
        <v>-9.6788267608175964</v>
      </c>
      <c r="AM335" s="28">
        <f t="shared" si="218"/>
        <v>-70.844103570040971</v>
      </c>
      <c r="AN335" s="28">
        <f t="shared" si="219"/>
        <v>5.7701012562306282</v>
      </c>
      <c r="AO335" s="28">
        <f t="shared" si="220"/>
        <v>-70.905613068806602</v>
      </c>
      <c r="AP335">
        <f t="shared" si="236"/>
        <v>23.609121289162623</v>
      </c>
      <c r="AQ335">
        <f t="shared" si="237"/>
        <v>-25.26482869549163</v>
      </c>
      <c r="AR335" s="28">
        <f t="shared" si="221"/>
        <v>-33.532702735201582</v>
      </c>
      <c r="AS335" s="30">
        <f t="shared" si="222"/>
        <v>-187.7727360603846</v>
      </c>
      <c r="AT335" s="28">
        <f t="shared" si="223"/>
        <v>1.8122777347297058E-7</v>
      </c>
      <c r="AU335" s="28">
        <f t="shared" si="224"/>
        <v>1.1704230093265053E-2</v>
      </c>
      <c r="AV335" s="29">
        <f t="shared" si="225"/>
        <v>-5.3919020235547428E-10</v>
      </c>
      <c r="AW335" s="28">
        <f t="shared" si="226"/>
        <v>-6.3841255939546602E-4</v>
      </c>
      <c r="AX335" s="31">
        <f t="shared" si="227"/>
        <v>1.806885832706151E-7</v>
      </c>
      <c r="AY335" s="28">
        <f t="shared" si="228"/>
        <v>1.1065817533869588E-2</v>
      </c>
      <c r="AZ335" s="8">
        <f t="shared" si="229"/>
        <v>-33.532702554513001</v>
      </c>
      <c r="BA335" s="8">
        <f t="shared" si="230"/>
        <v>-187.76167024285073</v>
      </c>
      <c r="BB335" s="8">
        <f t="shared" si="231"/>
        <v>-7.7616702428507267</v>
      </c>
      <c r="BD335" s="32">
        <f t="shared" si="232"/>
        <v>-34</v>
      </c>
      <c r="BE335" s="32">
        <f t="shared" si="233"/>
        <v>-188</v>
      </c>
      <c r="BF335" s="32">
        <f t="shared" si="234"/>
        <v>-8</v>
      </c>
    </row>
    <row r="336" spans="22:58" x14ac:dyDescent="0.25">
      <c r="V336" s="27">
        <v>4.3200000000000198</v>
      </c>
      <c r="W336" s="32">
        <f t="shared" si="204"/>
        <v>208929.61308541353</v>
      </c>
      <c r="X336">
        <f t="shared" si="238"/>
        <v>-3.4139245433795011</v>
      </c>
      <c r="Y336" s="28">
        <f t="shared" si="205"/>
        <v>-50.039947718787154</v>
      </c>
      <c r="Z336" s="28">
        <f t="shared" si="206"/>
        <v>-89.819645923230226</v>
      </c>
      <c r="AA336" s="28">
        <f t="shared" si="207"/>
        <v>12.225758206375518</v>
      </c>
      <c r="AB336" s="28">
        <f t="shared" si="208"/>
        <v>-75.833293367365826</v>
      </c>
      <c r="AC336" s="28">
        <f t="shared" si="209"/>
        <v>3.6819759561043002</v>
      </c>
      <c r="AD336" s="28">
        <f t="shared" si="210"/>
        <v>49.119216705186737</v>
      </c>
      <c r="AE336" s="28">
        <f t="shared" si="211"/>
        <v>-37.546138099686836</v>
      </c>
      <c r="AF336" s="28">
        <f t="shared" si="212"/>
        <v>-116.53372258540932</v>
      </c>
      <c r="AG336" s="28">
        <f t="shared" si="235"/>
        <v>92.110410468749379</v>
      </c>
      <c r="AH336" s="28">
        <f t="shared" si="213"/>
        <v>-136.24381723956012</v>
      </c>
      <c r="AI336" s="28">
        <f t="shared" si="214"/>
        <v>-89.999991170588245</v>
      </c>
      <c r="AJ336" s="28">
        <f t="shared" si="215"/>
        <v>59.582334562520728</v>
      </c>
      <c r="AK336" s="28">
        <f t="shared" si="216"/>
        <v>89.939881797912378</v>
      </c>
      <c r="AL336" s="29">
        <f t="shared" si="217"/>
        <v>-9.8577288153462099</v>
      </c>
      <c r="AM336" s="28">
        <f t="shared" si="218"/>
        <v>-71.249356793891891</v>
      </c>
      <c r="AN336" s="28">
        <f t="shared" si="219"/>
        <v>5.5911989763637813</v>
      </c>
      <c r="AO336" s="28">
        <f t="shared" si="220"/>
        <v>-71.309466166567759</v>
      </c>
      <c r="AP336">
        <f t="shared" si="236"/>
        <v>23.609121289162623</v>
      </c>
      <c r="AQ336">
        <f t="shared" si="237"/>
        <v>-25.26482869549163</v>
      </c>
      <c r="AR336" s="28">
        <f t="shared" si="221"/>
        <v>-33.610646529652058</v>
      </c>
      <c r="AS336" s="30">
        <f t="shared" si="222"/>
        <v>-187.8431887519771</v>
      </c>
      <c r="AT336" s="28">
        <f t="shared" si="223"/>
        <v>1.8976877344545577E-7</v>
      </c>
      <c r="AU336" s="28">
        <f t="shared" si="224"/>
        <v>1.1976856626628247E-2</v>
      </c>
      <c r="AV336" s="29">
        <f t="shared" si="225"/>
        <v>-5.646021597557012E-10</v>
      </c>
      <c r="AW336" s="28">
        <f t="shared" si="226"/>
        <v>-6.5328309821212588E-4</v>
      </c>
      <c r="AX336" s="31">
        <f t="shared" si="227"/>
        <v>1.8920417128570007E-7</v>
      </c>
      <c r="AY336" s="28">
        <f t="shared" si="228"/>
        <v>1.1323573528416122E-2</v>
      </c>
      <c r="AZ336" s="8">
        <f t="shared" si="229"/>
        <v>-33.610646340447886</v>
      </c>
      <c r="BA336" s="8">
        <f t="shared" si="230"/>
        <v>-187.83186517844868</v>
      </c>
      <c r="BB336" s="8">
        <f t="shared" si="231"/>
        <v>-7.8318651784486804</v>
      </c>
      <c r="BD336" s="32">
        <f t="shared" si="232"/>
        <v>-34</v>
      </c>
      <c r="BE336" s="32">
        <f t="shared" si="233"/>
        <v>-188</v>
      </c>
      <c r="BF336" s="32">
        <f t="shared" si="234"/>
        <v>-8</v>
      </c>
    </row>
    <row r="337" spans="22:58" x14ac:dyDescent="0.25">
      <c r="V337" s="27">
        <v>4.3300000000000196</v>
      </c>
      <c r="W337" s="32">
        <f t="shared" si="204"/>
        <v>213796.20895023298</v>
      </c>
      <c r="X337">
        <f t="shared" si="238"/>
        <v>-3.4139245433795011</v>
      </c>
      <c r="Y337" s="28">
        <f t="shared" si="205"/>
        <v>-50.239945782036564</v>
      </c>
      <c r="Z337" s="28">
        <f t="shared" si="206"/>
        <v>-89.823751257029841</v>
      </c>
      <c r="AA337" s="28">
        <f t="shared" si="207"/>
        <v>12.414034130439013</v>
      </c>
      <c r="AB337" s="28">
        <f t="shared" si="208"/>
        <v>-76.143203258066876</v>
      </c>
      <c r="AC337" s="28">
        <f t="shared" si="209"/>
        <v>3.7974303192609913</v>
      </c>
      <c r="AD337" s="28">
        <f t="shared" si="210"/>
        <v>49.770919384509178</v>
      </c>
      <c r="AE337" s="28">
        <f t="shared" si="211"/>
        <v>-37.442405875716062</v>
      </c>
      <c r="AF337" s="28">
        <f t="shared" si="212"/>
        <v>-116.19603513058755</v>
      </c>
      <c r="AG337" s="28">
        <f t="shared" si="235"/>
        <v>92.110410468749379</v>
      </c>
      <c r="AH337" s="28">
        <f t="shared" si="213"/>
        <v>-136.44381723956008</v>
      </c>
      <c r="AI337" s="28">
        <f t="shared" si="214"/>
        <v>-89.999991371570204</v>
      </c>
      <c r="AJ337" s="28">
        <f t="shared" si="215"/>
        <v>59.782334347324351</v>
      </c>
      <c r="AK337" s="28">
        <f t="shared" si="216"/>
        <v>89.941250254292669</v>
      </c>
      <c r="AL337" s="29">
        <f t="shared" si="217"/>
        <v>-10.037484302886831</v>
      </c>
      <c r="AM337" s="28">
        <f t="shared" si="218"/>
        <v>-71.647274689724398</v>
      </c>
      <c r="AN337" s="28">
        <f t="shared" si="219"/>
        <v>5.4114432736268228</v>
      </c>
      <c r="AO337" s="28">
        <f t="shared" si="220"/>
        <v>-71.706015807001933</v>
      </c>
      <c r="AP337">
        <f t="shared" si="236"/>
        <v>23.609121289162623</v>
      </c>
      <c r="AQ337">
        <f t="shared" si="237"/>
        <v>-25.26482869549163</v>
      </c>
      <c r="AR337" s="28">
        <f t="shared" si="221"/>
        <v>-33.686670008418247</v>
      </c>
      <c r="AS337" s="30">
        <f t="shared" si="222"/>
        <v>-187.90205093758948</v>
      </c>
      <c r="AT337" s="28">
        <f t="shared" si="223"/>
        <v>1.9871230104277661E-7</v>
      </c>
      <c r="AU337" s="28">
        <f t="shared" si="224"/>
        <v>1.2255833447167089E-2</v>
      </c>
      <c r="AV337" s="29">
        <f t="shared" si="225"/>
        <v>-5.9120988321460972E-10</v>
      </c>
      <c r="AW337" s="28">
        <f t="shared" si="226"/>
        <v>-6.6850001637456266E-4</v>
      </c>
      <c r="AX337" s="31">
        <f t="shared" si="227"/>
        <v>1.9812109115956199E-7</v>
      </c>
      <c r="AY337" s="28">
        <f t="shared" si="228"/>
        <v>1.1587333430792527E-2</v>
      </c>
      <c r="AZ337" s="8">
        <f t="shared" si="229"/>
        <v>-33.686669810297154</v>
      </c>
      <c r="BA337" s="8">
        <f t="shared" si="230"/>
        <v>-187.8904636041587</v>
      </c>
      <c r="BB337" s="8">
        <f t="shared" si="231"/>
        <v>-7.8904636041586969</v>
      </c>
      <c r="BD337" s="32">
        <f t="shared" si="232"/>
        <v>-34</v>
      </c>
      <c r="BE337" s="32">
        <f t="shared" si="233"/>
        <v>-188</v>
      </c>
      <c r="BF337" s="32">
        <f t="shared" si="234"/>
        <v>-8</v>
      </c>
    </row>
    <row r="338" spans="22:58" x14ac:dyDescent="0.25">
      <c r="V338" s="27">
        <v>4.3400000000000203</v>
      </c>
      <c r="W338" s="32">
        <f t="shared" si="204"/>
        <v>218776.16239496562</v>
      </c>
      <c r="X338">
        <f t="shared" si="238"/>
        <v>-3.4139245433795011</v>
      </c>
      <c r="Y338" s="28">
        <f t="shared" si="205"/>
        <v>-50.439943932453318</v>
      </c>
      <c r="Z338" s="28">
        <f t="shared" si="206"/>
        <v>-89.827763143771989</v>
      </c>
      <c r="AA338" s="28">
        <f t="shared" si="207"/>
        <v>12.602808101979672</v>
      </c>
      <c r="AB338" s="28">
        <f t="shared" si="208"/>
        <v>-76.446859950712977</v>
      </c>
      <c r="AC338" s="28">
        <f t="shared" si="209"/>
        <v>3.9151238133386244</v>
      </c>
      <c r="AD338" s="28">
        <f t="shared" si="210"/>
        <v>50.420139611892971</v>
      </c>
      <c r="AE338" s="28">
        <f t="shared" si="211"/>
        <v>-37.335936560514526</v>
      </c>
      <c r="AF338" s="28">
        <f t="shared" si="212"/>
        <v>-115.854483482592</v>
      </c>
      <c r="AG338" s="28">
        <f t="shared" si="235"/>
        <v>92.110410468749379</v>
      </c>
      <c r="AH338" s="28">
        <f t="shared" si="213"/>
        <v>-136.64381723956009</v>
      </c>
      <c r="AI338" s="28">
        <f t="shared" si="214"/>
        <v>-89.999991567977233</v>
      </c>
      <c r="AJ338" s="28">
        <f t="shared" si="215"/>
        <v>59.982334141813432</v>
      </c>
      <c r="AK338" s="28">
        <f t="shared" si="216"/>
        <v>89.942587560867509</v>
      </c>
      <c r="AL338" s="29">
        <f t="shared" si="217"/>
        <v>-10.218062449476538</v>
      </c>
      <c r="AM338" s="28">
        <f t="shared" si="218"/>
        <v>-72.037914646444548</v>
      </c>
      <c r="AN338" s="28">
        <f t="shared" si="219"/>
        <v>5.2308649215261802</v>
      </c>
      <c r="AO338" s="28">
        <f t="shared" si="220"/>
        <v>-72.095318653554273</v>
      </c>
      <c r="AP338">
        <f t="shared" si="236"/>
        <v>23.609121289162623</v>
      </c>
      <c r="AQ338">
        <f t="shared" si="237"/>
        <v>-25.26482869549163</v>
      </c>
      <c r="AR338" s="28">
        <f t="shared" si="221"/>
        <v>-33.760779045317356</v>
      </c>
      <c r="AS338" s="30">
        <f t="shared" si="222"/>
        <v>-187.94980213614627</v>
      </c>
      <c r="AT338" s="28">
        <f t="shared" si="223"/>
        <v>2.0807732265584752E-7</v>
      </c>
      <c r="AU338" s="28">
        <f t="shared" si="224"/>
        <v>1.254130847203159E-2</v>
      </c>
      <c r="AV338" s="29">
        <f t="shared" si="225"/>
        <v>-6.1907316103514171E-10</v>
      </c>
      <c r="AW338" s="28">
        <f t="shared" si="226"/>
        <v>-6.840713820941975E-4</v>
      </c>
      <c r="AX338" s="31">
        <f t="shared" si="227"/>
        <v>2.0745824949481238E-7</v>
      </c>
      <c r="AY338" s="28">
        <f t="shared" si="228"/>
        <v>1.1857237089937392E-2</v>
      </c>
      <c r="AZ338" s="8">
        <f t="shared" si="229"/>
        <v>-33.760778837859107</v>
      </c>
      <c r="BA338" s="8">
        <f t="shared" si="230"/>
        <v>-187.93794489905633</v>
      </c>
      <c r="BB338" s="8">
        <f t="shared" si="231"/>
        <v>-7.9379448990563333</v>
      </c>
      <c r="BD338" s="32">
        <f t="shared" si="232"/>
        <v>-34</v>
      </c>
      <c r="BE338" s="32">
        <f t="shared" si="233"/>
        <v>-188</v>
      </c>
      <c r="BF338" s="32">
        <f t="shared" si="234"/>
        <v>-8</v>
      </c>
    </row>
    <row r="339" spans="22:58" x14ac:dyDescent="0.25">
      <c r="V339" s="27">
        <v>4.3500000000000298</v>
      </c>
      <c r="W339" s="32">
        <f t="shared" si="204"/>
        <v>223872.11385684973</v>
      </c>
      <c r="X339">
        <f t="shared" si="238"/>
        <v>-3.4139245433795011</v>
      </c>
      <c r="Y339" s="28">
        <f t="shared" si="205"/>
        <v>-50.639942166114487</v>
      </c>
      <c r="Z339" s="28">
        <f t="shared" si="206"/>
        <v>-89.831683710454655</v>
      </c>
      <c r="AA339" s="28">
        <f t="shared" si="207"/>
        <v>12.79206017154338</v>
      </c>
      <c r="AB339" s="28">
        <f t="shared" si="208"/>
        <v>-76.744356185676523</v>
      </c>
      <c r="AC339" s="28">
        <f t="shared" si="209"/>
        <v>4.0350382723257825</v>
      </c>
      <c r="AD339" s="28">
        <f t="shared" si="210"/>
        <v>51.066554818781057</v>
      </c>
      <c r="AE339" s="28">
        <f t="shared" si="211"/>
        <v>-37.22676826562482</v>
      </c>
      <c r="AF339" s="28">
        <f t="shared" si="212"/>
        <v>-115.50948507735013</v>
      </c>
      <c r="AG339" s="28">
        <f t="shared" si="235"/>
        <v>92.110410468749379</v>
      </c>
      <c r="AH339" s="28">
        <f t="shared" si="213"/>
        <v>-136.84381723956031</v>
      </c>
      <c r="AI339" s="28">
        <f t="shared" si="214"/>
        <v>-89.999991759913513</v>
      </c>
      <c r="AJ339" s="28">
        <f t="shared" si="215"/>
        <v>60.182333945552202</v>
      </c>
      <c r="AK339" s="28">
        <f t="shared" si="216"/>
        <v>89.943894426688715</v>
      </c>
      <c r="AL339" s="29">
        <f t="shared" si="217"/>
        <v>-10.399433290389847</v>
      </c>
      <c r="AM339" s="28">
        <f t="shared" si="218"/>
        <v>-72.421338467267219</v>
      </c>
      <c r="AN339" s="28">
        <f t="shared" si="219"/>
        <v>5.0494938843514241</v>
      </c>
      <c r="AO339" s="28">
        <f t="shared" si="220"/>
        <v>-72.477435800492017</v>
      </c>
      <c r="AP339">
        <f t="shared" si="236"/>
        <v>23.609121289162623</v>
      </c>
      <c r="AQ339">
        <f t="shared" si="237"/>
        <v>-25.26482869549163</v>
      </c>
      <c r="AR339" s="28">
        <f t="shared" si="221"/>
        <v>-33.832981787602399</v>
      </c>
      <c r="AS339" s="30">
        <f t="shared" si="222"/>
        <v>-187.98692087784215</v>
      </c>
      <c r="AT339" s="28">
        <f t="shared" si="223"/>
        <v>2.1788370342861797E-7</v>
      </c>
      <c r="AU339" s="28">
        <f t="shared" si="224"/>
        <v>1.2833433063802163E-2</v>
      </c>
      <c r="AV339" s="29">
        <f t="shared" si="225"/>
        <v>-6.4824792421037325E-10</v>
      </c>
      <c r="AW339" s="28">
        <f t="shared" si="226"/>
        <v>-7.0000545151525104E-4</v>
      </c>
      <c r="AX339" s="31">
        <f t="shared" si="227"/>
        <v>2.172354555044076E-7</v>
      </c>
      <c r="AY339" s="28">
        <f t="shared" si="228"/>
        <v>1.2133427612286913E-2</v>
      </c>
      <c r="AZ339" s="8">
        <f t="shared" si="229"/>
        <v>-33.832981570366947</v>
      </c>
      <c r="BA339" s="8">
        <f t="shared" si="230"/>
        <v>-187.97478745022985</v>
      </c>
      <c r="BB339" s="8">
        <f t="shared" si="231"/>
        <v>-7.9747874502298544</v>
      </c>
      <c r="BD339" s="32">
        <f t="shared" si="232"/>
        <v>-34</v>
      </c>
      <c r="BE339" s="32">
        <f t="shared" si="233"/>
        <v>-188</v>
      </c>
      <c r="BF339" s="32">
        <f t="shared" si="234"/>
        <v>-8</v>
      </c>
    </row>
    <row r="340" spans="22:58" x14ac:dyDescent="0.25">
      <c r="V340" s="27">
        <v>4.3600000000000296</v>
      </c>
      <c r="W340" s="32">
        <f t="shared" si="204"/>
        <v>229086.76527679298</v>
      </c>
      <c r="X340">
        <f t="shared" si="238"/>
        <v>-3.4139245433795011</v>
      </c>
      <c r="Y340" s="28">
        <f t="shared" si="205"/>
        <v>-50.839940479273118</v>
      </c>
      <c r="Z340" s="28">
        <f t="shared" si="206"/>
        <v>-89.835515035667243</v>
      </c>
      <c r="AA340" s="28">
        <f t="shared" si="207"/>
        <v>12.981771087684074</v>
      </c>
      <c r="AB340" s="28">
        <f t="shared" si="208"/>
        <v>-77.035785507530207</v>
      </c>
      <c r="AC340" s="28">
        <f t="shared" si="209"/>
        <v>4.1571534261199572</v>
      </c>
      <c r="AD340" s="28">
        <f t="shared" si="210"/>
        <v>51.709849551270999</v>
      </c>
      <c r="AE340" s="28">
        <f t="shared" si="211"/>
        <v>-37.114940508848591</v>
      </c>
      <c r="AF340" s="28">
        <f t="shared" si="212"/>
        <v>-115.16145099192644</v>
      </c>
      <c r="AG340" s="28">
        <f t="shared" si="235"/>
        <v>92.110410468749379</v>
      </c>
      <c r="AH340" s="28">
        <f t="shared" si="213"/>
        <v>-137.0438172395603</v>
      </c>
      <c r="AI340" s="28">
        <f t="shared" si="214"/>
        <v>-89.99999194748078</v>
      </c>
      <c r="AJ340" s="28">
        <f t="shared" si="215"/>
        <v>60.382333758123956</v>
      </c>
      <c r="AK340" s="28">
        <f t="shared" si="216"/>
        <v>89.945171544668412</v>
      </c>
      <c r="AL340" s="29">
        <f t="shared" si="217"/>
        <v>-10.581567673490106</v>
      </c>
      <c r="AM340" s="28">
        <f t="shared" si="218"/>
        <v>-72.797612033571369</v>
      </c>
      <c r="AN340" s="28">
        <f t="shared" si="219"/>
        <v>4.8673593138229307</v>
      </c>
      <c r="AO340" s="28">
        <f t="shared" si="220"/>
        <v>-72.852432436383737</v>
      </c>
      <c r="AP340">
        <f t="shared" si="236"/>
        <v>23.609121289162623</v>
      </c>
      <c r="AQ340">
        <f t="shared" si="237"/>
        <v>-25.26482869549163</v>
      </c>
      <c r="AR340" s="28">
        <f t="shared" si="221"/>
        <v>-33.903288601354667</v>
      </c>
      <c r="AS340" s="30">
        <f t="shared" si="222"/>
        <v>-188.01388342831018</v>
      </c>
      <c r="AT340" s="28">
        <f t="shared" si="223"/>
        <v>2.2815224583115506E-7</v>
      </c>
      <c r="AU340" s="28">
        <f t="shared" si="224"/>
        <v>1.3132362110742719E-2</v>
      </c>
      <c r="AV340" s="29">
        <f t="shared" si="225"/>
        <v>-6.7879974700804833E-10</v>
      </c>
      <c r="AW340" s="28">
        <f t="shared" si="226"/>
        <v>-7.1631067309220063E-4</v>
      </c>
      <c r="AX340" s="31">
        <f t="shared" si="227"/>
        <v>2.27473446084147E-7</v>
      </c>
      <c r="AY340" s="28">
        <f t="shared" si="228"/>
        <v>1.2416051437650517E-2</v>
      </c>
      <c r="AZ340" s="8">
        <f t="shared" si="229"/>
        <v>-33.903288373881225</v>
      </c>
      <c r="BA340" s="8">
        <f t="shared" si="230"/>
        <v>-188.00146737687254</v>
      </c>
      <c r="BB340" s="8">
        <f t="shared" si="231"/>
        <v>-8.0014673768725402</v>
      </c>
      <c r="BD340" s="32">
        <f t="shared" si="232"/>
        <v>-34</v>
      </c>
      <c r="BE340" s="32">
        <f t="shared" si="233"/>
        <v>-188</v>
      </c>
      <c r="BF340" s="32">
        <f t="shared" si="234"/>
        <v>-8</v>
      </c>
    </row>
    <row r="341" spans="22:58" x14ac:dyDescent="0.25">
      <c r="V341" s="27">
        <v>4.3700000000000303</v>
      </c>
      <c r="W341" s="32">
        <f t="shared" si="204"/>
        <v>234422.88153200864</v>
      </c>
      <c r="X341">
        <f t="shared" si="238"/>
        <v>-3.4139245433795011</v>
      </c>
      <c r="Y341" s="28">
        <f t="shared" si="205"/>
        <v>-51.039938868351527</v>
      </c>
      <c r="Z341" s="28">
        <f t="shared" si="206"/>
        <v>-89.839259150691973</v>
      </c>
      <c r="AA341" s="28">
        <f t="shared" si="207"/>
        <v>13.171922281071213</v>
      </c>
      <c r="AB341" s="28">
        <f t="shared" si="208"/>
        <v>-77.321242091458075</v>
      </c>
      <c r="AC341" s="28">
        <f t="shared" si="209"/>
        <v>4.2814469812902605</v>
      </c>
      <c r="AD341" s="28">
        <f t="shared" si="210"/>
        <v>52.349716183003601</v>
      </c>
      <c r="AE341" s="28">
        <f t="shared" si="211"/>
        <v>-37.000494149369558</v>
      </c>
      <c r="AF341" s="28">
        <f t="shared" si="212"/>
        <v>-114.81078505914644</v>
      </c>
      <c r="AG341" s="28">
        <f t="shared" si="235"/>
        <v>92.110410468749379</v>
      </c>
      <c r="AH341" s="28">
        <f t="shared" si="213"/>
        <v>-137.24381723956029</v>
      </c>
      <c r="AI341" s="28">
        <f t="shared" si="214"/>
        <v>-89.999992130778494</v>
      </c>
      <c r="AJ341" s="28">
        <f t="shared" si="215"/>
        <v>60.582333579131401</v>
      </c>
      <c r="AK341" s="28">
        <f t="shared" si="216"/>
        <v>89.946419591946352</v>
      </c>
      <c r="AL341" s="29">
        <f t="shared" si="217"/>
        <v>-10.764437260110913</v>
      </c>
      <c r="AM341" s="28">
        <f t="shared" si="218"/>
        <v>-73.166804979754943</v>
      </c>
      <c r="AN341" s="28">
        <f t="shared" si="219"/>
        <v>4.6844895482095801</v>
      </c>
      <c r="AO341" s="28">
        <f t="shared" si="220"/>
        <v>-73.220377518587085</v>
      </c>
      <c r="AP341">
        <f t="shared" si="236"/>
        <v>23.609121289162623</v>
      </c>
      <c r="AQ341">
        <f t="shared" si="237"/>
        <v>-25.26482869549163</v>
      </c>
      <c r="AR341" s="28">
        <f t="shared" si="221"/>
        <v>-33.971712007488982</v>
      </c>
      <c r="AS341" s="30">
        <f t="shared" si="222"/>
        <v>-188.03116257773354</v>
      </c>
      <c r="AT341" s="28">
        <f t="shared" si="223"/>
        <v>2.3890473016138022E-7</v>
      </c>
      <c r="AU341" s="28">
        <f t="shared" si="224"/>
        <v>1.3438254108925967E-2</v>
      </c>
      <c r="AV341" s="29">
        <f t="shared" si="225"/>
        <v>-7.1079034638604603E-10</v>
      </c>
      <c r="AW341" s="28">
        <f t="shared" si="226"/>
        <v>-7.3299569206936044E-4</v>
      </c>
      <c r="AX341" s="31">
        <f t="shared" si="227"/>
        <v>2.3819393981499418E-7</v>
      </c>
      <c r="AY341" s="28">
        <f t="shared" si="228"/>
        <v>1.2705258416856607E-2</v>
      </c>
      <c r="AZ341" s="8">
        <f t="shared" si="229"/>
        <v>-33.971711769295041</v>
      </c>
      <c r="BA341" s="8">
        <f t="shared" si="230"/>
        <v>-188.0184573193167</v>
      </c>
      <c r="BB341" s="8">
        <f t="shared" si="231"/>
        <v>-8.0184573193166955</v>
      </c>
      <c r="BD341" s="32">
        <f t="shared" si="232"/>
        <v>-34</v>
      </c>
      <c r="BE341" s="32">
        <f t="shared" si="233"/>
        <v>-188</v>
      </c>
      <c r="BF341" s="32">
        <f t="shared" si="234"/>
        <v>-8</v>
      </c>
    </row>
    <row r="342" spans="22:58" x14ac:dyDescent="0.25">
      <c r="V342" s="27">
        <v>4.3800000000000301</v>
      </c>
      <c r="W342" s="32">
        <f t="shared" si="204"/>
        <v>239883.29190196586</v>
      </c>
      <c r="X342">
        <f t="shared" si="238"/>
        <v>-3.4139245433795011</v>
      </c>
      <c r="Y342" s="28">
        <f t="shared" si="205"/>
        <v>-51.2399373299328</v>
      </c>
      <c r="Z342" s="28">
        <f t="shared" si="206"/>
        <v>-89.842918040580216</v>
      </c>
      <c r="AA342" s="28">
        <f t="shared" si="207"/>
        <v>13.362495848187583</v>
      </c>
      <c r="AB342" s="28">
        <f t="shared" si="208"/>
        <v>-77.600820580216961</v>
      </c>
      <c r="AC342" s="28">
        <f t="shared" si="209"/>
        <v>4.4078947085924476</v>
      </c>
      <c r="AD342" s="28">
        <f t="shared" si="210"/>
        <v>52.985855581422967</v>
      </c>
      <c r="AE342" s="28">
        <f t="shared" si="211"/>
        <v>-36.883471316532265</v>
      </c>
      <c r="AF342" s="28">
        <f t="shared" si="212"/>
        <v>-114.45788303937421</v>
      </c>
      <c r="AG342" s="28">
        <f t="shared" si="235"/>
        <v>92.110410468749379</v>
      </c>
      <c r="AH342" s="28">
        <f t="shared" si="213"/>
        <v>-137.44381723956027</v>
      </c>
      <c r="AI342" s="28">
        <f t="shared" si="214"/>
        <v>-89.999992309903845</v>
      </c>
      <c r="AJ342" s="28">
        <f t="shared" si="215"/>
        <v>60.782333408194816</v>
      </c>
      <c r="AK342" s="28">
        <f t="shared" si="216"/>
        <v>89.947639230249024</v>
      </c>
      <c r="AL342" s="29">
        <f t="shared" si="217"/>
        <v>-10.94801452366015</v>
      </c>
      <c r="AM342" s="28">
        <f t="shared" si="218"/>
        <v>-73.528990379519612</v>
      </c>
      <c r="AN342" s="28">
        <f t="shared" si="219"/>
        <v>4.5009121137237695</v>
      </c>
      <c r="AO342" s="28">
        <f t="shared" si="220"/>
        <v>-73.581343459174434</v>
      </c>
      <c r="AP342">
        <f t="shared" si="236"/>
        <v>23.609121289162623</v>
      </c>
      <c r="AQ342">
        <f t="shared" si="237"/>
        <v>-25.26482869549163</v>
      </c>
      <c r="AR342" s="28">
        <f t="shared" si="221"/>
        <v>-34.038266609137501</v>
      </c>
      <c r="AS342" s="30">
        <f t="shared" si="222"/>
        <v>-188.03922649854866</v>
      </c>
      <c r="AT342" s="28">
        <f t="shared" si="223"/>
        <v>2.5016396276142342E-7</v>
      </c>
      <c r="AU342" s="28">
        <f t="shared" si="224"/>
        <v>1.3751271246268446E-2</v>
      </c>
      <c r="AV342" s="29">
        <f t="shared" si="225"/>
        <v>-7.4428915392198005E-10</v>
      </c>
      <c r="AW342" s="28">
        <f t="shared" si="226"/>
        <v>-7.5006935506462963E-4</v>
      </c>
      <c r="AX342" s="31">
        <f t="shared" si="227"/>
        <v>2.4941967360750145E-7</v>
      </c>
      <c r="AY342" s="28">
        <f t="shared" si="228"/>
        <v>1.3001201891203816E-2</v>
      </c>
      <c r="AZ342" s="8">
        <f t="shared" si="229"/>
        <v>-34.038266359717831</v>
      </c>
      <c r="BA342" s="8">
        <f t="shared" si="230"/>
        <v>-188.02622529665746</v>
      </c>
      <c r="BB342" s="8">
        <f t="shared" si="231"/>
        <v>-8.0262252966574579</v>
      </c>
      <c r="BD342" s="32">
        <f t="shared" si="232"/>
        <v>-34</v>
      </c>
      <c r="BE342" s="32">
        <f t="shared" si="233"/>
        <v>-188</v>
      </c>
      <c r="BF342" s="32">
        <f t="shared" si="234"/>
        <v>-8</v>
      </c>
    </row>
    <row r="343" spans="22:58" x14ac:dyDescent="0.25">
      <c r="V343" s="27">
        <v>4.3900000000000299</v>
      </c>
      <c r="W343" s="32">
        <f t="shared" si="204"/>
        <v>245470.89156852019</v>
      </c>
      <c r="X343">
        <f t="shared" si="238"/>
        <v>-3.4139245433795011</v>
      </c>
      <c r="Y343" s="28">
        <f t="shared" si="205"/>
        <v>-51.439935860753792</v>
      </c>
      <c r="Z343" s="28">
        <f t="shared" si="206"/>
        <v>-89.846493645204362</v>
      </c>
      <c r="AA343" s="28">
        <f t="shared" si="207"/>
        <v>13.553474534710174</v>
      </c>
      <c r="AB343" s="28">
        <f t="shared" si="208"/>
        <v>-77.874615931313102</v>
      </c>
      <c r="AC343" s="28">
        <f t="shared" si="209"/>
        <v>4.5364705365302296</v>
      </c>
      <c r="AD343" s="28">
        <f t="shared" si="210"/>
        <v>53.617977724386073</v>
      </c>
      <c r="AE343" s="28">
        <f t="shared" si="211"/>
        <v>-36.763915332892886</v>
      </c>
      <c r="AF343" s="28">
        <f t="shared" si="212"/>
        <v>-114.10313185213138</v>
      </c>
      <c r="AG343" s="28">
        <f t="shared" si="235"/>
        <v>92.110410468749379</v>
      </c>
      <c r="AH343" s="28">
        <f t="shared" si="213"/>
        <v>-137.64381723956029</v>
      </c>
      <c r="AI343" s="28">
        <f t="shared" si="214"/>
        <v>-89.999992484951804</v>
      </c>
      <c r="AJ343" s="28">
        <f t="shared" si="215"/>
        <v>60.982333244951633</v>
      </c>
      <c r="AK343" s="28">
        <f t="shared" si="216"/>
        <v>89.948831106240334</v>
      </c>
      <c r="AL343" s="29">
        <f t="shared" si="217"/>
        <v>-11.13227274614054</v>
      </c>
      <c r="AM343" s="28">
        <f t="shared" si="218"/>
        <v>-73.884244443926065</v>
      </c>
      <c r="AN343" s="28">
        <f t="shared" si="219"/>
        <v>4.3166537280001798</v>
      </c>
      <c r="AO343" s="28">
        <f t="shared" si="220"/>
        <v>-73.935405822637534</v>
      </c>
      <c r="AP343">
        <f t="shared" si="236"/>
        <v>23.609121289162623</v>
      </c>
      <c r="AQ343">
        <f t="shared" si="237"/>
        <v>-25.26482869549163</v>
      </c>
      <c r="AR343" s="28">
        <f t="shared" si="221"/>
        <v>-34.10296901122171</v>
      </c>
      <c r="AS343" s="30">
        <f t="shared" si="222"/>
        <v>-188.03853767476892</v>
      </c>
      <c r="AT343" s="28">
        <f t="shared" si="223"/>
        <v>2.6195382616263037E-7</v>
      </c>
      <c r="AU343" s="28">
        <f t="shared" si="224"/>
        <v>1.4071579488524881E-2</v>
      </c>
      <c r="AV343" s="29">
        <f t="shared" si="225"/>
        <v>-7.7936560119346582E-10</v>
      </c>
      <c r="AW343" s="28">
        <f t="shared" si="226"/>
        <v>-7.6754071476011366E-4</v>
      </c>
      <c r="AX343" s="31">
        <f t="shared" si="227"/>
        <v>2.6117446056143692E-7</v>
      </c>
      <c r="AY343" s="28">
        <f t="shared" si="228"/>
        <v>1.3304038773764768E-2</v>
      </c>
      <c r="AZ343" s="8">
        <f t="shared" si="229"/>
        <v>-34.102968750047246</v>
      </c>
      <c r="BA343" s="8">
        <f t="shared" si="230"/>
        <v>-188.02523363599516</v>
      </c>
      <c r="BB343" s="8">
        <f t="shared" si="231"/>
        <v>-8.0252336359951641</v>
      </c>
      <c r="BD343" s="32">
        <f t="shared" si="232"/>
        <v>-34</v>
      </c>
      <c r="BE343" s="32">
        <f t="shared" si="233"/>
        <v>-188</v>
      </c>
      <c r="BF343" s="32">
        <f t="shared" si="234"/>
        <v>-8</v>
      </c>
    </row>
    <row r="344" spans="22:58" x14ac:dyDescent="0.25">
      <c r="V344" s="27">
        <v>4.4000000000000297</v>
      </c>
      <c r="W344" s="32">
        <f t="shared" si="204"/>
        <v>251188.64315097555</v>
      </c>
      <c r="X344">
        <f t="shared" si="238"/>
        <v>-3.4139245433795011</v>
      </c>
      <c r="Y344" s="28">
        <f t="shared" si="205"/>
        <v>-51.639934457698274</v>
      </c>
      <c r="Z344" s="28">
        <f t="shared" si="206"/>
        <v>-89.84998786028585</v>
      </c>
      <c r="AA344" s="28">
        <f t="shared" si="207"/>
        <v>13.744841718654794</v>
      </c>
      <c r="AB344" s="28">
        <f t="shared" si="208"/>
        <v>-78.142723274036527</v>
      </c>
      <c r="AC344" s="28">
        <f t="shared" si="209"/>
        <v>4.6671466502224321</v>
      </c>
      <c r="AD344" s="28">
        <f t="shared" si="210"/>
        <v>54.245802264603924</v>
      </c>
      <c r="AE344" s="28">
        <f t="shared" si="211"/>
        <v>-36.641870632200551</v>
      </c>
      <c r="AF344" s="28">
        <f t="shared" si="212"/>
        <v>-113.74690886971845</v>
      </c>
      <c r="AG344" s="28">
        <f t="shared" si="235"/>
        <v>92.110410468749379</v>
      </c>
      <c r="AH344" s="28">
        <f t="shared" si="213"/>
        <v>-137.84381723956028</v>
      </c>
      <c r="AI344" s="28">
        <f t="shared" si="214"/>
        <v>-89.999992656015181</v>
      </c>
      <c r="AJ344" s="28">
        <f t="shared" si="215"/>
        <v>61.182333089055604</v>
      </c>
      <c r="AK344" s="28">
        <f t="shared" si="216"/>
        <v>89.9499958518646</v>
      </c>
      <c r="AL344" s="29">
        <f t="shared" si="217"/>
        <v>-11.317186012769575</v>
      </c>
      <c r="AM344" s="28">
        <f t="shared" si="218"/>
        <v>-74.232646231454723</v>
      </c>
      <c r="AN344" s="28">
        <f t="shared" si="219"/>
        <v>4.1317403054751267</v>
      </c>
      <c r="AO344" s="28">
        <f t="shared" si="220"/>
        <v>-74.282643035605304</v>
      </c>
      <c r="AP344">
        <f t="shared" si="236"/>
        <v>23.609121289162623</v>
      </c>
      <c r="AQ344">
        <f t="shared" si="237"/>
        <v>-25.26482869549163</v>
      </c>
      <c r="AR344" s="28">
        <f t="shared" si="221"/>
        <v>-34.165837733054431</v>
      </c>
      <c r="AS344" s="30">
        <f t="shared" si="222"/>
        <v>-188.02955190532376</v>
      </c>
      <c r="AT344" s="28">
        <f t="shared" si="223"/>
        <v>2.7429932923056826E-7</v>
      </c>
      <c r="AU344" s="28">
        <f t="shared" si="224"/>
        <v>1.4399348667284971E-2</v>
      </c>
      <c r="AV344" s="29">
        <f t="shared" si="225"/>
        <v>-8.1609683439785405E-10</v>
      </c>
      <c r="AW344" s="28">
        <f t="shared" si="226"/>
        <v>-7.8541903470197121E-4</v>
      </c>
      <c r="AX344" s="31">
        <f t="shared" si="227"/>
        <v>2.7348323239617039E-7</v>
      </c>
      <c r="AY344" s="28">
        <f t="shared" si="228"/>
        <v>1.3613929632583E-2</v>
      </c>
      <c r="AZ344" s="8">
        <f t="shared" si="229"/>
        <v>-34.1658374595712</v>
      </c>
      <c r="BA344" s="8">
        <f t="shared" si="230"/>
        <v>-188.01593797569117</v>
      </c>
      <c r="BB344" s="8">
        <f t="shared" si="231"/>
        <v>-8.0159379756911733</v>
      </c>
      <c r="BD344" s="32">
        <f t="shared" si="232"/>
        <v>-34</v>
      </c>
      <c r="BE344" s="32">
        <f t="shared" si="233"/>
        <v>-188</v>
      </c>
      <c r="BF344" s="32">
        <f t="shared" si="234"/>
        <v>-8</v>
      </c>
    </row>
    <row r="345" spans="22:58" x14ac:dyDescent="0.25">
      <c r="V345" s="27">
        <v>4.4100000000000303</v>
      </c>
      <c r="W345" s="32">
        <f t="shared" si="204"/>
        <v>257039.57827690477</v>
      </c>
      <c r="X345">
        <f t="shared" si="238"/>
        <v>-3.4139245433795011</v>
      </c>
      <c r="Y345" s="28">
        <f t="shared" si="205"/>
        <v>-51.839933117790252</v>
      </c>
      <c r="Z345" s="28">
        <f t="shared" si="206"/>
        <v>-89.853402538399749</v>
      </c>
      <c r="AA345" s="28">
        <f t="shared" si="207"/>
        <v>13.936581393360042</v>
      </c>
      <c r="AB345" s="28">
        <f t="shared" si="208"/>
        <v>-78.405237775990201</v>
      </c>
      <c r="AC345" s="28">
        <f t="shared" si="209"/>
        <v>4.7998935948152024</v>
      </c>
      <c r="AD345" s="28">
        <f t="shared" si="210"/>
        <v>54.869059039934648</v>
      </c>
      <c r="AE345" s="28">
        <f t="shared" si="211"/>
        <v>-36.517382672994508</v>
      </c>
      <c r="AF345" s="28">
        <f t="shared" si="212"/>
        <v>-113.38958127445528</v>
      </c>
      <c r="AG345" s="28">
        <f t="shared" si="235"/>
        <v>92.110410468749379</v>
      </c>
      <c r="AH345" s="28">
        <f t="shared" si="213"/>
        <v>-138.0438172395603</v>
      </c>
      <c r="AI345" s="28">
        <f t="shared" si="214"/>
        <v>-89.999992823184698</v>
      </c>
      <c r="AJ345" s="28">
        <f t="shared" si="215"/>
        <v>61.382332940176063</v>
      </c>
      <c r="AK345" s="28">
        <f t="shared" si="216"/>
        <v>89.951134084681499</v>
      </c>
      <c r="AL345" s="29">
        <f t="shared" si="217"/>
        <v>-11.502729204876594</v>
      </c>
      <c r="AM345" s="28">
        <f t="shared" si="218"/>
        <v>-74.574277370223228</v>
      </c>
      <c r="AN345" s="28">
        <f t="shared" si="219"/>
        <v>3.94619696448855</v>
      </c>
      <c r="AO345" s="28">
        <f t="shared" si="220"/>
        <v>-74.623136108726428</v>
      </c>
      <c r="AP345">
        <f t="shared" si="236"/>
        <v>23.609121289162623</v>
      </c>
      <c r="AQ345">
        <f t="shared" si="237"/>
        <v>-25.26482869549163</v>
      </c>
      <c r="AR345" s="28">
        <f t="shared" si="221"/>
        <v>-34.226893114834965</v>
      </c>
      <c r="AS345" s="30">
        <f t="shared" si="222"/>
        <v>-188.01271738318172</v>
      </c>
      <c r="AT345" s="28">
        <f t="shared" si="223"/>
        <v>2.8722665923868352E-7</v>
      </c>
      <c r="AU345" s="28">
        <f t="shared" si="224"/>
        <v>1.4734752570019995E-2</v>
      </c>
      <c r="AV345" s="29">
        <f t="shared" si="225"/>
        <v>-8.5455999973249744E-10</v>
      </c>
      <c r="AW345" s="28">
        <f t="shared" si="226"/>
        <v>-8.0371379421207041E-4</v>
      </c>
      <c r="AX345" s="31">
        <f t="shared" si="227"/>
        <v>2.8637209923895105E-7</v>
      </c>
      <c r="AY345" s="28">
        <f t="shared" si="228"/>
        <v>1.3931038775807925E-2</v>
      </c>
      <c r="AZ345" s="8">
        <f t="shared" si="229"/>
        <v>-34.226892828462866</v>
      </c>
      <c r="BA345" s="8">
        <f t="shared" si="230"/>
        <v>-187.99878634440591</v>
      </c>
      <c r="BB345" s="8">
        <f t="shared" si="231"/>
        <v>-7.9987863444059144</v>
      </c>
      <c r="BD345" s="32">
        <f t="shared" si="232"/>
        <v>-34</v>
      </c>
      <c r="BE345" s="32">
        <f t="shared" si="233"/>
        <v>-188</v>
      </c>
      <c r="BF345" s="32">
        <f t="shared" si="234"/>
        <v>-8</v>
      </c>
    </row>
    <row r="346" spans="22:58" x14ac:dyDescent="0.25">
      <c r="V346" s="27">
        <v>4.4200000000000301</v>
      </c>
      <c r="W346" s="32">
        <f t="shared" si="204"/>
        <v>263026.79918955651</v>
      </c>
      <c r="X346">
        <f t="shared" si="238"/>
        <v>-3.4139245433795011</v>
      </c>
      <c r="Y346" s="28">
        <f t="shared" si="205"/>
        <v>-52.039931838187606</v>
      </c>
      <c r="Z346" s="28">
        <f t="shared" si="206"/>
        <v>-89.856739489956524</v>
      </c>
      <c r="AA346" s="28">
        <f t="shared" si="207"/>
        <v>14.128678150379139</v>
      </c>
      <c r="AB346" s="28">
        <f t="shared" si="208"/>
        <v>-78.662254518742728</v>
      </c>
      <c r="AC346" s="28">
        <f t="shared" si="209"/>
        <v>4.9346803826658601</v>
      </c>
      <c r="AD346" s="28">
        <f t="shared" si="210"/>
        <v>55.487488528080185</v>
      </c>
      <c r="AE346" s="28">
        <f t="shared" si="211"/>
        <v>-36.390497848522109</v>
      </c>
      <c r="AF346" s="28">
        <f t="shared" si="212"/>
        <v>-113.03150548061907</v>
      </c>
      <c r="AG346" s="28">
        <f t="shared" si="235"/>
        <v>92.110410468749379</v>
      </c>
      <c r="AH346" s="28">
        <f t="shared" si="213"/>
        <v>-138.24381723956026</v>
      </c>
      <c r="AI346" s="28">
        <f t="shared" si="214"/>
        <v>-89.999992986548946</v>
      </c>
      <c r="AJ346" s="28">
        <f t="shared" si="215"/>
        <v>61.582332797997168</v>
      </c>
      <c r="AK346" s="28">
        <f t="shared" si="216"/>
        <v>89.952246408193574</v>
      </c>
      <c r="AL346" s="29">
        <f t="shared" si="217"/>
        <v>-11.68887799124667</v>
      </c>
      <c r="AM346" s="28">
        <f t="shared" si="218"/>
        <v>-74.909221792432433</v>
      </c>
      <c r="AN346" s="28">
        <f t="shared" si="219"/>
        <v>3.7600480359396187</v>
      </c>
      <c r="AO346" s="28">
        <f t="shared" si="220"/>
        <v>-74.956968370787806</v>
      </c>
      <c r="AP346">
        <f t="shared" si="236"/>
        <v>23.609121289162623</v>
      </c>
      <c r="AQ346">
        <f t="shared" si="237"/>
        <v>-25.26482869549163</v>
      </c>
      <c r="AR346" s="28">
        <f t="shared" si="221"/>
        <v>-34.286157218911498</v>
      </c>
      <c r="AS346" s="30">
        <f t="shared" si="222"/>
        <v>-187.98847385140687</v>
      </c>
      <c r="AT346" s="28">
        <f t="shared" si="223"/>
        <v>3.0076323394195811E-7</v>
      </c>
      <c r="AU346" s="28">
        <f t="shared" si="224"/>
        <v>1.5077969032226697E-2</v>
      </c>
      <c r="AV346" s="29">
        <f t="shared" si="225"/>
        <v>-8.9483417204968466E-10</v>
      </c>
      <c r="AW346" s="28">
        <f t="shared" si="226"/>
        <v>-8.2243469341404388E-4</v>
      </c>
      <c r="AX346" s="31">
        <f t="shared" si="227"/>
        <v>2.9986839976990844E-7</v>
      </c>
      <c r="AY346" s="28">
        <f t="shared" si="228"/>
        <v>1.4255534338812654E-2</v>
      </c>
      <c r="AZ346" s="8">
        <f t="shared" si="229"/>
        <v>-34.286156919043101</v>
      </c>
      <c r="BA346" s="8">
        <f t="shared" si="230"/>
        <v>-187.97421831706805</v>
      </c>
      <c r="BB346" s="8">
        <f t="shared" si="231"/>
        <v>-7.9742183170680505</v>
      </c>
      <c r="BD346" s="32">
        <f t="shared" si="232"/>
        <v>-34</v>
      </c>
      <c r="BE346" s="32">
        <f t="shared" si="233"/>
        <v>-188</v>
      </c>
      <c r="BF346" s="32">
        <f t="shared" si="234"/>
        <v>-8</v>
      </c>
    </row>
    <row r="347" spans="22:58" x14ac:dyDescent="0.25">
      <c r="V347" s="27">
        <v>4.4300000000000299</v>
      </c>
      <c r="W347" s="32">
        <f t="shared" si="204"/>
        <v>269153.48039271031</v>
      </c>
      <c r="X347">
        <f t="shared" si="238"/>
        <v>-3.4139245433795011</v>
      </c>
      <c r="Y347" s="28">
        <f t="shared" si="205"/>
        <v>-52.239930616176231</v>
      </c>
      <c r="Z347" s="28">
        <f t="shared" si="206"/>
        <v>-89.860000484161446</v>
      </c>
      <c r="AA347" s="28">
        <f t="shared" si="207"/>
        <v>14.321117162342173</v>
      </c>
      <c r="AB347" s="28">
        <f t="shared" si="208"/>
        <v>-78.91386838223093</v>
      </c>
      <c r="AC347" s="28">
        <f t="shared" si="209"/>
        <v>5.071474603522427</v>
      </c>
      <c r="AD347" s="28">
        <f t="shared" si="210"/>
        <v>56.100842244767762</v>
      </c>
      <c r="AE347" s="28">
        <f t="shared" si="211"/>
        <v>-36.261263393691131</v>
      </c>
      <c r="AF347" s="28">
        <f t="shared" si="212"/>
        <v>-112.67302662162462</v>
      </c>
      <c r="AG347" s="28">
        <f t="shared" si="235"/>
        <v>92.110410468749379</v>
      </c>
      <c r="AH347" s="28">
        <f t="shared" si="213"/>
        <v>-138.44381723956025</v>
      </c>
      <c r="AI347" s="28">
        <f t="shared" si="214"/>
        <v>-89.999993146194583</v>
      </c>
      <c r="AJ347" s="28">
        <f t="shared" si="215"/>
        <v>61.782332662217385</v>
      </c>
      <c r="AK347" s="28">
        <f t="shared" si="216"/>
        <v>89.953333412166103</v>
      </c>
      <c r="AL347" s="29">
        <f t="shared" si="217"/>
        <v>-11.875608818073434</v>
      </c>
      <c r="AM347" s="28">
        <f t="shared" si="218"/>
        <v>-75.237565481041585</v>
      </c>
      <c r="AN347" s="28">
        <f t="shared" si="219"/>
        <v>3.573317073333083</v>
      </c>
      <c r="AO347" s="28">
        <f t="shared" si="220"/>
        <v>-75.284225215070066</v>
      </c>
      <c r="AP347">
        <f t="shared" si="236"/>
        <v>23.609121289162623</v>
      </c>
      <c r="AQ347">
        <f t="shared" si="237"/>
        <v>-25.26482869549163</v>
      </c>
      <c r="AR347" s="28">
        <f t="shared" si="221"/>
        <v>-34.343653726687059</v>
      </c>
      <c r="AS347" s="30">
        <f t="shared" si="222"/>
        <v>-187.9572518366947</v>
      </c>
      <c r="AT347" s="28">
        <f t="shared" si="223"/>
        <v>3.1493776715114661E-7</v>
      </c>
      <c r="AU347" s="28">
        <f t="shared" si="224"/>
        <v>1.542918003171785E-2</v>
      </c>
      <c r="AV347" s="29">
        <f t="shared" si="225"/>
        <v>-9.3700614082144E-10</v>
      </c>
      <c r="AW347" s="28">
        <f t="shared" si="226"/>
        <v>-8.415916583764375E-4</v>
      </c>
      <c r="AX347" s="31">
        <f t="shared" si="227"/>
        <v>3.1400076101032516E-7</v>
      </c>
      <c r="AY347" s="28">
        <f t="shared" si="228"/>
        <v>1.4587588373341412E-2</v>
      </c>
      <c r="AZ347" s="8">
        <f t="shared" si="229"/>
        <v>-34.343653412686301</v>
      </c>
      <c r="BA347" s="8">
        <f t="shared" si="230"/>
        <v>-187.94266424832136</v>
      </c>
      <c r="BB347" s="8">
        <f t="shared" si="231"/>
        <v>-7.9426642483213641</v>
      </c>
      <c r="BD347" s="32">
        <f t="shared" si="232"/>
        <v>-34</v>
      </c>
      <c r="BE347" s="32">
        <f t="shared" si="233"/>
        <v>-188</v>
      </c>
      <c r="BF347" s="32">
        <f t="shared" si="234"/>
        <v>-8</v>
      </c>
    </row>
    <row r="348" spans="22:58" x14ac:dyDescent="0.25">
      <c r="V348" s="27">
        <v>4.4400000000000297</v>
      </c>
      <c r="W348" s="32">
        <f t="shared" si="204"/>
        <v>275422.87033383577</v>
      </c>
      <c r="X348">
        <f t="shared" si="238"/>
        <v>-3.4139245433795011</v>
      </c>
      <c r="Y348" s="28">
        <f t="shared" si="205"/>
        <v>-52.439929449164104</v>
      </c>
      <c r="Z348" s="28">
        <f t="shared" si="206"/>
        <v>-89.863187249952233</v>
      </c>
      <c r="AA348" s="28">
        <f t="shared" si="207"/>
        <v>14.513884165844553</v>
      </c>
      <c r="AB348" s="28">
        <f t="shared" si="208"/>
        <v>-79.160173937535745</v>
      </c>
      <c r="AC348" s="28">
        <f t="shared" si="209"/>
        <v>5.210242536928245</v>
      </c>
      <c r="AD348" s="28">
        <f t="shared" si="210"/>
        <v>56.70888308500934</v>
      </c>
      <c r="AE348" s="28">
        <f t="shared" si="211"/>
        <v>-36.129727289770813</v>
      </c>
      <c r="AF348" s="28">
        <f t="shared" si="212"/>
        <v>-112.31447810247863</v>
      </c>
      <c r="AG348" s="28">
        <f t="shared" si="235"/>
        <v>92.110410468749379</v>
      </c>
      <c r="AH348" s="28">
        <f t="shared" si="213"/>
        <v>-138.64381723956026</v>
      </c>
      <c r="AI348" s="28">
        <f t="shared" si="214"/>
        <v>-89.999993302206235</v>
      </c>
      <c r="AJ348" s="28">
        <f t="shared" si="215"/>
        <v>61.982332532548703</v>
      </c>
      <c r="AK348" s="28">
        <f t="shared" si="216"/>
        <v>89.954395672939825</v>
      </c>
      <c r="AL348" s="29">
        <f t="shared" si="217"/>
        <v>-12.062898897674048</v>
      </c>
      <c r="AM348" s="28">
        <f t="shared" si="218"/>
        <v>-75.559396228609017</v>
      </c>
      <c r="AN348" s="28">
        <f t="shared" si="219"/>
        <v>3.386026864063771</v>
      </c>
      <c r="AO348" s="28">
        <f t="shared" si="220"/>
        <v>-75.604993857875428</v>
      </c>
      <c r="AP348">
        <f t="shared" si="236"/>
        <v>23.609121289162623</v>
      </c>
      <c r="AQ348">
        <f t="shared" si="237"/>
        <v>-25.26482869549163</v>
      </c>
      <c r="AR348" s="28">
        <f t="shared" si="221"/>
        <v>-34.399407832036047</v>
      </c>
      <c r="AS348" s="30">
        <f t="shared" si="222"/>
        <v>-187.91947196035406</v>
      </c>
      <c r="AT348" s="28">
        <f t="shared" si="223"/>
        <v>3.2978032659239128E-7</v>
      </c>
      <c r="AU348" s="28">
        <f t="shared" si="224"/>
        <v>1.5788571785108542E-2</v>
      </c>
      <c r="AV348" s="29">
        <f t="shared" si="225"/>
        <v>-9.8116462417472395E-10</v>
      </c>
      <c r="AW348" s="28">
        <f t="shared" si="226"/>
        <v>-8.6119484637562781E-4</v>
      </c>
      <c r="AX348" s="31">
        <f t="shared" si="227"/>
        <v>3.2879916196821658E-7</v>
      </c>
      <c r="AY348" s="28">
        <f t="shared" si="228"/>
        <v>1.4927376938732913E-2</v>
      </c>
      <c r="AZ348" s="8">
        <f t="shared" si="229"/>
        <v>-34.399407503236887</v>
      </c>
      <c r="BA348" s="8">
        <f t="shared" si="230"/>
        <v>-187.90454458341532</v>
      </c>
      <c r="BB348" s="8">
        <f t="shared" si="231"/>
        <v>-7.9045445834153156</v>
      </c>
      <c r="BD348" s="32">
        <f t="shared" si="232"/>
        <v>-34</v>
      </c>
      <c r="BE348" s="32">
        <f t="shared" si="233"/>
        <v>-188</v>
      </c>
      <c r="BF348" s="32">
        <f t="shared" si="234"/>
        <v>-8</v>
      </c>
    </row>
    <row r="349" spans="22:58" x14ac:dyDescent="0.25">
      <c r="V349" s="27">
        <v>4.4500000000000304</v>
      </c>
      <c r="W349" s="32">
        <f t="shared" si="204"/>
        <v>281838.2931264654</v>
      </c>
      <c r="X349">
        <f t="shared" si="238"/>
        <v>-3.4139245433795011</v>
      </c>
      <c r="Y349" s="28">
        <f t="shared" si="205"/>
        <v>-52.639928334675901</v>
      </c>
      <c r="Z349" s="28">
        <f t="shared" si="206"/>
        <v>-89.86630147691541</v>
      </c>
      <c r="AA349" s="28">
        <f t="shared" si="207"/>
        <v>14.706965444412909</v>
      </c>
      <c r="AB349" s="28">
        <f t="shared" si="208"/>
        <v>-79.40126534765794</v>
      </c>
      <c r="AC349" s="28">
        <f t="shared" si="209"/>
        <v>5.3509492660961335</v>
      </c>
      <c r="AD349" s="28">
        <f t="shared" si="210"/>
        <v>57.311385607530987</v>
      </c>
      <c r="AE349" s="28">
        <f t="shared" si="211"/>
        <v>-35.995938167546356</v>
      </c>
      <c r="AF349" s="28">
        <f t="shared" si="212"/>
        <v>-111.95618121704237</v>
      </c>
      <c r="AG349" s="28">
        <f t="shared" si="235"/>
        <v>92.110410468749379</v>
      </c>
      <c r="AH349" s="28">
        <f t="shared" si="213"/>
        <v>-138.84381723956028</v>
      </c>
      <c r="AI349" s="28">
        <f t="shared" si="214"/>
        <v>-89.999993454666637</v>
      </c>
      <c r="AJ349" s="28">
        <f t="shared" si="215"/>
        <v>62.182332408716078</v>
      </c>
      <c r="AK349" s="28">
        <f t="shared" si="216"/>
        <v>89.955433753736585</v>
      </c>
      <c r="AL349" s="29">
        <f t="shared" si="217"/>
        <v>-12.250726196112055</v>
      </c>
      <c r="AM349" s="28">
        <f t="shared" si="218"/>
        <v>-75.874803408180171</v>
      </c>
      <c r="AN349" s="28">
        <f t="shared" si="219"/>
        <v>3.1981994417931219</v>
      </c>
      <c r="AO349" s="28">
        <f t="shared" si="220"/>
        <v>-75.919363109110222</v>
      </c>
      <c r="AP349">
        <f t="shared" si="236"/>
        <v>23.609121289162623</v>
      </c>
      <c r="AQ349">
        <f t="shared" si="237"/>
        <v>-25.26482869549163</v>
      </c>
      <c r="AR349" s="28">
        <f t="shared" si="221"/>
        <v>-34.453446132082242</v>
      </c>
      <c r="AS349" s="30">
        <f t="shared" si="222"/>
        <v>-187.87554432615258</v>
      </c>
      <c r="AT349" s="28">
        <f t="shared" si="223"/>
        <v>3.4532239369548914E-7</v>
      </c>
      <c r="AU349" s="28">
        <f t="shared" si="224"/>
        <v>1.6156334846550373E-2</v>
      </c>
      <c r="AV349" s="29">
        <f t="shared" si="225"/>
        <v>-1.0274060548562339E-9</v>
      </c>
      <c r="AW349" s="28">
        <f t="shared" si="226"/>
        <v>-8.812546512813543E-4</v>
      </c>
      <c r="AX349" s="31">
        <f t="shared" si="227"/>
        <v>3.4429498764063289E-7</v>
      </c>
      <c r="AY349" s="28">
        <f t="shared" si="228"/>
        <v>1.5275080195269018E-2</v>
      </c>
      <c r="AZ349" s="8">
        <f t="shared" si="229"/>
        <v>-34.453445787787253</v>
      </c>
      <c r="BA349" s="8">
        <f t="shared" si="230"/>
        <v>-187.86026924595731</v>
      </c>
      <c r="BB349" s="8">
        <f t="shared" si="231"/>
        <v>-7.860269245957312</v>
      </c>
      <c r="BD349" s="32">
        <f t="shared" si="232"/>
        <v>-34</v>
      </c>
      <c r="BE349" s="32">
        <f t="shared" si="233"/>
        <v>-188</v>
      </c>
      <c r="BF349" s="32">
        <f t="shared" si="234"/>
        <v>-8</v>
      </c>
    </row>
    <row r="350" spans="22:58" x14ac:dyDescent="0.25">
      <c r="V350" s="27">
        <v>4.4600000000000302</v>
      </c>
      <c r="W350" s="32">
        <f t="shared" si="204"/>
        <v>288403.1503126811</v>
      </c>
      <c r="X350">
        <f t="shared" si="238"/>
        <v>-3.4139245433795011</v>
      </c>
      <c r="Y350" s="28">
        <f t="shared" si="205"/>
        <v>-52.839927270347644</v>
      </c>
      <c r="Z350" s="28">
        <f t="shared" si="206"/>
        <v>-89.869344816181666</v>
      </c>
      <c r="AA350" s="28">
        <f t="shared" si="207"/>
        <v>14.900347811593406</v>
      </c>
      <c r="AB350" s="28">
        <f t="shared" si="208"/>
        <v>-79.637236275921907</v>
      </c>
      <c r="AC350" s="28">
        <f t="shared" si="209"/>
        <v>5.4935587925178675</v>
      </c>
      <c r="AD350" s="28">
        <f t="shared" si="210"/>
        <v>57.908136262930206</v>
      </c>
      <c r="AE350" s="28">
        <f t="shared" si="211"/>
        <v>-35.859945209615873</v>
      </c>
      <c r="AF350" s="28">
        <f t="shared" si="212"/>
        <v>-111.59844482917336</v>
      </c>
      <c r="AG350" s="28">
        <f t="shared" si="235"/>
        <v>92.110410468749379</v>
      </c>
      <c r="AH350" s="28">
        <f t="shared" si="213"/>
        <v>-139.04381723956027</v>
      </c>
      <c r="AI350" s="28">
        <f t="shared" si="214"/>
        <v>-89.99999360365662</v>
      </c>
      <c r="AJ350" s="28">
        <f t="shared" si="215"/>
        <v>62.382332290456823</v>
      </c>
      <c r="AK350" s="28">
        <f t="shared" si="216"/>
        <v>89.956448204957795</v>
      </c>
      <c r="AL350" s="29">
        <f t="shared" si="217"/>
        <v>-12.439069419864628</v>
      </c>
      <c r="AM350" s="28">
        <f t="shared" si="218"/>
        <v>-76.183877756053803</v>
      </c>
      <c r="AN350" s="28">
        <f t="shared" si="219"/>
        <v>3.0098560997813042</v>
      </c>
      <c r="AO350" s="28">
        <f t="shared" si="220"/>
        <v>-76.227423154752628</v>
      </c>
      <c r="AP350">
        <f t="shared" si="236"/>
        <v>23.609121289162623</v>
      </c>
      <c r="AQ350">
        <f t="shared" si="237"/>
        <v>-25.26482869549163</v>
      </c>
      <c r="AR350" s="28">
        <f t="shared" si="221"/>
        <v>-34.505796516163578</v>
      </c>
      <c r="AS350" s="30">
        <f t="shared" si="222"/>
        <v>-187.825867983926</v>
      </c>
      <c r="AT350" s="28">
        <f t="shared" si="223"/>
        <v>3.6159693688273931E-7</v>
      </c>
      <c r="AU350" s="28">
        <f t="shared" si="224"/>
        <v>1.6532664208765119E-2</v>
      </c>
      <c r="AV350" s="29">
        <f t="shared" si="225"/>
        <v>-1.0758268656126699E-9</v>
      </c>
      <c r="AW350" s="28">
        <f t="shared" si="226"/>
        <v>-9.0178170906767832E-4</v>
      </c>
      <c r="AX350" s="31">
        <f t="shared" si="227"/>
        <v>3.6052111001712664E-7</v>
      </c>
      <c r="AY350" s="28">
        <f t="shared" si="228"/>
        <v>1.5630882499697442E-2</v>
      </c>
      <c r="AZ350" s="8">
        <f t="shared" si="229"/>
        <v>-34.505796155642464</v>
      </c>
      <c r="BA350" s="8">
        <f t="shared" si="230"/>
        <v>-187.81023710142631</v>
      </c>
      <c r="BB350" s="8">
        <f t="shared" si="231"/>
        <v>-7.8102371014263099</v>
      </c>
      <c r="BD350" s="32">
        <f t="shared" si="232"/>
        <v>-35</v>
      </c>
      <c r="BE350" s="32">
        <f t="shared" si="233"/>
        <v>-188</v>
      </c>
      <c r="BF350" s="32">
        <f t="shared" si="234"/>
        <v>-8</v>
      </c>
    </row>
    <row r="351" spans="22:58" x14ac:dyDescent="0.25">
      <c r="V351" s="27">
        <v>4.4700000000000299</v>
      </c>
      <c r="W351" s="32">
        <f t="shared" si="204"/>
        <v>295120.922666659</v>
      </c>
      <c r="X351">
        <f t="shared" si="238"/>
        <v>-3.4139245433795011</v>
      </c>
      <c r="Y351" s="28">
        <f t="shared" si="205"/>
        <v>-53.039926253921799</v>
      </c>
      <c r="Z351" s="28">
        <f t="shared" si="206"/>
        <v>-89.872318881301027</v>
      </c>
      <c r="AA351" s="28">
        <f t="shared" si="207"/>
        <v>15.094018594203211</v>
      </c>
      <c r="AB351" s="28">
        <f t="shared" si="208"/>
        <v>-79.868179801640849</v>
      </c>
      <c r="AC351" s="28">
        <f t="shared" si="209"/>
        <v>5.6380341506041187</v>
      </c>
      <c r="AD351" s="28">
        <f t="shared" si="210"/>
        <v>58.498933566560339</v>
      </c>
      <c r="AE351" s="28">
        <f t="shared" si="211"/>
        <v>-35.721798052493966</v>
      </c>
      <c r="AF351" s="28">
        <f t="shared" si="212"/>
        <v>-111.24156511638154</v>
      </c>
      <c r="AG351" s="28">
        <f t="shared" si="235"/>
        <v>92.110410468749379</v>
      </c>
      <c r="AH351" s="28">
        <f t="shared" si="213"/>
        <v>-139.24381723956026</v>
      </c>
      <c r="AI351" s="28">
        <f t="shared" si="214"/>
        <v>-89.999993749255168</v>
      </c>
      <c r="AJ351" s="28">
        <f t="shared" si="215"/>
        <v>62.582332177520087</v>
      </c>
      <c r="AK351" s="28">
        <f t="shared" si="216"/>
        <v>89.957439564476402</v>
      </c>
      <c r="AL351" s="29">
        <f t="shared" si="217"/>
        <v>-12.627908001662886</v>
      </c>
      <c r="AM351" s="28">
        <f t="shared" si="218"/>
        <v>-76.486711166215855</v>
      </c>
      <c r="AN351" s="28">
        <f t="shared" si="219"/>
        <v>2.8210174050463213</v>
      </c>
      <c r="AO351" s="28">
        <f t="shared" si="220"/>
        <v>-76.529265350994621</v>
      </c>
      <c r="AP351">
        <f t="shared" si="236"/>
        <v>23.609121289162623</v>
      </c>
      <c r="AQ351">
        <f t="shared" si="237"/>
        <v>-25.26482869549163</v>
      </c>
      <c r="AR351" s="28">
        <f t="shared" si="221"/>
        <v>-34.556488053776654</v>
      </c>
      <c r="AS351" s="30">
        <f t="shared" si="222"/>
        <v>-187.77083046737616</v>
      </c>
      <c r="AT351" s="28">
        <f t="shared" si="223"/>
        <v>3.7863847521451256E-7</v>
      </c>
      <c r="AU351" s="28">
        <f t="shared" si="224"/>
        <v>1.6917759406431952E-2</v>
      </c>
      <c r="AV351" s="29">
        <f t="shared" si="225"/>
        <v>-1.1265273465006031E-9</v>
      </c>
      <c r="AW351" s="28">
        <f t="shared" si="226"/>
        <v>-9.2278690345232433E-4</v>
      </c>
      <c r="AX351" s="31">
        <f t="shared" si="227"/>
        <v>3.7751194786801196E-7</v>
      </c>
      <c r="AY351" s="28">
        <f t="shared" si="228"/>
        <v>1.5994972502979626E-2</v>
      </c>
      <c r="AZ351" s="8">
        <f t="shared" si="229"/>
        <v>-34.556487676264709</v>
      </c>
      <c r="BA351" s="8">
        <f t="shared" si="230"/>
        <v>-187.75483549487319</v>
      </c>
      <c r="BB351" s="8">
        <f t="shared" si="231"/>
        <v>-7.7548354948731912</v>
      </c>
      <c r="BD351" s="32">
        <f t="shared" si="232"/>
        <v>-35</v>
      </c>
      <c r="BE351" s="32">
        <f t="shared" si="233"/>
        <v>-188</v>
      </c>
      <c r="BF351" s="32">
        <f t="shared" si="234"/>
        <v>-8</v>
      </c>
    </row>
    <row r="352" spans="22:58" x14ac:dyDescent="0.25">
      <c r="V352" s="27">
        <v>4.4800000000000297</v>
      </c>
      <c r="W352" s="32">
        <f t="shared" si="204"/>
        <v>301995.1720402225</v>
      </c>
      <c r="X352">
        <f t="shared" si="238"/>
        <v>-3.4139245433795011</v>
      </c>
      <c r="Y352" s="28">
        <f t="shared" si="205"/>
        <v>-53.239925283242435</v>
      </c>
      <c r="Z352" s="28">
        <f t="shared" si="206"/>
        <v>-89.875225249098065</v>
      </c>
      <c r="AA352" s="28">
        <f t="shared" si="207"/>
        <v>15.287965615780712</v>
      </c>
      <c r="AB352" s="28">
        <f t="shared" si="208"/>
        <v>-80.094188342683438</v>
      </c>
      <c r="AC352" s="28">
        <f t="shared" si="209"/>
        <v>5.784337521684626</v>
      </c>
      <c r="AD352" s="28">
        <f t="shared" si="210"/>
        <v>59.083588217542491</v>
      </c>
      <c r="AE352" s="28">
        <f t="shared" si="211"/>
        <v>-35.581546689156596</v>
      </c>
      <c r="AF352" s="28">
        <f t="shared" si="212"/>
        <v>-110.88582537423903</v>
      </c>
      <c r="AG352" s="28">
        <f t="shared" si="235"/>
        <v>92.110410468749379</v>
      </c>
      <c r="AH352" s="28">
        <f t="shared" si="213"/>
        <v>-139.44381723956025</v>
      </c>
      <c r="AI352" s="28">
        <f t="shared" si="214"/>
        <v>-89.999993891539503</v>
      </c>
      <c r="AJ352" s="28">
        <f t="shared" si="215"/>
        <v>62.782332069666367</v>
      </c>
      <c r="AK352" s="28">
        <f t="shared" si="216"/>
        <v>89.95840835792194</v>
      </c>
      <c r="AL352" s="29">
        <f t="shared" si="217"/>
        <v>-12.817222085625152</v>
      </c>
      <c r="AM352" s="28">
        <f t="shared" si="218"/>
        <v>-76.783396496192694</v>
      </c>
      <c r="AN352" s="28">
        <f t="shared" si="219"/>
        <v>2.6317032132303471</v>
      </c>
      <c r="AO352" s="28">
        <f t="shared" si="220"/>
        <v>-76.824982029810258</v>
      </c>
      <c r="AP352">
        <f t="shared" si="236"/>
        <v>23.609121289162623</v>
      </c>
      <c r="AQ352">
        <f t="shared" si="237"/>
        <v>-25.26482869549163</v>
      </c>
      <c r="AR352" s="28">
        <f t="shared" si="221"/>
        <v>-34.605550882255258</v>
      </c>
      <c r="AS352" s="30">
        <f t="shared" si="222"/>
        <v>-187.71080740404929</v>
      </c>
      <c r="AT352" s="28">
        <f t="shared" si="223"/>
        <v>3.9648315553540071E-7</v>
      </c>
      <c r="AU352" s="28">
        <f t="shared" si="224"/>
        <v>1.7311824621982833E-2</v>
      </c>
      <c r="AV352" s="29">
        <f t="shared" si="225"/>
        <v>-1.1796193595062091E-9</v>
      </c>
      <c r="AW352" s="28">
        <f t="shared" si="226"/>
        <v>-9.4428137166737217E-4</v>
      </c>
      <c r="AX352" s="31">
        <f t="shared" si="227"/>
        <v>3.9530353617589451E-7</v>
      </c>
      <c r="AY352" s="28">
        <f t="shared" si="228"/>
        <v>1.6367543250315461E-2</v>
      </c>
      <c r="AZ352" s="8">
        <f t="shared" si="229"/>
        <v>-34.605550486951721</v>
      </c>
      <c r="BA352" s="8">
        <f t="shared" si="230"/>
        <v>-187.69443986079898</v>
      </c>
      <c r="BB352" s="8">
        <f t="shared" si="231"/>
        <v>-7.6944398607989797</v>
      </c>
      <c r="BD352" s="32">
        <f t="shared" si="232"/>
        <v>-35</v>
      </c>
      <c r="BE352" s="32">
        <f t="shared" si="233"/>
        <v>-188</v>
      </c>
      <c r="BF352" s="32">
        <f t="shared" si="234"/>
        <v>-8</v>
      </c>
    </row>
    <row r="353" spans="22:58" x14ac:dyDescent="0.25">
      <c r="V353" s="27">
        <v>4.4900000000000304</v>
      </c>
      <c r="W353" s="32">
        <f t="shared" si="204"/>
        <v>309029.54325138091</v>
      </c>
      <c r="X353">
        <f t="shared" si="238"/>
        <v>-3.4139245433795011</v>
      </c>
      <c r="Y353" s="28">
        <f t="shared" si="205"/>
        <v>-53.439924356250657</v>
      </c>
      <c r="Z353" s="28">
        <f t="shared" si="206"/>
        <v>-89.878065460507585</v>
      </c>
      <c r="AA353" s="28">
        <f t="shared" si="207"/>
        <v>15.482177180266001</v>
      </c>
      <c r="AB353" s="28">
        <f t="shared" si="208"/>
        <v>-80.315353584588408</v>
      </c>
      <c r="AC353" s="28">
        <f t="shared" si="209"/>
        <v>5.9324303467387445</v>
      </c>
      <c r="AD353" s="28">
        <f t="shared" si="210"/>
        <v>59.661923165671112</v>
      </c>
      <c r="AE353" s="28">
        <f t="shared" si="211"/>
        <v>-35.439241372625418</v>
      </c>
      <c r="AF353" s="28">
        <f t="shared" si="212"/>
        <v>-110.53149587942488</v>
      </c>
      <c r="AG353" s="28">
        <f t="shared" si="235"/>
        <v>92.110410468749379</v>
      </c>
      <c r="AH353" s="28">
        <f t="shared" si="213"/>
        <v>-139.64381723956026</v>
      </c>
      <c r="AI353" s="28">
        <f t="shared" si="214"/>
        <v>-89.999994030585029</v>
      </c>
      <c r="AJ353" s="28">
        <f t="shared" si="215"/>
        <v>62.98233196666687</v>
      </c>
      <c r="AK353" s="28">
        <f t="shared" si="216"/>
        <v>89.959355098959335</v>
      </c>
      <c r="AL353" s="29">
        <f t="shared" si="217"/>
        <v>-13.006992511794975</v>
      </c>
      <c r="AM353" s="28">
        <f t="shared" si="218"/>
        <v>-77.074027384044797</v>
      </c>
      <c r="AN353" s="28">
        <f t="shared" si="219"/>
        <v>2.4419326840610101</v>
      </c>
      <c r="AO353" s="28">
        <f t="shared" si="220"/>
        <v>-77.11466631567049</v>
      </c>
      <c r="AP353">
        <f t="shared" si="236"/>
        <v>23.609121289162623</v>
      </c>
      <c r="AQ353">
        <f t="shared" si="237"/>
        <v>-25.26482869549163</v>
      </c>
      <c r="AR353" s="28">
        <f t="shared" si="221"/>
        <v>-34.653016094893417</v>
      </c>
      <c r="AS353" s="30">
        <f t="shared" si="222"/>
        <v>-187.64616219509537</v>
      </c>
      <c r="AT353" s="28">
        <f t="shared" si="223"/>
        <v>4.1516882962036181E-7</v>
      </c>
      <c r="AU353" s="28">
        <f t="shared" si="224"/>
        <v>1.7715068793861907E-2</v>
      </c>
      <c r="AV353" s="29">
        <f t="shared" si="225"/>
        <v>-1.235212837960734E-9</v>
      </c>
      <c r="AW353" s="28">
        <f t="shared" si="226"/>
        <v>-9.662765103643587E-4</v>
      </c>
      <c r="AX353" s="31">
        <f t="shared" si="227"/>
        <v>4.1393361678240109E-7</v>
      </c>
      <c r="AY353" s="28">
        <f t="shared" si="228"/>
        <v>1.674879228349755E-2</v>
      </c>
      <c r="AZ353" s="8">
        <f t="shared" si="229"/>
        <v>-34.653015680959797</v>
      </c>
      <c r="BA353" s="8">
        <f t="shared" si="230"/>
        <v>-187.62941340281188</v>
      </c>
      <c r="BB353" s="8">
        <f t="shared" si="231"/>
        <v>-7.6294134028118776</v>
      </c>
      <c r="BD353" s="32">
        <f t="shared" si="232"/>
        <v>-35</v>
      </c>
      <c r="BE353" s="32">
        <f t="shared" si="233"/>
        <v>-188</v>
      </c>
      <c r="BF353" s="32">
        <f t="shared" si="234"/>
        <v>-8</v>
      </c>
    </row>
    <row r="354" spans="22:58" x14ac:dyDescent="0.25">
      <c r="V354" s="27">
        <v>4.5000000000000302</v>
      </c>
      <c r="W354" s="32">
        <f t="shared" si="204"/>
        <v>316227.76601686032</v>
      </c>
      <c r="X354">
        <f t="shared" si="238"/>
        <v>-3.4139245433795011</v>
      </c>
      <c r="Y354" s="28">
        <f t="shared" si="205"/>
        <v>-53.639923470980186</v>
      </c>
      <c r="Z354" s="28">
        <f t="shared" si="206"/>
        <v>-89.880841021391404</v>
      </c>
      <c r="AA354" s="28">
        <f t="shared" si="207"/>
        <v>15.67664205593919</v>
      </c>
      <c r="AB354" s="28">
        <f t="shared" si="208"/>
        <v>-80.531766415883183</v>
      </c>
      <c r="AC354" s="28">
        <f t="shared" si="209"/>
        <v>6.0822734372710796</v>
      </c>
      <c r="AD354" s="28">
        <f t="shared" si="210"/>
        <v>60.233773628303489</v>
      </c>
      <c r="AE354" s="28">
        <f t="shared" si="211"/>
        <v>-35.29493252114942</v>
      </c>
      <c r="AF354" s="28">
        <f t="shared" si="212"/>
        <v>-110.17883380897109</v>
      </c>
      <c r="AG354" s="28">
        <f t="shared" si="235"/>
        <v>92.110410468749379</v>
      </c>
      <c r="AH354" s="28">
        <f t="shared" si="213"/>
        <v>-139.84381723956028</v>
      </c>
      <c r="AI354" s="28">
        <f t="shared" si="214"/>
        <v>-89.999994166465498</v>
      </c>
      <c r="AJ354" s="28">
        <f t="shared" si="215"/>
        <v>63.182331868303095</v>
      </c>
      <c r="AK354" s="28">
        <f t="shared" si="216"/>
        <v>89.960280289561126</v>
      </c>
      <c r="AL354" s="29">
        <f t="shared" si="217"/>
        <v>-13.197200800187902</v>
      </c>
      <c r="AM354" s="28">
        <f t="shared" si="218"/>
        <v>-77.358698076196163</v>
      </c>
      <c r="AN354" s="28">
        <f t="shared" si="219"/>
        <v>2.2517242973042908</v>
      </c>
      <c r="AO354" s="28">
        <f t="shared" si="220"/>
        <v>-77.398411953100535</v>
      </c>
      <c r="AP354">
        <f t="shared" si="236"/>
        <v>23.609121289162623</v>
      </c>
      <c r="AQ354">
        <f t="shared" si="237"/>
        <v>-25.26482869549163</v>
      </c>
      <c r="AR354" s="28">
        <f t="shared" si="221"/>
        <v>-34.698915630174135</v>
      </c>
      <c r="AS354" s="30">
        <f t="shared" si="222"/>
        <v>-187.57724576207164</v>
      </c>
      <c r="AT354" s="28">
        <f t="shared" si="223"/>
        <v>4.3473513324951474E-7</v>
      </c>
      <c r="AU354" s="28">
        <f t="shared" si="224"/>
        <v>1.812770572730673E-2</v>
      </c>
      <c r="AV354" s="29">
        <f t="shared" si="225"/>
        <v>-1.2934273584700966E-9</v>
      </c>
      <c r="AW354" s="28">
        <f t="shared" si="226"/>
        <v>-9.8878398165693176E-4</v>
      </c>
      <c r="AX354" s="31">
        <f t="shared" si="227"/>
        <v>4.3344170589104466E-7</v>
      </c>
      <c r="AY354" s="28">
        <f t="shared" si="228"/>
        <v>1.7138921745649797E-2</v>
      </c>
      <c r="AZ354" s="8">
        <f t="shared" si="229"/>
        <v>-34.698915196732429</v>
      </c>
      <c r="BA354" s="8">
        <f t="shared" si="230"/>
        <v>-187.560106840326</v>
      </c>
      <c r="BB354" s="8">
        <f t="shared" si="231"/>
        <v>-7.5601068403260001</v>
      </c>
      <c r="BD354" s="32">
        <f t="shared" si="232"/>
        <v>-35</v>
      </c>
      <c r="BE354" s="32">
        <f t="shared" si="233"/>
        <v>-188</v>
      </c>
      <c r="BF354" s="32">
        <f t="shared" si="234"/>
        <v>-8</v>
      </c>
    </row>
    <row r="355" spans="22:58" x14ac:dyDescent="0.25">
      <c r="V355" s="27">
        <v>4.51000000000003</v>
      </c>
      <c r="W355" s="32">
        <f t="shared" si="204"/>
        <v>323593.6569296511</v>
      </c>
      <c r="X355">
        <f t="shared" si="238"/>
        <v>-3.4139245433795011</v>
      </c>
      <c r="Y355" s="28">
        <f t="shared" si="205"/>
        <v>-53.839922625553271</v>
      </c>
      <c r="Z355" s="28">
        <f t="shared" si="206"/>
        <v>-89.883553403336506</v>
      </c>
      <c r="AA355" s="28">
        <f t="shared" si="207"/>
        <v>15.871349459640411</v>
      </c>
      <c r="AB355" s="28">
        <f t="shared" si="208"/>
        <v>-80.743516869271417</v>
      </c>
      <c r="AC355" s="28">
        <f t="shared" si="209"/>
        <v>6.2338270837948393</v>
      </c>
      <c r="AD355" s="28">
        <f t="shared" si="210"/>
        <v>60.798987059603839</v>
      </c>
      <c r="AE355" s="28">
        <f t="shared" si="211"/>
        <v>-35.148670625497516</v>
      </c>
      <c r="AF355" s="28">
        <f t="shared" si="212"/>
        <v>-109.82808321300408</v>
      </c>
      <c r="AG355" s="28">
        <f t="shared" si="235"/>
        <v>92.110410468749379</v>
      </c>
      <c r="AH355" s="28">
        <f t="shared" si="213"/>
        <v>-140.04381723956027</v>
      </c>
      <c r="AI355" s="28">
        <f t="shared" si="214"/>
        <v>-89.999994299252961</v>
      </c>
      <c r="AJ355" s="28">
        <f t="shared" si="215"/>
        <v>63.382331774366421</v>
      </c>
      <c r="AK355" s="28">
        <f t="shared" si="216"/>
        <v>89.961184420273682</v>
      </c>
      <c r="AL355" s="29">
        <f t="shared" si="217"/>
        <v>-13.387829134443017</v>
      </c>
      <c r="AM355" s="28">
        <f t="shared" si="218"/>
        <v>-77.63750326577329</v>
      </c>
      <c r="AN355" s="28">
        <f t="shared" si="219"/>
        <v>2.0610958691125134</v>
      </c>
      <c r="AO355" s="28">
        <f t="shared" si="220"/>
        <v>-77.676313144752569</v>
      </c>
      <c r="AP355">
        <f t="shared" si="236"/>
        <v>23.609121289162623</v>
      </c>
      <c r="AQ355">
        <f t="shared" si="237"/>
        <v>-25.26482869549163</v>
      </c>
      <c r="AR355" s="28">
        <f t="shared" si="221"/>
        <v>-34.74328216271401</v>
      </c>
      <c r="AS355" s="30">
        <f t="shared" si="222"/>
        <v>-187.50439635775666</v>
      </c>
      <c r="AT355" s="28">
        <f t="shared" si="223"/>
        <v>4.552235672115839E-7</v>
      </c>
      <c r="AU355" s="28">
        <f t="shared" si="224"/>
        <v>1.8549954207710016E-2</v>
      </c>
      <c r="AV355" s="29">
        <f t="shared" si="225"/>
        <v>-1.3543844262951541E-9</v>
      </c>
      <c r="AW355" s="28">
        <f t="shared" si="226"/>
        <v>-1.0118157193042658E-3</v>
      </c>
      <c r="AX355" s="31">
        <f t="shared" si="227"/>
        <v>4.5386918278528877E-7</v>
      </c>
      <c r="AY355" s="28">
        <f t="shared" si="228"/>
        <v>1.7538138488405752E-2</v>
      </c>
      <c r="AZ355" s="8">
        <f t="shared" si="229"/>
        <v>-34.743281708844826</v>
      </c>
      <c r="BA355" s="8">
        <f t="shared" si="230"/>
        <v>-187.48685821926824</v>
      </c>
      <c r="BB355" s="8">
        <f t="shared" si="231"/>
        <v>-7.4868582192682425</v>
      </c>
      <c r="BD355" s="32">
        <f t="shared" si="232"/>
        <v>-35</v>
      </c>
      <c r="BE355" s="32">
        <f t="shared" si="233"/>
        <v>-187</v>
      </c>
      <c r="BF355" s="32">
        <f t="shared" si="234"/>
        <v>-7</v>
      </c>
    </row>
    <row r="356" spans="22:58" x14ac:dyDescent="0.25">
      <c r="V356" s="27">
        <v>4.5200000000000298</v>
      </c>
      <c r="W356" s="32">
        <f t="shared" si="204"/>
        <v>331131.1214826139</v>
      </c>
      <c r="X356">
        <f t="shared" si="238"/>
        <v>-3.4139245433795011</v>
      </c>
      <c r="Y356" s="28">
        <f t="shared" si="205"/>
        <v>-54.039921818176673</v>
      </c>
      <c r="Z356" s="28">
        <f t="shared" si="206"/>
        <v>-89.886204044435047</v>
      </c>
      <c r="AA356" s="28">
        <f t="shared" si="207"/>
        <v>16.066289041291647</v>
      </c>
      <c r="AB356" s="28">
        <f t="shared" si="208"/>
        <v>-80.950694068364015</v>
      </c>
      <c r="AC356" s="28">
        <f t="shared" si="209"/>
        <v>6.3870511614357515</v>
      </c>
      <c r="AD356" s="28">
        <f t="shared" si="210"/>
        <v>61.357423074750201</v>
      </c>
      <c r="AE356" s="28">
        <f t="shared" si="211"/>
        <v>-35.000506158828777</v>
      </c>
      <c r="AF356" s="28">
        <f t="shared" si="212"/>
        <v>-109.47947503804888</v>
      </c>
      <c r="AG356" s="28">
        <f t="shared" si="235"/>
        <v>92.110410468749379</v>
      </c>
      <c r="AH356" s="28">
        <f t="shared" si="213"/>
        <v>-140.24381723956023</v>
      </c>
      <c r="AI356" s="28">
        <f t="shared" si="214"/>
        <v>-89.999994429017804</v>
      </c>
      <c r="AJ356" s="28">
        <f t="shared" si="215"/>
        <v>63.582331684657575</v>
      </c>
      <c r="AK356" s="28">
        <f t="shared" si="216"/>
        <v>89.962067970477293</v>
      </c>
      <c r="AL356" s="29">
        <f t="shared" si="217"/>
        <v>-13.578860345167529</v>
      </c>
      <c r="AM356" s="28">
        <f t="shared" si="218"/>
        <v>-77.910537941110647</v>
      </c>
      <c r="AN356" s="28">
        <f t="shared" si="219"/>
        <v>1.8700645686791955</v>
      </c>
      <c r="AO356" s="28">
        <f t="shared" si="220"/>
        <v>-77.948464399651158</v>
      </c>
      <c r="AP356">
        <f t="shared" si="236"/>
        <v>23.609121289162623</v>
      </c>
      <c r="AQ356">
        <f t="shared" si="237"/>
        <v>-25.26482869549163</v>
      </c>
      <c r="AR356" s="28">
        <f t="shared" si="221"/>
        <v>-34.786148996478587</v>
      </c>
      <c r="AS356" s="30">
        <f t="shared" si="222"/>
        <v>-187.42793943770005</v>
      </c>
      <c r="AT356" s="28">
        <f t="shared" si="223"/>
        <v>4.7667759180792162E-7</v>
      </c>
      <c r="AU356" s="28">
        <f t="shared" si="224"/>
        <v>1.8982038116621604E-2</v>
      </c>
      <c r="AV356" s="29">
        <f t="shared" si="225"/>
        <v>-1.4182132613165035E-9</v>
      </c>
      <c r="AW356" s="28">
        <f t="shared" si="226"/>
        <v>-1.0353839350384917E-3</v>
      </c>
      <c r="AX356" s="31">
        <f t="shared" si="227"/>
        <v>4.7525937854660513E-7</v>
      </c>
      <c r="AY356" s="28">
        <f t="shared" si="228"/>
        <v>1.7946654181583113E-2</v>
      </c>
      <c r="AZ356" s="8">
        <f t="shared" si="229"/>
        <v>-34.786148521219211</v>
      </c>
      <c r="BA356" s="8">
        <f t="shared" si="230"/>
        <v>-187.40999278351848</v>
      </c>
      <c r="BB356" s="8">
        <f t="shared" si="231"/>
        <v>-7.4099927835184758</v>
      </c>
      <c r="BD356" s="32">
        <f t="shared" si="232"/>
        <v>-35</v>
      </c>
      <c r="BE356" s="32">
        <f t="shared" si="233"/>
        <v>-187</v>
      </c>
      <c r="BF356" s="32">
        <f t="shared" si="234"/>
        <v>-7</v>
      </c>
    </row>
    <row r="357" spans="22:58" x14ac:dyDescent="0.25">
      <c r="V357" s="27">
        <v>4.5300000000000296</v>
      </c>
      <c r="W357" s="32">
        <f t="shared" si="204"/>
        <v>338844.15613922582</v>
      </c>
      <c r="X357">
        <f t="shared" si="238"/>
        <v>-3.4139245433795011</v>
      </c>
      <c r="Y357" s="28">
        <f t="shared" si="205"/>
        <v>-54.239921047137884</v>
      </c>
      <c r="Z357" s="28">
        <f t="shared" si="206"/>
        <v>-89.888794350046609</v>
      </c>
      <c r="AA357" s="28">
        <f t="shared" si="207"/>
        <v>16.261450868737889</v>
      </c>
      <c r="AB357" s="28">
        <f t="shared" si="208"/>
        <v>-81.153386179639412</v>
      </c>
      <c r="AC357" s="28">
        <f t="shared" si="209"/>
        <v>6.5419052322219171</v>
      </c>
      <c r="AD357" s="28">
        <f t="shared" si="210"/>
        <v>61.908953331908016</v>
      </c>
      <c r="AE357" s="28">
        <f t="shared" si="211"/>
        <v>-34.850489489557582</v>
      </c>
      <c r="AF357" s="28">
        <f t="shared" si="212"/>
        <v>-109.13322719777801</v>
      </c>
      <c r="AG357" s="28">
        <f t="shared" si="235"/>
        <v>92.110410468749379</v>
      </c>
      <c r="AH357" s="28">
        <f t="shared" si="213"/>
        <v>-140.44381723956025</v>
      </c>
      <c r="AI357" s="28">
        <f t="shared" si="214"/>
        <v>-89.999994555828835</v>
      </c>
      <c r="AJ357" s="28">
        <f t="shared" si="215"/>
        <v>63.782331598986303</v>
      </c>
      <c r="AK357" s="28">
        <f t="shared" si="216"/>
        <v>89.962931408640273</v>
      </c>
      <c r="AL357" s="29">
        <f t="shared" si="217"/>
        <v>-13.770277893055972</v>
      </c>
      <c r="AM357" s="28">
        <f t="shared" si="218"/>
        <v>-78.177897244067054</v>
      </c>
      <c r="AN357" s="28">
        <f t="shared" si="219"/>
        <v>1.6786469351194633</v>
      </c>
      <c r="AO357" s="28">
        <f t="shared" si="220"/>
        <v>-78.214960391255616</v>
      </c>
      <c r="AP357">
        <f t="shared" si="236"/>
        <v>23.609121289162623</v>
      </c>
      <c r="AQ357">
        <f t="shared" si="237"/>
        <v>-25.26482869549163</v>
      </c>
      <c r="AR357" s="28">
        <f t="shared" si="221"/>
        <v>-34.827549960767122</v>
      </c>
      <c r="AS357" s="30">
        <f t="shared" si="222"/>
        <v>-187.34818758903361</v>
      </c>
      <c r="AT357" s="28">
        <f t="shared" si="223"/>
        <v>4.9914271364190439E-7</v>
      </c>
      <c r="AU357" s="28">
        <f t="shared" si="224"/>
        <v>1.9424186550452666E-2</v>
      </c>
      <c r="AV357" s="29">
        <f t="shared" si="225"/>
        <v>-1.4850527266894155E-9</v>
      </c>
      <c r="AW357" s="28">
        <f t="shared" si="226"/>
        <v>-1.0595011250395248E-3</v>
      </c>
      <c r="AX357" s="31">
        <f t="shared" si="227"/>
        <v>4.9765766091521492E-7</v>
      </c>
      <c r="AY357" s="28">
        <f t="shared" si="228"/>
        <v>1.8364685425413141E-2</v>
      </c>
      <c r="AZ357" s="8">
        <f t="shared" si="229"/>
        <v>-34.827549463109463</v>
      </c>
      <c r="BA357" s="8">
        <f t="shared" si="230"/>
        <v>-187.3298229036082</v>
      </c>
      <c r="BB357" s="8">
        <f t="shared" si="231"/>
        <v>-7.3298229036082034</v>
      </c>
      <c r="BD357" s="32">
        <f t="shared" si="232"/>
        <v>-35</v>
      </c>
      <c r="BE357" s="32">
        <f t="shared" si="233"/>
        <v>-187</v>
      </c>
      <c r="BF357" s="32">
        <f t="shared" si="234"/>
        <v>-7</v>
      </c>
    </row>
    <row r="358" spans="22:58" x14ac:dyDescent="0.25">
      <c r="V358" s="27">
        <v>4.5400000000000302</v>
      </c>
      <c r="W358" s="32">
        <f t="shared" si="204"/>
        <v>346736.85045255604</v>
      </c>
      <c r="X358">
        <f t="shared" si="238"/>
        <v>-3.4139245433795011</v>
      </c>
      <c r="Y358" s="28">
        <f t="shared" si="205"/>
        <v>-54.439920310801433</v>
      </c>
      <c r="Z358" s="28">
        <f t="shared" si="206"/>
        <v>-89.891325693543138</v>
      </c>
      <c r="AA358" s="28">
        <f t="shared" si="207"/>
        <v>16.456825412921713</v>
      </c>
      <c r="AB358" s="28">
        <f t="shared" si="208"/>
        <v>-81.351680369329529</v>
      </c>
      <c r="AC358" s="28">
        <f t="shared" si="209"/>
        <v>6.6983486436774706</v>
      </c>
      <c r="AD358" s="28">
        <f t="shared" si="210"/>
        <v>62.453461374924665</v>
      </c>
      <c r="AE358" s="28">
        <f t="shared" si="211"/>
        <v>-34.698670797581748</v>
      </c>
      <c r="AF358" s="28">
        <f t="shared" si="212"/>
        <v>-108.78954468794799</v>
      </c>
      <c r="AG358" s="28">
        <f t="shared" si="235"/>
        <v>92.110410468749379</v>
      </c>
      <c r="AH358" s="28">
        <f t="shared" si="213"/>
        <v>-140.64381723956024</v>
      </c>
      <c r="AI358" s="28">
        <f t="shared" si="214"/>
        <v>-89.999994679753314</v>
      </c>
      <c r="AJ358" s="28">
        <f t="shared" si="215"/>
        <v>63.982331517170877</v>
      </c>
      <c r="AK358" s="28">
        <f t="shared" si="216"/>
        <v>89.963775192567383</v>
      </c>
      <c r="AL358" s="29">
        <f t="shared" si="217"/>
        <v>-13.962065851858096</v>
      </c>
      <c r="AM358" s="28">
        <f t="shared" si="218"/>
        <v>-78.439676337787475</v>
      </c>
      <c r="AN358" s="28">
        <f t="shared" si="219"/>
        <v>1.4868588945019248</v>
      </c>
      <c r="AO358" s="28">
        <f t="shared" si="220"/>
        <v>-78.475895824973406</v>
      </c>
      <c r="AP358">
        <f t="shared" si="236"/>
        <v>23.609121289162623</v>
      </c>
      <c r="AQ358">
        <f t="shared" si="237"/>
        <v>-25.26482869549163</v>
      </c>
      <c r="AR358" s="28">
        <f t="shared" si="221"/>
        <v>-34.867519309408827</v>
      </c>
      <c r="AS358" s="30">
        <f t="shared" si="222"/>
        <v>-187.2654405129214</v>
      </c>
      <c r="AT358" s="28">
        <f t="shared" si="223"/>
        <v>5.2266658398025217E-7</v>
      </c>
      <c r="AU358" s="28">
        <f t="shared" si="224"/>
        <v>1.9876633941944586E-2</v>
      </c>
      <c r="AV358" s="29">
        <f t="shared" si="225"/>
        <v>-1.5550397569142348E-9</v>
      </c>
      <c r="AW358" s="28">
        <f t="shared" si="226"/>
        <v>-1.0841800765606984E-3</v>
      </c>
      <c r="AX358" s="31">
        <f t="shared" si="227"/>
        <v>5.2111154422333795E-7</v>
      </c>
      <c r="AY358" s="28">
        <f t="shared" si="228"/>
        <v>1.8792453865383887E-2</v>
      </c>
      <c r="AZ358" s="8">
        <f t="shared" si="229"/>
        <v>-34.867518788297282</v>
      </c>
      <c r="BA358" s="8">
        <f t="shared" si="230"/>
        <v>-187.24664805905601</v>
      </c>
      <c r="BB358" s="8">
        <f t="shared" si="231"/>
        <v>-7.2466480590560138</v>
      </c>
      <c r="BD358" s="32">
        <f t="shared" si="232"/>
        <v>-35</v>
      </c>
      <c r="BE358" s="32">
        <f t="shared" si="233"/>
        <v>-187</v>
      </c>
      <c r="BF358" s="32">
        <f t="shared" si="234"/>
        <v>-7</v>
      </c>
    </row>
    <row r="359" spans="22:58" x14ac:dyDescent="0.25">
      <c r="V359" s="27">
        <v>4.55000000000003</v>
      </c>
      <c r="W359" s="32">
        <f t="shared" si="204"/>
        <v>354813.38923360041</v>
      </c>
      <c r="X359">
        <f t="shared" si="238"/>
        <v>-3.4139245433795011</v>
      </c>
      <c r="Y359" s="28">
        <f t="shared" si="205"/>
        <v>-54.639919607605464</v>
      </c>
      <c r="Z359" s="28">
        <f t="shared" si="206"/>
        <v>-89.893799417036888</v>
      </c>
      <c r="AA359" s="28">
        <f t="shared" si="207"/>
        <v>16.652403533403174</v>
      </c>
      <c r="AB359" s="28">
        <f t="shared" si="208"/>
        <v>-81.545662764938655</v>
      </c>
      <c r="AC359" s="28">
        <f t="shared" si="209"/>
        <v>6.8563406233912598</v>
      </c>
      <c r="AD359" s="28">
        <f t="shared" si="210"/>
        <v>62.990842439811196</v>
      </c>
      <c r="AE359" s="28">
        <f t="shared" si="211"/>
        <v>-34.545099994190529</v>
      </c>
      <c r="AF359" s="28">
        <f t="shared" si="212"/>
        <v>-108.44861974216437</v>
      </c>
      <c r="AG359" s="28">
        <f t="shared" si="235"/>
        <v>92.110410468749379</v>
      </c>
      <c r="AH359" s="28">
        <f t="shared" si="213"/>
        <v>-140.84381723956025</v>
      </c>
      <c r="AI359" s="28">
        <f t="shared" si="214"/>
        <v>-89.999994800856911</v>
      </c>
      <c r="AJ359" s="28">
        <f t="shared" si="215"/>
        <v>64.182331439037753</v>
      </c>
      <c r="AK359" s="28">
        <f t="shared" si="216"/>
        <v>89.964599769642618</v>
      </c>
      <c r="AL359" s="29">
        <f t="shared" si="217"/>
        <v>-14.154208891263318</v>
      </c>
      <c r="AM359" s="28">
        <f t="shared" si="218"/>
        <v>-78.695970283539111</v>
      </c>
      <c r="AN359" s="28">
        <f t="shared" si="219"/>
        <v>1.294715776963562</v>
      </c>
      <c r="AO359" s="28">
        <f t="shared" si="220"/>
        <v>-78.731365314753404</v>
      </c>
      <c r="AP359">
        <f t="shared" si="236"/>
        <v>23.609121289162623</v>
      </c>
      <c r="AQ359">
        <f t="shared" si="237"/>
        <v>-25.26482869549163</v>
      </c>
      <c r="AR359" s="28">
        <f t="shared" si="221"/>
        <v>-34.906091623555973</v>
      </c>
      <c r="AS359" s="30">
        <f t="shared" si="222"/>
        <v>-187.17998505691776</v>
      </c>
      <c r="AT359" s="28">
        <f t="shared" si="223"/>
        <v>5.4729909904299333E-7</v>
      </c>
      <c r="AU359" s="28">
        <f t="shared" si="224"/>
        <v>2.0339620184467274E-2</v>
      </c>
      <c r="AV359" s="29">
        <f t="shared" si="225"/>
        <v>-1.6283286443857145E-9</v>
      </c>
      <c r="AW359" s="28">
        <f t="shared" si="226"/>
        <v>-1.1094338747087333E-3</v>
      </c>
      <c r="AX359" s="31">
        <f t="shared" si="227"/>
        <v>5.4567077039860765E-7</v>
      </c>
      <c r="AY359" s="28">
        <f t="shared" si="228"/>
        <v>1.9230186309758542E-2</v>
      </c>
      <c r="AZ359" s="8">
        <f t="shared" si="229"/>
        <v>-34.9060910778852</v>
      </c>
      <c r="BA359" s="8">
        <f t="shared" si="230"/>
        <v>-187.160754870608</v>
      </c>
      <c r="BB359" s="8">
        <f t="shared" si="231"/>
        <v>-7.1607548706080024</v>
      </c>
      <c r="BD359" s="32">
        <f t="shared" si="232"/>
        <v>-35</v>
      </c>
      <c r="BE359" s="32">
        <f t="shared" si="233"/>
        <v>-187</v>
      </c>
      <c r="BF359" s="32">
        <f t="shared" si="234"/>
        <v>-7</v>
      </c>
    </row>
    <row r="360" spans="22:58" x14ac:dyDescent="0.25">
      <c r="V360" s="27">
        <v>4.5600000000000298</v>
      </c>
      <c r="W360" s="32">
        <f t="shared" si="204"/>
        <v>363078.05477012682</v>
      </c>
      <c r="X360">
        <f t="shared" si="238"/>
        <v>-3.4139245433795011</v>
      </c>
      <c r="Y360" s="28">
        <f t="shared" si="205"/>
        <v>-54.83991893605841</v>
      </c>
      <c r="Z360" s="28">
        <f t="shared" si="206"/>
        <v>-89.896216832091937</v>
      </c>
      <c r="AA360" s="28">
        <f t="shared" si="207"/>
        <v>16.84817646423436</v>
      </c>
      <c r="AB360" s="28">
        <f t="shared" si="208"/>
        <v>-81.735418421115028</v>
      </c>
      <c r="AC360" s="28">
        <f t="shared" si="209"/>
        <v>7.0158403692841009</v>
      </c>
      <c r="AD360" s="28">
        <f t="shared" si="210"/>
        <v>63.521003228148693</v>
      </c>
      <c r="AE360" s="28">
        <f t="shared" si="211"/>
        <v>-34.389826645919449</v>
      </c>
      <c r="AF360" s="28">
        <f t="shared" si="212"/>
        <v>-108.11063202505829</v>
      </c>
      <c r="AG360" s="28">
        <f t="shared" si="235"/>
        <v>92.110410468749379</v>
      </c>
      <c r="AH360" s="28">
        <f t="shared" si="213"/>
        <v>-141.04381723956024</v>
      </c>
      <c r="AI360" s="28">
        <f t="shared" si="214"/>
        <v>-89.999994919203857</v>
      </c>
      <c r="AJ360" s="28">
        <f t="shared" si="215"/>
        <v>64.382331364421191</v>
      </c>
      <c r="AK360" s="28">
        <f t="shared" si="216"/>
        <v>89.965405577066235</v>
      </c>
      <c r="AL360" s="29">
        <f t="shared" si="217"/>
        <v>-14.346692259763319</v>
      </c>
      <c r="AM360" s="28">
        <f t="shared" si="218"/>
        <v>-78.94687392624725</v>
      </c>
      <c r="AN360" s="28">
        <f t="shared" si="219"/>
        <v>1.1022323338470095</v>
      </c>
      <c r="AO360" s="28">
        <f t="shared" si="220"/>
        <v>-78.981463268384871</v>
      </c>
      <c r="AP360">
        <f t="shared" si="236"/>
        <v>23.609121289162623</v>
      </c>
      <c r="AQ360">
        <f t="shared" si="237"/>
        <v>-25.26482869549163</v>
      </c>
      <c r="AR360" s="28">
        <f t="shared" si="221"/>
        <v>-34.94330171840145</v>
      </c>
      <c r="AS360" s="30">
        <f t="shared" si="222"/>
        <v>-187.09209529344315</v>
      </c>
      <c r="AT360" s="28">
        <f t="shared" si="223"/>
        <v>5.7309250993669594E-7</v>
      </c>
      <c r="AU360" s="28">
        <f t="shared" si="224"/>
        <v>2.0813390759212909E-2</v>
      </c>
      <c r="AV360" s="29">
        <f t="shared" si="225"/>
        <v>-1.7050698241887508E-9</v>
      </c>
      <c r="AW360" s="28">
        <f t="shared" si="226"/>
        <v>-1.135275909381644E-3</v>
      </c>
      <c r="AX360" s="31">
        <f t="shared" si="227"/>
        <v>5.7138744011250717E-7</v>
      </c>
      <c r="AY360" s="28">
        <f t="shared" si="228"/>
        <v>1.9678114849831264E-2</v>
      </c>
      <c r="AZ360" s="8">
        <f t="shared" si="229"/>
        <v>-34.943301147014012</v>
      </c>
      <c r="BA360" s="8">
        <f t="shared" si="230"/>
        <v>-187.07241717859333</v>
      </c>
      <c r="BB360" s="8">
        <f t="shared" si="231"/>
        <v>-7.0724171785933265</v>
      </c>
      <c r="BD360" s="32">
        <f t="shared" si="232"/>
        <v>-35</v>
      </c>
      <c r="BE360" s="32">
        <f t="shared" si="233"/>
        <v>-187</v>
      </c>
      <c r="BF360" s="32">
        <f t="shared" si="234"/>
        <v>-7</v>
      </c>
    </row>
    <row r="361" spans="22:58" x14ac:dyDescent="0.25">
      <c r="V361" s="27">
        <v>4.5700000000000296</v>
      </c>
      <c r="W361" s="32">
        <f t="shared" ref="W361:W424" si="239">10*10^V361</f>
        <v>371535.22909719788</v>
      </c>
      <c r="X361">
        <f t="shared" si="238"/>
        <v>-3.4139245433795011</v>
      </c>
      <c r="Y361" s="28">
        <f t="shared" ref="Y361:Y424" si="240">20*LOG(1/SQRT((W361/fp)^2+1))</f>
        <v>-55.039918294735848</v>
      </c>
      <c r="Z361" s="28">
        <f t="shared" ref="Z361:Z424" si="241">-180/PI()*ATAN(W361/fp)</f>
        <v>-89.898579220419265</v>
      </c>
      <c r="AA361" s="28">
        <f t="shared" ref="AA361:AA424" si="242">20*LOG(SQRT((W361/fzRHP)^2+1))</f>
        <v>17.044135800195452</v>
      </c>
      <c r="AB361" s="28">
        <f t="shared" ref="AB361:AB424" si="243">-180/PI()*ATAN(W361/fzRHP)</f>
        <v>-81.921031289604798</v>
      </c>
      <c r="AC361" s="28">
        <f t="shared" ref="AC361:AC424" si="244">20*LOG(SQRT((W361/fzESR)^2+1))</f>
        <v>7.1768071353489997</v>
      </c>
      <c r="AD361" s="28">
        <f t="shared" ref="AD361:AD424" si="245">180/PI()*ATAN(W361/fzESR)</f>
        <v>64.043861650590813</v>
      </c>
      <c r="AE361" s="28">
        <f t="shared" ref="AE361:AE424" si="246">X361+Y361+AA361+AC361</f>
        <v>-34.2328999025709</v>
      </c>
      <c r="AF361" s="28">
        <f t="shared" ref="AF361:AF424" si="247">Z361+AB361+AD361</f>
        <v>-107.77574885943325</v>
      </c>
      <c r="AG361" s="28">
        <f t="shared" si="235"/>
        <v>92.110410468749379</v>
      </c>
      <c r="AH361" s="28">
        <f t="shared" ref="AH361:AH424" si="248">20*LOG(1/SQRT((W361/fp_comp1)^2+1))</f>
        <v>-141.24381723956023</v>
      </c>
      <c r="AI361" s="28">
        <f t="shared" ref="AI361:AI424" si="249">-180/PI()*ATAN(W361/fp_comp1)</f>
        <v>-89.999995034856894</v>
      </c>
      <c r="AJ361" s="28">
        <f t="shared" ref="AJ361:AJ424" si="250">20*LOG(SQRT((W361/fz_comp)^2+1))</f>
        <v>64.582331293162909</v>
      </c>
      <c r="AK361" s="28">
        <f t="shared" ref="AK361:AK424" si="251">180/PI()*ATAN(W361/fz_comp)</f>
        <v>89.966193042086729</v>
      </c>
      <c r="AL361" s="29">
        <f t="shared" ref="AL361:AL424" si="252">20*LOG(1/SQRT((W361/fp_comp2)^2+1))</f>
        <v>-14.539501767548014</v>
      </c>
      <c r="AM361" s="28">
        <f t="shared" ref="AM361:AM424" si="253">-180/PI()*ATAN(W361/fp_comp2)</f>
        <v>-79.192481788354897</v>
      </c>
      <c r="AN361" s="28">
        <f t="shared" ref="AN361:AN424" si="254">AG361+AH361+AJ361+AL361</f>
        <v>0.90942275480404433</v>
      </c>
      <c r="AO361" s="28">
        <f t="shared" ref="AO361:AO424" si="255">AI361+AK361+AM361</f>
        <v>-79.226283781125062</v>
      </c>
      <c r="AP361">
        <f t="shared" si="236"/>
        <v>23.609121289162623</v>
      </c>
      <c r="AQ361">
        <f t="shared" si="237"/>
        <v>-25.26482869549163</v>
      </c>
      <c r="AR361" s="28">
        <f t="shared" ref="AR361:AR424" si="256">AE361+AN361+AP361+AQ361</f>
        <v>-34.979184554095859</v>
      </c>
      <c r="AS361" s="30">
        <f t="shared" ref="AS361:AS424" si="257">AF361+AO361</f>
        <v>-187.0020326405583</v>
      </c>
      <c r="AT361" s="28">
        <f t="shared" ref="AT361:AT424" si="258">20*LOG(SQRT((W361/fz_ff)^2+1))</f>
        <v>6.0010152487307106E-7</v>
      </c>
      <c r="AU361" s="28">
        <f t="shared" ref="AU361:AU424" si="259">180/PI()*ATAN(W361/fz_ff)</f>
        <v>2.1298196865351973E-2</v>
      </c>
      <c r="AV361" s="29">
        <f t="shared" ref="AV361:AV424" si="260">20*LOG(1/SQRT((W361/fp_ff)^2+1))</f>
        <v>-1.785425303337849E-9</v>
      </c>
      <c r="AW361" s="28">
        <f t="shared" ref="AW361:AW424" si="261">-180/PI()*ATAN(W361/fp_ff)</f>
        <v>-1.1617198823682298E-3</v>
      </c>
      <c r="AX361" s="31">
        <f t="shared" ref="AX361:AX424" si="262">AT361+AV361</f>
        <v>5.9831609956973322E-7</v>
      </c>
      <c r="AY361" s="28">
        <f t="shared" ref="AY361:AY424" si="263">AU361+AW361</f>
        <v>2.0136476982983743E-2</v>
      </c>
      <c r="AZ361" s="8">
        <f t="shared" ref="AZ361:AZ424" si="264">AR361+AX361</f>
        <v>-34.97918395577976</v>
      </c>
      <c r="BA361" s="8">
        <f t="shared" ref="BA361:BA424" si="265">AS361+AY361</f>
        <v>-186.9818961635753</v>
      </c>
      <c r="BB361" s="8">
        <f t="shared" ref="BB361:BB424" si="266">BA361+180</f>
        <v>-6.9818961635752999</v>
      </c>
      <c r="BD361" s="32">
        <f t="shared" ref="BD361:BD424" si="267">ROUND(AZ361,0)</f>
        <v>-35</v>
      </c>
      <c r="BE361" s="32">
        <f t="shared" ref="BE361:BE424" si="268">ROUND(BA361,0)</f>
        <v>-187</v>
      </c>
      <c r="BF361" s="32">
        <f t="shared" ref="BF361:BF424" si="269">ROUND(BB361,0)</f>
        <v>-7</v>
      </c>
    </row>
    <row r="362" spans="22:58" x14ac:dyDescent="0.25">
      <c r="V362" s="27">
        <v>4.5800000000000303</v>
      </c>
      <c r="W362" s="32">
        <f t="shared" si="239"/>
        <v>380189.39632058778</v>
      </c>
      <c r="X362">
        <f t="shared" si="238"/>
        <v>-3.4139245433795011</v>
      </c>
      <c r="Y362" s="28">
        <f t="shared" si="240"/>
        <v>-55.239917682277493</v>
      </c>
      <c r="Z362" s="28">
        <f t="shared" si="241"/>
        <v>-89.900887834556286</v>
      </c>
      <c r="AA362" s="28">
        <f t="shared" si="242"/>
        <v>17.2402734833978</v>
      </c>
      <c r="AB362" s="28">
        <f t="shared" si="243"/>
        <v>-82.102584193031149</v>
      </c>
      <c r="AC362" s="28">
        <f t="shared" si="244"/>
        <v>7.3392003126885879</v>
      </c>
      <c r="AD362" s="28">
        <f t="shared" si="245"/>
        <v>64.559346543635797</v>
      </c>
      <c r="AE362" s="28">
        <f t="shared" si="246"/>
        <v>-34.074368429570605</v>
      </c>
      <c r="AF362" s="28">
        <f t="shared" si="247"/>
        <v>-107.44412548395164</v>
      </c>
      <c r="AG362" s="28">
        <f t="shared" si="235"/>
        <v>92.110410468749379</v>
      </c>
      <c r="AH362" s="28">
        <f t="shared" si="248"/>
        <v>-141.44381723956025</v>
      </c>
      <c r="AI362" s="28">
        <f t="shared" si="249"/>
        <v>-89.999995147877357</v>
      </c>
      <c r="AJ362" s="28">
        <f t="shared" si="250"/>
        <v>64.782331225111818</v>
      </c>
      <c r="AK362" s="28">
        <f t="shared" si="251"/>
        <v>89.966962582227296</v>
      </c>
      <c r="AL362" s="29">
        <f t="shared" si="252"/>
        <v>-14.732623769485237</v>
      </c>
      <c r="AM362" s="28">
        <f t="shared" si="253"/>
        <v>-79.43288797163261</v>
      </c>
      <c r="AN362" s="28">
        <f t="shared" si="254"/>
        <v>0.71630068481571385</v>
      </c>
      <c r="AO362" s="28">
        <f t="shared" si="255"/>
        <v>-79.46592053728267</v>
      </c>
      <c r="AP362">
        <f t="shared" si="236"/>
        <v>23.609121289162623</v>
      </c>
      <c r="AQ362">
        <f t="shared" si="237"/>
        <v>-25.26482869549163</v>
      </c>
      <c r="AR362" s="28">
        <f t="shared" si="256"/>
        <v>-35.013775151083898</v>
      </c>
      <c r="AS362" s="30">
        <f t="shared" si="257"/>
        <v>-186.91004602123431</v>
      </c>
      <c r="AT362" s="28">
        <f t="shared" si="258"/>
        <v>6.2838343646007689E-7</v>
      </c>
      <c r="AU362" s="28">
        <f t="shared" si="259"/>
        <v>2.1794295553221387E-2</v>
      </c>
      <c r="AV362" s="29">
        <f t="shared" si="260"/>
        <v>-1.8695705894320596E-9</v>
      </c>
      <c r="AW362" s="28">
        <f t="shared" si="261"/>
        <v>-1.1887798146129557E-3</v>
      </c>
      <c r="AX362" s="31">
        <f t="shared" si="262"/>
        <v>6.2651386587064479E-7</v>
      </c>
      <c r="AY362" s="28">
        <f t="shared" si="263"/>
        <v>2.0605515738608433E-2</v>
      </c>
      <c r="AZ362" s="8">
        <f t="shared" si="264"/>
        <v>-35.013774524570032</v>
      </c>
      <c r="BA362" s="8">
        <f t="shared" si="265"/>
        <v>-186.88944050549571</v>
      </c>
      <c r="BB362" s="8">
        <f t="shared" si="266"/>
        <v>-6.8894405054957133</v>
      </c>
      <c r="BD362" s="32">
        <f t="shared" si="267"/>
        <v>-35</v>
      </c>
      <c r="BE362" s="32">
        <f t="shared" si="268"/>
        <v>-187</v>
      </c>
      <c r="BF362" s="32">
        <f t="shared" si="269"/>
        <v>-7</v>
      </c>
    </row>
    <row r="363" spans="22:58" x14ac:dyDescent="0.25">
      <c r="V363" s="27">
        <v>4.5900000000000301</v>
      </c>
      <c r="W363" s="32">
        <f t="shared" si="239"/>
        <v>389045.14499430778</v>
      </c>
      <c r="X363">
        <f t="shared" si="238"/>
        <v>-3.4139245433795011</v>
      </c>
      <c r="Y363" s="28">
        <f t="shared" si="240"/>
        <v>-55.43991709738421</v>
      </c>
      <c r="Z363" s="28">
        <f t="shared" si="241"/>
        <v>-89.903143898530786</v>
      </c>
      <c r="AA363" s="28">
        <f t="shared" si="242"/>
        <v>17.436581790256863</v>
      </c>
      <c r="AB363" s="28">
        <f t="shared" si="243"/>
        <v>-82.280158802251322</v>
      </c>
      <c r="AC363" s="28">
        <f t="shared" si="244"/>
        <v>7.5029795057205453</v>
      </c>
      <c r="AD363" s="28">
        <f t="shared" si="245"/>
        <v>65.067397362809302</v>
      </c>
      <c r="AE363" s="28">
        <f t="shared" si="246"/>
        <v>-33.914280344786306</v>
      </c>
      <c r="AF363" s="28">
        <f t="shared" si="247"/>
        <v>-107.11590533797282</v>
      </c>
      <c r="AG363" s="28">
        <f t="shared" si="235"/>
        <v>92.110410468749379</v>
      </c>
      <c r="AH363" s="28">
        <f t="shared" si="248"/>
        <v>-141.64381723956024</v>
      </c>
      <c r="AI363" s="28">
        <f t="shared" si="249"/>
        <v>-89.999995258325157</v>
      </c>
      <c r="AJ363" s="28">
        <f t="shared" si="250"/>
        <v>64.982331160123493</v>
      </c>
      <c r="AK363" s="28">
        <f t="shared" si="251"/>
        <v>89.967714605507211</v>
      </c>
      <c r="AL363" s="29">
        <f t="shared" si="252"/>
        <v>-14.926045148228383</v>
      </c>
      <c r="AM363" s="28">
        <f t="shared" si="253"/>
        <v>-79.668186066567117</v>
      </c>
      <c r="AN363" s="28">
        <f t="shared" si="254"/>
        <v>0.52287924108425443</v>
      </c>
      <c r="AO363" s="28">
        <f t="shared" si="255"/>
        <v>-79.700466719385062</v>
      </c>
      <c r="AP363">
        <f t="shared" si="236"/>
        <v>23.609121289162623</v>
      </c>
      <c r="AQ363">
        <f t="shared" si="237"/>
        <v>-25.26482869549163</v>
      </c>
      <c r="AR363" s="28">
        <f t="shared" si="256"/>
        <v>-35.047108510031059</v>
      </c>
      <c r="AS363" s="30">
        <f t="shared" si="257"/>
        <v>-186.81637205735788</v>
      </c>
      <c r="AT363" s="28">
        <f t="shared" si="258"/>
        <v>6.5799823356377447E-7</v>
      </c>
      <c r="AU363" s="28">
        <f t="shared" si="259"/>
        <v>2.2301949860614276E-2</v>
      </c>
      <c r="AV363" s="29">
        <f t="shared" si="260"/>
        <v>-1.9576811900704455E-9</v>
      </c>
      <c r="AW363" s="28">
        <f t="shared" si="261"/>
        <v>-1.2164700536500251E-3</v>
      </c>
      <c r="AX363" s="31">
        <f t="shared" si="262"/>
        <v>6.5604055237370404E-7</v>
      </c>
      <c r="AY363" s="28">
        <f t="shared" si="263"/>
        <v>2.108547980696425E-2</v>
      </c>
      <c r="AZ363" s="8">
        <f t="shared" si="264"/>
        <v>-35.047107853990504</v>
      </c>
      <c r="BA363" s="8">
        <f t="shared" si="265"/>
        <v>-186.79528657755091</v>
      </c>
      <c r="BB363" s="8">
        <f t="shared" si="266"/>
        <v>-6.795286577550911</v>
      </c>
      <c r="BD363" s="32">
        <f t="shared" si="267"/>
        <v>-35</v>
      </c>
      <c r="BE363" s="32">
        <f t="shared" si="268"/>
        <v>-187</v>
      </c>
      <c r="BF363" s="32">
        <f t="shared" si="269"/>
        <v>-7</v>
      </c>
    </row>
    <row r="364" spans="22:58" x14ac:dyDescent="0.25">
      <c r="V364" s="27">
        <v>4.6000000000000298</v>
      </c>
      <c r="W364" s="32">
        <f t="shared" si="239"/>
        <v>398107.17055352498</v>
      </c>
      <c r="X364">
        <f t="shared" si="238"/>
        <v>-3.4139245433795011</v>
      </c>
      <c r="Y364" s="28">
        <f t="shared" si="240"/>
        <v>-55.639916538815385</v>
      </c>
      <c r="Z364" s="28">
        <f t="shared" si="241"/>
        <v>-89.90534860850974</v>
      </c>
      <c r="AA364" s="28">
        <f t="shared" si="242"/>
        <v>17.633053318837437</v>
      </c>
      <c r="AB364" s="28">
        <f t="shared" si="243"/>
        <v>-82.453835617057067</v>
      </c>
      <c r="AC364" s="28">
        <f t="shared" si="244"/>
        <v>7.6681046034670342</v>
      </c>
      <c r="AD364" s="28">
        <f t="shared" si="245"/>
        <v>65.567963855343464</v>
      </c>
      <c r="AE364" s="28">
        <f t="shared" si="246"/>
        <v>-33.752683159890417</v>
      </c>
      <c r="AF364" s="28">
        <f t="shared" si="247"/>
        <v>-106.79122037022336</v>
      </c>
      <c r="AG364" s="28">
        <f t="shared" si="235"/>
        <v>92.110410468749379</v>
      </c>
      <c r="AH364" s="28">
        <f t="shared" si="248"/>
        <v>-141.84381723956025</v>
      </c>
      <c r="AI364" s="28">
        <f t="shared" si="249"/>
        <v>-89.999995366258844</v>
      </c>
      <c r="AJ364" s="28">
        <f t="shared" si="250"/>
        <v>65.182331098060132</v>
      </c>
      <c r="AK364" s="28">
        <f t="shared" si="251"/>
        <v>89.968449510658118</v>
      </c>
      <c r="AL364" s="29">
        <f t="shared" si="252"/>
        <v>-15.119753297492391</v>
      </c>
      <c r="AM364" s="28">
        <f t="shared" si="253"/>
        <v>-79.898469068963749</v>
      </c>
      <c r="AN364" s="28">
        <f t="shared" si="254"/>
        <v>0.32917102975686774</v>
      </c>
      <c r="AO364" s="28">
        <f t="shared" si="255"/>
        <v>-79.930014924564475</v>
      </c>
      <c r="AP364">
        <f t="shared" si="236"/>
        <v>23.609121289162623</v>
      </c>
      <c r="AQ364">
        <f t="shared" si="237"/>
        <v>-25.26482869549163</v>
      </c>
      <c r="AR364" s="28">
        <f t="shared" si="256"/>
        <v>-35.079219536462553</v>
      </c>
      <c r="AS364" s="30">
        <f t="shared" si="257"/>
        <v>-186.72123529478785</v>
      </c>
      <c r="AT364" s="28">
        <f t="shared" si="258"/>
        <v>6.8900873245671932E-7</v>
      </c>
      <c r="AU364" s="28">
        <f t="shared" si="259"/>
        <v>2.2821428952245041E-2</v>
      </c>
      <c r="AV364" s="29">
        <f t="shared" si="260"/>
        <v>-2.0499441847816826E-9</v>
      </c>
      <c r="AW364" s="28">
        <f t="shared" si="261"/>
        <v>-1.2448052812106484E-3</v>
      </c>
      <c r="AX364" s="31">
        <f t="shared" si="262"/>
        <v>6.8695878827193765E-7</v>
      </c>
      <c r="AY364" s="28">
        <f t="shared" si="263"/>
        <v>2.1576623671034391E-2</v>
      </c>
      <c r="AZ364" s="8">
        <f t="shared" si="264"/>
        <v>-35.079218849503768</v>
      </c>
      <c r="BA364" s="8">
        <f t="shared" si="265"/>
        <v>-186.69965867111682</v>
      </c>
      <c r="BB364" s="8">
        <f t="shared" si="266"/>
        <v>-6.699658671116822</v>
      </c>
      <c r="BD364" s="32">
        <f t="shared" si="267"/>
        <v>-35</v>
      </c>
      <c r="BE364" s="32">
        <f t="shared" si="268"/>
        <v>-187</v>
      </c>
      <c r="BF364" s="32">
        <f t="shared" si="269"/>
        <v>-7</v>
      </c>
    </row>
    <row r="365" spans="22:58" x14ac:dyDescent="0.25">
      <c r="V365" s="27">
        <v>4.6100000000000296</v>
      </c>
      <c r="W365" s="32">
        <f t="shared" si="239"/>
        <v>407380.27780414105</v>
      </c>
      <c r="X365">
        <f t="shared" si="238"/>
        <v>-3.4139245433795011</v>
      </c>
      <c r="Y365" s="28">
        <f t="shared" si="240"/>
        <v>-55.839916005386243</v>
      </c>
      <c r="Z365" s="28">
        <f t="shared" si="241"/>
        <v>-89.907503133433437</v>
      </c>
      <c r="AA365" s="28">
        <f t="shared" si="242"/>
        <v>17.829680976570764</v>
      </c>
      <c r="AB365" s="28">
        <f t="shared" si="243"/>
        <v>-82.623693949993964</v>
      </c>
      <c r="AC365" s="28">
        <f t="shared" si="244"/>
        <v>7.8345358458848127</v>
      </c>
      <c r="AD365" s="28">
        <f t="shared" si="245"/>
        <v>66.06100571535184</v>
      </c>
      <c r="AE365" s="28">
        <f t="shared" si="246"/>
        <v>-33.589623726310165</v>
      </c>
      <c r="AF365" s="28">
        <f t="shared" si="247"/>
        <v>-106.47019136807556</v>
      </c>
      <c r="AG365" s="28">
        <f t="shared" si="235"/>
        <v>92.110410468749379</v>
      </c>
      <c r="AH365" s="28">
        <f t="shared" si="248"/>
        <v>-142.04381723956024</v>
      </c>
      <c r="AI365" s="28">
        <f t="shared" si="249"/>
        <v>-89.999995471735659</v>
      </c>
      <c r="AJ365" s="28">
        <f t="shared" si="250"/>
        <v>65.382331038790099</v>
      </c>
      <c r="AK365" s="28">
        <f t="shared" si="251"/>
        <v>89.969167687335471</v>
      </c>
      <c r="AL365" s="29">
        <f t="shared" si="252"/>
        <v>-15.313736105532755</v>
      </c>
      <c r="AM365" s="28">
        <f t="shared" si="253"/>
        <v>-80.12382930340226</v>
      </c>
      <c r="AN365" s="28">
        <f t="shared" si="254"/>
        <v>0.13518816244648235</v>
      </c>
      <c r="AO365" s="28">
        <f t="shared" si="255"/>
        <v>-80.154657087802448</v>
      </c>
      <c r="AP365">
        <f t="shared" si="236"/>
        <v>23.609121289162623</v>
      </c>
      <c r="AQ365">
        <f t="shared" si="237"/>
        <v>-25.26482869549163</v>
      </c>
      <c r="AR365" s="28">
        <f t="shared" si="256"/>
        <v>-35.11014297019269</v>
      </c>
      <c r="AS365" s="30">
        <f t="shared" si="257"/>
        <v>-186.62484845587801</v>
      </c>
      <c r="AT365" s="28">
        <f t="shared" si="258"/>
        <v>7.2148070989499227E-7</v>
      </c>
      <c r="AU365" s="28">
        <f t="shared" si="259"/>
        <v>2.3353008262462376E-2</v>
      </c>
      <c r="AV365" s="29">
        <f t="shared" si="260"/>
        <v>-2.1465543677141952E-9</v>
      </c>
      <c r="AW365" s="28">
        <f t="shared" si="261"/>
        <v>-1.2738005210074846E-3</v>
      </c>
      <c r="AX365" s="31">
        <f t="shared" si="262"/>
        <v>7.1933415552727807E-7</v>
      </c>
      <c r="AY365" s="28">
        <f t="shared" si="263"/>
        <v>2.2079207741454891E-2</v>
      </c>
      <c r="AZ365" s="8">
        <f t="shared" si="264"/>
        <v>-35.110142250858537</v>
      </c>
      <c r="BA365" s="8">
        <f t="shared" si="265"/>
        <v>-186.60276924813655</v>
      </c>
      <c r="BB365" s="8">
        <f t="shared" si="266"/>
        <v>-6.6027692481365534</v>
      </c>
      <c r="BD365" s="32">
        <f t="shared" si="267"/>
        <v>-35</v>
      </c>
      <c r="BE365" s="32">
        <f t="shared" si="268"/>
        <v>-187</v>
      </c>
      <c r="BF365" s="32">
        <f t="shared" si="269"/>
        <v>-7</v>
      </c>
    </row>
    <row r="366" spans="22:58" x14ac:dyDescent="0.25">
      <c r="V366" s="27">
        <v>4.6200000000000303</v>
      </c>
      <c r="W366" s="32">
        <f t="shared" si="239"/>
        <v>416869.38347036514</v>
      </c>
      <c r="X366">
        <f t="shared" si="238"/>
        <v>-3.4139245433795011</v>
      </c>
      <c r="Y366" s="28">
        <f t="shared" si="240"/>
        <v>-56.039915495965317</v>
      </c>
      <c r="Z366" s="28">
        <f t="shared" si="241"/>
        <v>-89.909608615635108</v>
      </c>
      <c r="AA366" s="28">
        <f t="shared" si="242"/>
        <v>18.026457968342999</v>
      </c>
      <c r="AB366" s="28">
        <f t="shared" si="243"/>
        <v>-82.789811913086353</v>
      </c>
      <c r="AC366" s="28">
        <f t="shared" si="244"/>
        <v>8.0022338852318615</v>
      </c>
      <c r="AD366" s="28">
        <f t="shared" si="245"/>
        <v>66.546492224398307</v>
      </c>
      <c r="AE366" s="28">
        <f t="shared" si="246"/>
        <v>-33.425148185769956</v>
      </c>
      <c r="AF366" s="28">
        <f t="shared" si="247"/>
        <v>-106.15292830432317</v>
      </c>
      <c r="AG366" s="28">
        <f t="shared" si="235"/>
        <v>92.110410468749379</v>
      </c>
      <c r="AH366" s="28">
        <f t="shared" si="248"/>
        <v>-142.24381723956026</v>
      </c>
      <c r="AI366" s="28">
        <f t="shared" si="249"/>
        <v>-89.99999557481155</v>
      </c>
      <c r="AJ366" s="28">
        <f t="shared" si="250"/>
        <v>65.582330982187656</v>
      </c>
      <c r="AK366" s="28">
        <f t="shared" si="251"/>
        <v>89.96986951632519</v>
      </c>
      <c r="AL366" s="29">
        <f t="shared" si="252"/>
        <v>-15.507981938858803</v>
      </c>
      <c r="AM366" s="28">
        <f t="shared" si="253"/>
        <v>-80.344358353195062</v>
      </c>
      <c r="AN366" s="28">
        <f t="shared" si="254"/>
        <v>-5.9057727482025868E-2</v>
      </c>
      <c r="AO366" s="28">
        <f t="shared" si="255"/>
        <v>-80.374484411681422</v>
      </c>
      <c r="AP366">
        <f t="shared" si="236"/>
        <v>23.609121289162623</v>
      </c>
      <c r="AQ366">
        <f t="shared" si="237"/>
        <v>-25.26482869549163</v>
      </c>
      <c r="AR366" s="28">
        <f t="shared" si="256"/>
        <v>-35.139913319580991</v>
      </c>
      <c r="AS366" s="30">
        <f t="shared" si="257"/>
        <v>-186.52741271600459</v>
      </c>
      <c r="AT366" s="28">
        <f t="shared" si="258"/>
        <v>7.5548304583849265E-7</v>
      </c>
      <c r="AU366" s="28">
        <f t="shared" si="259"/>
        <v>2.3896969641286608E-2</v>
      </c>
      <c r="AV366" s="29">
        <f t="shared" si="260"/>
        <v>-2.2477181049460243E-9</v>
      </c>
      <c r="AW366" s="28">
        <f t="shared" si="261"/>
        <v>-1.3034711467004138E-3</v>
      </c>
      <c r="AX366" s="31">
        <f t="shared" si="262"/>
        <v>7.532353277335466E-7</v>
      </c>
      <c r="AY366" s="28">
        <f t="shared" si="263"/>
        <v>2.2593498494586195E-2</v>
      </c>
      <c r="AZ366" s="8">
        <f t="shared" si="264"/>
        <v>-35.139912566345664</v>
      </c>
      <c r="BA366" s="8">
        <f t="shared" si="265"/>
        <v>-186.50481921751</v>
      </c>
      <c r="BB366" s="8">
        <f t="shared" si="266"/>
        <v>-6.5048192175100041</v>
      </c>
      <c r="BD366" s="32">
        <f t="shared" si="267"/>
        <v>-35</v>
      </c>
      <c r="BE366" s="32">
        <f t="shared" si="268"/>
        <v>-187</v>
      </c>
      <c r="BF366" s="32">
        <f t="shared" si="269"/>
        <v>-7</v>
      </c>
    </row>
    <row r="367" spans="22:58" x14ac:dyDescent="0.25">
      <c r="V367" s="27">
        <v>4.6300000000000301</v>
      </c>
      <c r="W367" s="32">
        <f t="shared" si="239"/>
        <v>426579.51880162227</v>
      </c>
      <c r="X367">
        <f t="shared" si="238"/>
        <v>-3.4139245433795011</v>
      </c>
      <c r="Y367" s="28">
        <f t="shared" si="240"/>
        <v>-56.239915009472014</v>
      </c>
      <c r="Z367" s="28">
        <f t="shared" si="241"/>
        <v>-89.911666171446541</v>
      </c>
      <c r="AA367" s="28">
        <f t="shared" si="242"/>
        <v>18.2233777849526</v>
      </c>
      <c r="AB367" s="28">
        <f t="shared" si="243"/>
        <v>-82.952266407265881</v>
      </c>
      <c r="AC367" s="28">
        <f t="shared" si="244"/>
        <v>8.1711598425008987</v>
      </c>
      <c r="AD367" s="28">
        <f t="shared" si="245"/>
        <v>67.024401880234365</v>
      </c>
      <c r="AE367" s="28">
        <f t="shared" si="246"/>
        <v>-33.25930192539802</v>
      </c>
      <c r="AF367" s="28">
        <f t="shared" si="247"/>
        <v>-105.83953069847806</v>
      </c>
      <c r="AG367" s="28">
        <f t="shared" si="235"/>
        <v>92.110410468749379</v>
      </c>
      <c r="AH367" s="28">
        <f t="shared" si="248"/>
        <v>-142.44381723956022</v>
      </c>
      <c r="AI367" s="28">
        <f t="shared" si="249"/>
        <v>-89.999995675541143</v>
      </c>
      <c r="AJ367" s="28">
        <f t="shared" si="250"/>
        <v>65.782330928132708</v>
      </c>
      <c r="AK367" s="28">
        <f t="shared" si="251"/>
        <v>89.970555369745412</v>
      </c>
      <c r="AL367" s="29">
        <f t="shared" si="252"/>
        <v>-15.702479626208047</v>
      </c>
      <c r="AM367" s="28">
        <f t="shared" si="253"/>
        <v>-80.560146996503974</v>
      </c>
      <c r="AN367" s="28">
        <f t="shared" si="254"/>
        <v>-0.2535554688861783</v>
      </c>
      <c r="AO367" s="28">
        <f t="shared" si="255"/>
        <v>-80.589587302299705</v>
      </c>
      <c r="AP367">
        <f t="shared" si="236"/>
        <v>23.609121289162623</v>
      </c>
      <c r="AQ367">
        <f t="shared" si="237"/>
        <v>-25.26482869549163</v>
      </c>
      <c r="AR367" s="28">
        <f t="shared" si="256"/>
        <v>-35.168564800613204</v>
      </c>
      <c r="AS367" s="30">
        <f t="shared" si="257"/>
        <v>-186.42911800077775</v>
      </c>
      <c r="AT367" s="28">
        <f t="shared" si="258"/>
        <v>7.9108786231390305E-7</v>
      </c>
      <c r="AU367" s="28">
        <f t="shared" si="259"/>
        <v>2.4453601503848382E-2</v>
      </c>
      <c r="AV367" s="29">
        <f t="shared" si="260"/>
        <v>-2.3536494771749617E-9</v>
      </c>
      <c r="AW367" s="28">
        <f t="shared" si="261"/>
        <v>-1.333832890047845E-3</v>
      </c>
      <c r="AX367" s="31">
        <f t="shared" si="262"/>
        <v>7.8873421283672813E-7</v>
      </c>
      <c r="AY367" s="28">
        <f t="shared" si="263"/>
        <v>2.3119768613800537E-2</v>
      </c>
      <c r="AZ367" s="8">
        <f t="shared" si="264"/>
        <v>-35.168564011878992</v>
      </c>
      <c r="BA367" s="8">
        <f t="shared" si="265"/>
        <v>-186.40599823216394</v>
      </c>
      <c r="BB367" s="8">
        <f t="shared" si="266"/>
        <v>-6.4059982321639382</v>
      </c>
      <c r="BD367" s="32">
        <f t="shared" si="267"/>
        <v>-35</v>
      </c>
      <c r="BE367" s="32">
        <f t="shared" si="268"/>
        <v>-186</v>
      </c>
      <c r="BF367" s="32">
        <f t="shared" si="269"/>
        <v>-6</v>
      </c>
    </row>
    <row r="368" spans="22:58" x14ac:dyDescent="0.25">
      <c r="V368" s="27">
        <v>4.6400000000000299</v>
      </c>
      <c r="W368" s="32">
        <f t="shared" si="239"/>
        <v>436515.83224019624</v>
      </c>
      <c r="X368">
        <f t="shared" si="238"/>
        <v>-3.4139245433795011</v>
      </c>
      <c r="Y368" s="28">
        <f t="shared" si="240"/>
        <v>-56.43991454487449</v>
      </c>
      <c r="Z368" s="28">
        <f t="shared" si="241"/>
        <v>-89.913676891789819</v>
      </c>
      <c r="AA368" s="28">
        <f t="shared" si="242"/>
        <v>18.420434191933872</v>
      </c>
      <c r="AB368" s="28">
        <f t="shared" si="243"/>
        <v>-83.11113311431123</v>
      </c>
      <c r="AC368" s="28">
        <f t="shared" si="244"/>
        <v>8.3412753589824131</v>
      </c>
      <c r="AD368" s="28">
        <f t="shared" si="245"/>
        <v>67.494722016344127</v>
      </c>
      <c r="AE368" s="28">
        <f t="shared" si="246"/>
        <v>-33.092129537337705</v>
      </c>
      <c r="AF368" s="28">
        <f t="shared" si="247"/>
        <v>-105.53008798975694</v>
      </c>
      <c r="AG368" s="28">
        <f t="shared" si="235"/>
        <v>92.110410468749379</v>
      </c>
      <c r="AH368" s="28">
        <f t="shared" si="248"/>
        <v>-142.64381723956024</v>
      </c>
      <c r="AI368" s="28">
        <f t="shared" si="249"/>
        <v>-89.99999577397783</v>
      </c>
      <c r="AJ368" s="28">
        <f t="shared" si="250"/>
        <v>65.982330876510659</v>
      </c>
      <c r="AK368" s="28">
        <f t="shared" si="251"/>
        <v>89.971225611243923</v>
      </c>
      <c r="AL368" s="29">
        <f t="shared" si="252"/>
        <v>-15.897218442805253</v>
      </c>
      <c r="AM368" s="28">
        <f t="shared" si="253"/>
        <v>-80.771285148282345</v>
      </c>
      <c r="AN368" s="28">
        <f t="shared" si="254"/>
        <v>-0.44829433710544997</v>
      </c>
      <c r="AO368" s="28">
        <f t="shared" si="255"/>
        <v>-80.800055311016251</v>
      </c>
      <c r="AP368">
        <f t="shared" si="236"/>
        <v>23.609121289162623</v>
      </c>
      <c r="AQ368">
        <f t="shared" si="237"/>
        <v>-25.26482869549163</v>
      </c>
      <c r="AR368" s="28">
        <f t="shared" si="256"/>
        <v>-35.196131280772164</v>
      </c>
      <c r="AS368" s="30">
        <f t="shared" si="257"/>
        <v>-186.33014330077319</v>
      </c>
      <c r="AT368" s="28">
        <f t="shared" si="258"/>
        <v>8.2837068156418528E-7</v>
      </c>
      <c r="AU368" s="28">
        <f t="shared" si="259"/>
        <v>2.5023198983308716E-2</v>
      </c>
      <c r="AV368" s="29">
        <f t="shared" si="260"/>
        <v>-2.4645741370284191E-9</v>
      </c>
      <c r="AW368" s="28">
        <f t="shared" si="261"/>
        <v>-1.3649018492479248E-3</v>
      </c>
      <c r="AX368" s="31">
        <f t="shared" si="262"/>
        <v>8.2590610742715684E-7</v>
      </c>
      <c r="AY368" s="28">
        <f t="shared" si="263"/>
        <v>2.3658297134060792E-2</v>
      </c>
      <c r="AZ368" s="8">
        <f t="shared" si="264"/>
        <v>-35.196130454866058</v>
      </c>
      <c r="BA368" s="8">
        <f t="shared" si="265"/>
        <v>-186.30648500363912</v>
      </c>
      <c r="BB368" s="8">
        <f t="shared" si="266"/>
        <v>-6.3064850036391249</v>
      </c>
      <c r="BD368" s="32">
        <f t="shared" si="267"/>
        <v>-35</v>
      </c>
      <c r="BE368" s="32">
        <f t="shared" si="268"/>
        <v>-186</v>
      </c>
      <c r="BF368" s="32">
        <f t="shared" si="269"/>
        <v>-6</v>
      </c>
    </row>
    <row r="369" spans="22:58" x14ac:dyDescent="0.25">
      <c r="V369" s="27">
        <v>4.6500000000000297</v>
      </c>
      <c r="W369" s="32">
        <f t="shared" si="239"/>
        <v>446683.59215099411</v>
      </c>
      <c r="X369">
        <f t="shared" si="238"/>
        <v>-3.4139245433795011</v>
      </c>
      <c r="Y369" s="28">
        <f t="shared" si="240"/>
        <v>-56.639914101187252</v>
      </c>
      <c r="Z369" s="28">
        <f t="shared" si="241"/>
        <v>-89.915641842755662</v>
      </c>
      <c r="AA369" s="28">
        <f t="shared" si="242"/>
        <v>18.617621218742023</v>
      </c>
      <c r="AB369" s="28">
        <f t="shared" si="243"/>
        <v>-83.266486491116979</v>
      </c>
      <c r="AC369" s="28">
        <f t="shared" si="244"/>
        <v>8.5125426430472366</v>
      </c>
      <c r="AD369" s="28">
        <f t="shared" si="245"/>
        <v>67.957448414785603</v>
      </c>
      <c r="AE369" s="28">
        <f t="shared" si="246"/>
        <v>-32.923674782777496</v>
      </c>
      <c r="AF369" s="28">
        <f t="shared" si="247"/>
        <v>-105.22467991908704</v>
      </c>
      <c r="AG369" s="28">
        <f t="shared" si="235"/>
        <v>92.110410468749379</v>
      </c>
      <c r="AH369" s="28">
        <f t="shared" si="248"/>
        <v>-142.84381723956022</v>
      </c>
      <c r="AI369" s="28">
        <f t="shared" si="249"/>
        <v>-89.999995870173848</v>
      </c>
      <c r="AJ369" s="28">
        <f t="shared" si="250"/>
        <v>66.182330827211985</v>
      </c>
      <c r="AK369" s="28">
        <f t="shared" si="251"/>
        <v>89.971880596190914</v>
      </c>
      <c r="AL369" s="29">
        <f t="shared" si="252"/>
        <v>-16.092188094925628</v>
      </c>
      <c r="AM369" s="28">
        <f t="shared" si="253"/>
        <v>-80.977861807718199</v>
      </c>
      <c r="AN369" s="28">
        <f t="shared" si="254"/>
        <v>-0.64326403852448877</v>
      </c>
      <c r="AO369" s="28">
        <f t="shared" si="255"/>
        <v>-81.005977081701133</v>
      </c>
      <c r="AP369">
        <f t="shared" si="236"/>
        <v>23.609121289162623</v>
      </c>
      <c r="AQ369">
        <f t="shared" si="237"/>
        <v>-25.26482869549163</v>
      </c>
      <c r="AR369" s="28">
        <f t="shared" si="256"/>
        <v>-35.222646227630996</v>
      </c>
      <c r="AS369" s="30">
        <f t="shared" si="257"/>
        <v>-186.23065700078817</v>
      </c>
      <c r="AT369" s="28">
        <f t="shared" si="258"/>
        <v>8.6741058419805707E-7</v>
      </c>
      <c r="AU369" s="28">
        <f t="shared" si="259"/>
        <v>2.5606064087340091E-2</v>
      </c>
      <c r="AV369" s="29">
        <f t="shared" si="260"/>
        <v>-2.5807254517535632E-9</v>
      </c>
      <c r="AW369" s="28">
        <f t="shared" si="261"/>
        <v>-1.3966944974739923E-3</v>
      </c>
      <c r="AX369" s="31">
        <f t="shared" si="262"/>
        <v>8.6482985874630353E-7</v>
      </c>
      <c r="AY369" s="28">
        <f t="shared" si="263"/>
        <v>2.4209369589866098E-2</v>
      </c>
      <c r="AZ369" s="8">
        <f t="shared" si="264"/>
        <v>-35.222645362801138</v>
      </c>
      <c r="BA369" s="8">
        <f t="shared" si="265"/>
        <v>-186.2064476311983</v>
      </c>
      <c r="BB369" s="8">
        <f t="shared" si="266"/>
        <v>-6.2064476311983015</v>
      </c>
      <c r="BD369" s="32">
        <f t="shared" si="267"/>
        <v>-35</v>
      </c>
      <c r="BE369" s="32">
        <f t="shared" si="268"/>
        <v>-186</v>
      </c>
      <c r="BF369" s="32">
        <f t="shared" si="269"/>
        <v>-6</v>
      </c>
    </row>
    <row r="370" spans="22:58" x14ac:dyDescent="0.25">
      <c r="V370" s="27">
        <v>4.6600000000000303</v>
      </c>
      <c r="W370" s="32">
        <f t="shared" si="239"/>
        <v>457088.18961490749</v>
      </c>
      <c r="X370">
        <f t="shared" si="238"/>
        <v>-3.4139245433795011</v>
      </c>
      <c r="Y370" s="28">
        <f t="shared" si="240"/>
        <v>-56.839913677469198</v>
      </c>
      <c r="Z370" s="28">
        <f t="shared" si="241"/>
        <v>-89.917562066168571</v>
      </c>
      <c r="AA370" s="28">
        <f t="shared" si="242"/>
        <v>18.814933148295566</v>
      </c>
      <c r="AB370" s="28">
        <f t="shared" si="243"/>
        <v>-83.418399766119634</v>
      </c>
      <c r="AC370" s="28">
        <f t="shared" si="244"/>
        <v>8.6849245122645407</v>
      </c>
      <c r="AD370" s="28">
        <f t="shared" si="245"/>
        <v>68.412584914662673</v>
      </c>
      <c r="AE370" s="28">
        <f t="shared" si="246"/>
        <v>-32.753980560288596</v>
      </c>
      <c r="AF370" s="28">
        <f t="shared" si="247"/>
        <v>-104.92337691762553</v>
      </c>
      <c r="AG370" s="28">
        <f t="shared" si="235"/>
        <v>92.110410468749379</v>
      </c>
      <c r="AH370" s="28">
        <f t="shared" si="248"/>
        <v>-143.04381723956024</v>
      </c>
      <c r="AI370" s="28">
        <f t="shared" si="249"/>
        <v>-89.999995964180172</v>
      </c>
      <c r="AJ370" s="28">
        <f t="shared" si="250"/>
        <v>66.382330780132122</v>
      </c>
      <c r="AK370" s="28">
        <f t="shared" si="251"/>
        <v>89.972520671867372</v>
      </c>
      <c r="AL370" s="29">
        <f t="shared" si="252"/>
        <v>-16.287378704779542</v>
      </c>
      <c r="AM370" s="28">
        <f t="shared" si="253"/>
        <v>-81.179965010865729</v>
      </c>
      <c r="AN370" s="28">
        <f t="shared" si="254"/>
        <v>-0.83845469545828166</v>
      </c>
      <c r="AO370" s="28">
        <f t="shared" si="255"/>
        <v>-81.207440303178529</v>
      </c>
      <c r="AP370">
        <f t="shared" si="236"/>
        <v>23.609121289162623</v>
      </c>
      <c r="AQ370">
        <f t="shared" si="237"/>
        <v>-25.26482869549163</v>
      </c>
      <c r="AR370" s="28">
        <f t="shared" si="256"/>
        <v>-35.248142662075885</v>
      </c>
      <c r="AS370" s="30">
        <f t="shared" si="257"/>
        <v>-186.13081722080406</v>
      </c>
      <c r="AT370" s="28">
        <f t="shared" si="258"/>
        <v>9.0829038084002946E-7</v>
      </c>
      <c r="AU370" s="28">
        <f t="shared" si="259"/>
        <v>2.6202505858253001E-2</v>
      </c>
      <c r="AV370" s="29">
        <f t="shared" si="260"/>
        <v>-2.7023522178370524E-9</v>
      </c>
      <c r="AW370" s="28">
        <f t="shared" si="261"/>
        <v>-1.4292276916088862E-3</v>
      </c>
      <c r="AX370" s="31">
        <f t="shared" si="262"/>
        <v>9.0558802862219244E-7</v>
      </c>
      <c r="AY370" s="28">
        <f t="shared" si="263"/>
        <v>2.4773278166644114E-2</v>
      </c>
      <c r="AZ370" s="8">
        <f t="shared" si="264"/>
        <v>-35.248141756487854</v>
      </c>
      <c r="BA370" s="8">
        <f t="shared" si="265"/>
        <v>-186.10604394263743</v>
      </c>
      <c r="BB370" s="8">
        <f t="shared" si="266"/>
        <v>-6.1060439426374273</v>
      </c>
      <c r="BD370" s="32">
        <f t="shared" si="267"/>
        <v>-35</v>
      </c>
      <c r="BE370" s="32">
        <f t="shared" si="268"/>
        <v>-186</v>
      </c>
      <c r="BF370" s="32">
        <f t="shared" si="269"/>
        <v>-6</v>
      </c>
    </row>
    <row r="371" spans="22:58" x14ac:dyDescent="0.25">
      <c r="V371" s="27">
        <v>4.6700000000000301</v>
      </c>
      <c r="W371" s="32">
        <f t="shared" si="239"/>
        <v>467735.14128723129</v>
      </c>
      <c r="X371">
        <f t="shared" si="238"/>
        <v>-3.4139245433795011</v>
      </c>
      <c r="Y371" s="28">
        <f t="shared" si="240"/>
        <v>-57.039913272821543</v>
      </c>
      <c r="Z371" s="28">
        <f t="shared" si="241"/>
        <v>-89.919438580139172</v>
      </c>
      <c r="AA371" s="28">
        <f t="shared" si="242"/>
        <v>19.012364506870057</v>
      </c>
      <c r="AB371" s="28">
        <f t="shared" si="243"/>
        <v>-83.566944937717906</v>
      </c>
      <c r="AC371" s="28">
        <f t="shared" si="244"/>
        <v>8.8583844309917446</v>
      </c>
      <c r="AD371" s="28">
        <f t="shared" si="245"/>
        <v>68.860143018396357</v>
      </c>
      <c r="AE371" s="28">
        <f t="shared" si="246"/>
        <v>-32.58308887833924</v>
      </c>
      <c r="AF371" s="28">
        <f t="shared" si="247"/>
        <v>-104.62624049946071</v>
      </c>
      <c r="AG371" s="28">
        <f t="shared" si="235"/>
        <v>92.110410468749379</v>
      </c>
      <c r="AH371" s="28">
        <f t="shared" si="248"/>
        <v>-143.24381723956023</v>
      </c>
      <c r="AI371" s="28">
        <f t="shared" si="249"/>
        <v>-89.999996056046655</v>
      </c>
      <c r="AJ371" s="28">
        <f t="shared" si="250"/>
        <v>66.582330735171183</v>
      </c>
      <c r="AK371" s="28">
        <f t="shared" si="251"/>
        <v>89.973146177649269</v>
      </c>
      <c r="AL371" s="29">
        <f t="shared" si="252"/>
        <v>-16.482780795732296</v>
      </c>
      <c r="AM371" s="28">
        <f t="shared" si="253"/>
        <v>-81.377681788162874</v>
      </c>
      <c r="AN371" s="28">
        <f t="shared" si="254"/>
        <v>-1.0338568313719634</v>
      </c>
      <c r="AO371" s="28">
        <f t="shared" si="255"/>
        <v>-81.40453166656026</v>
      </c>
      <c r="AP371">
        <f t="shared" si="236"/>
        <v>23.609121289162623</v>
      </c>
      <c r="AQ371">
        <f t="shared" si="237"/>
        <v>-25.26482869549163</v>
      </c>
      <c r="AR371" s="28">
        <f t="shared" si="256"/>
        <v>-35.27265311604021</v>
      </c>
      <c r="AS371" s="30">
        <f t="shared" si="257"/>
        <v>-186.03077216602097</v>
      </c>
      <c r="AT371" s="28">
        <f t="shared" si="258"/>
        <v>9.5109678378042245E-7</v>
      </c>
      <c r="AU371" s="28">
        <f t="shared" si="259"/>
        <v>2.6812840536851765E-2</v>
      </c>
      <c r="AV371" s="29">
        <f t="shared" si="260"/>
        <v>-2.8297109463853022E-9</v>
      </c>
      <c r="AW371" s="28">
        <f t="shared" si="261"/>
        <v>-1.4625186811826753E-3</v>
      </c>
      <c r="AX371" s="31">
        <f t="shared" si="262"/>
        <v>9.4826707283403711E-7</v>
      </c>
      <c r="AY371" s="28">
        <f t="shared" si="263"/>
        <v>2.535032185566909E-2</v>
      </c>
      <c r="AZ371" s="8">
        <f t="shared" si="264"/>
        <v>-35.272652167773138</v>
      </c>
      <c r="BA371" s="8">
        <f t="shared" si="265"/>
        <v>-186.00542184416528</v>
      </c>
      <c r="BB371" s="8">
        <f t="shared" si="266"/>
        <v>-6.0054218441652836</v>
      </c>
      <c r="BD371" s="32">
        <f t="shared" si="267"/>
        <v>-35</v>
      </c>
      <c r="BE371" s="32">
        <f t="shared" si="268"/>
        <v>-186</v>
      </c>
      <c r="BF371" s="32">
        <f t="shared" si="269"/>
        <v>-6</v>
      </c>
    </row>
    <row r="372" spans="22:58" x14ac:dyDescent="0.25">
      <c r="V372" s="27">
        <v>4.6800000000000299</v>
      </c>
      <c r="W372" s="32">
        <f t="shared" si="239"/>
        <v>478630.09232267219</v>
      </c>
      <c r="X372">
        <f t="shared" si="238"/>
        <v>-3.4139245433795011</v>
      </c>
      <c r="Y372" s="28">
        <f t="shared" si="240"/>
        <v>-57.239912886386001</v>
      </c>
      <c r="Z372" s="28">
        <f t="shared" si="241"/>
        <v>-89.921272379603892</v>
      </c>
      <c r="AA372" s="28">
        <f t="shared" si="242"/>
        <v>19.209910054337463</v>
      </c>
      <c r="AB372" s="28">
        <f t="shared" si="243"/>
        <v>-83.712192774533591</v>
      </c>
      <c r="AC372" s="28">
        <f t="shared" si="244"/>
        <v>9.0328865435918164</v>
      </c>
      <c r="AD372" s="28">
        <f t="shared" si="245"/>
        <v>69.300141497799459</v>
      </c>
      <c r="AE372" s="28">
        <f t="shared" si="246"/>
        <v>-32.411040831836225</v>
      </c>
      <c r="AF372" s="28">
        <f t="shared" si="247"/>
        <v>-104.33332365633801</v>
      </c>
      <c r="AG372" s="28">
        <f t="shared" si="235"/>
        <v>92.110410468749379</v>
      </c>
      <c r="AH372" s="28">
        <f t="shared" si="248"/>
        <v>-143.44381723956025</v>
      </c>
      <c r="AI372" s="28">
        <f t="shared" si="249"/>
        <v>-89.999996145821981</v>
      </c>
      <c r="AJ372" s="28">
        <f t="shared" si="250"/>
        <v>66.782330692233828</v>
      </c>
      <c r="AK372" s="28">
        <f t="shared" si="251"/>
        <v>89.973757445187445</v>
      </c>
      <c r="AL372" s="29">
        <f t="shared" si="252"/>
        <v>-16.678385277870728</v>
      </c>
      <c r="AM372" s="28">
        <f t="shared" si="253"/>
        <v>-81.5710981265443</v>
      </c>
      <c r="AN372" s="28">
        <f t="shared" si="254"/>
        <v>-1.2294613564477679</v>
      </c>
      <c r="AO372" s="28">
        <f t="shared" si="255"/>
        <v>-81.597336827178836</v>
      </c>
      <c r="AP372">
        <f t="shared" si="236"/>
        <v>23.609121289162623</v>
      </c>
      <c r="AQ372">
        <f t="shared" si="237"/>
        <v>-25.26482869549163</v>
      </c>
      <c r="AR372" s="28">
        <f t="shared" si="256"/>
        <v>-35.296209594612996</v>
      </c>
      <c r="AS372" s="30">
        <f t="shared" si="257"/>
        <v>-185.93066048351685</v>
      </c>
      <c r="AT372" s="28">
        <f t="shared" si="258"/>
        <v>9.9592058826862718E-7</v>
      </c>
      <c r="AU372" s="28">
        <f t="shared" si="259"/>
        <v>2.7437391730107393E-2</v>
      </c>
      <c r="AV372" s="29">
        <f t="shared" si="260"/>
        <v>-2.9630697204343589E-9</v>
      </c>
      <c r="AW372" s="28">
        <f t="shared" si="261"/>
        <v>-1.4965851175186033E-3</v>
      </c>
      <c r="AX372" s="31">
        <f t="shared" si="262"/>
        <v>9.9295751854819286E-7</v>
      </c>
      <c r="AY372" s="28">
        <f t="shared" si="263"/>
        <v>2.5940806612588789E-2</v>
      </c>
      <c r="AZ372" s="8">
        <f t="shared" si="264"/>
        <v>-35.296208601655479</v>
      </c>
      <c r="BA372" s="8">
        <f t="shared" si="265"/>
        <v>-185.90471967690425</v>
      </c>
      <c r="BB372" s="8">
        <f t="shared" si="266"/>
        <v>-5.90471967690425</v>
      </c>
      <c r="BD372" s="32">
        <f t="shared" si="267"/>
        <v>-35</v>
      </c>
      <c r="BE372" s="32">
        <f t="shared" si="268"/>
        <v>-186</v>
      </c>
      <c r="BF372" s="32">
        <f t="shared" si="269"/>
        <v>-6</v>
      </c>
    </row>
    <row r="373" spans="22:58" x14ac:dyDescent="0.25">
      <c r="V373" s="27">
        <v>4.6900000000000297</v>
      </c>
      <c r="W373" s="32">
        <f t="shared" si="239"/>
        <v>489778.81936847995</v>
      </c>
      <c r="X373">
        <f t="shared" si="238"/>
        <v>-3.4139245433795011</v>
      </c>
      <c r="Y373" s="28">
        <f t="shared" si="240"/>
        <v>-57.439912517342869</v>
      </c>
      <c r="Z373" s="28">
        <f t="shared" si="241"/>
        <v>-89.923064436852442</v>
      </c>
      <c r="AA373" s="28">
        <f t="shared" si="242"/>
        <v>19.407564774744298</v>
      </c>
      <c r="AB373" s="28">
        <f t="shared" si="243"/>
        <v>-83.854212817368008</v>
      </c>
      <c r="AC373" s="28">
        <f t="shared" si="244"/>
        <v>9.2083957034479642</v>
      </c>
      <c r="AD373" s="28">
        <f t="shared" si="245"/>
        <v>69.732606001788298</v>
      </c>
      <c r="AE373" s="28">
        <f t="shared" si="246"/>
        <v>-32.237876582530106</v>
      </c>
      <c r="AF373" s="28">
        <f t="shared" si="247"/>
        <v>-104.04467125243215</v>
      </c>
      <c r="AG373" s="28">
        <f t="shared" si="235"/>
        <v>92.110410468749379</v>
      </c>
      <c r="AH373" s="28">
        <f t="shared" si="248"/>
        <v>-143.64381723956024</v>
      </c>
      <c r="AI373" s="28">
        <f t="shared" si="249"/>
        <v>-89.999996233553787</v>
      </c>
      <c r="AJ373" s="28">
        <f t="shared" si="250"/>
        <v>66.982330651228949</v>
      </c>
      <c r="AK373" s="28">
        <f t="shared" si="251"/>
        <v>89.974354798583491</v>
      </c>
      <c r="AL373" s="29">
        <f t="shared" si="252"/>
        <v>-16.874183433925229</v>
      </c>
      <c r="AM373" s="28">
        <f t="shared" si="253"/>
        <v>-81.760298935869926</v>
      </c>
      <c r="AN373" s="28">
        <f t="shared" si="254"/>
        <v>-1.4252595535071357</v>
      </c>
      <c r="AO373" s="28">
        <f t="shared" si="255"/>
        <v>-81.785940370840223</v>
      </c>
      <c r="AP373">
        <f t="shared" si="236"/>
        <v>23.609121289162623</v>
      </c>
      <c r="AQ373">
        <f t="shared" si="237"/>
        <v>-25.26482869549163</v>
      </c>
      <c r="AR373" s="28">
        <f t="shared" si="256"/>
        <v>-35.318843542366245</v>
      </c>
      <c r="AS373" s="30">
        <f t="shared" si="257"/>
        <v>-185.83061162327238</v>
      </c>
      <c r="AT373" s="28">
        <f t="shared" si="258"/>
        <v>1.0428568750215432E-6</v>
      </c>
      <c r="AU373" s="28">
        <f t="shared" si="259"/>
        <v>2.8076490582735397E-2</v>
      </c>
      <c r="AV373" s="29">
        <f t="shared" si="260"/>
        <v>-3.1027139809147012E-9</v>
      </c>
      <c r="AW373" s="28">
        <f t="shared" si="261"/>
        <v>-1.5314450630920385E-3</v>
      </c>
      <c r="AX373" s="31">
        <f t="shared" si="262"/>
        <v>1.0397541610406284E-6</v>
      </c>
      <c r="AY373" s="28">
        <f t="shared" si="263"/>
        <v>2.6545045519643359E-2</v>
      </c>
      <c r="AZ373" s="8">
        <f t="shared" si="264"/>
        <v>-35.318842502612085</v>
      </c>
      <c r="BA373" s="8">
        <f t="shared" si="265"/>
        <v>-185.80406657775274</v>
      </c>
      <c r="BB373" s="8">
        <f t="shared" si="266"/>
        <v>-5.8040665777527352</v>
      </c>
      <c r="BD373" s="32">
        <f t="shared" si="267"/>
        <v>-35</v>
      </c>
      <c r="BE373" s="32">
        <f t="shared" si="268"/>
        <v>-186</v>
      </c>
      <c r="BF373" s="32">
        <f t="shared" si="269"/>
        <v>-6</v>
      </c>
    </row>
    <row r="374" spans="22:58" x14ac:dyDescent="0.25">
      <c r="V374" s="27">
        <v>4.7000000000000304</v>
      </c>
      <c r="W374" s="32">
        <f t="shared" si="239"/>
        <v>501187.23362730764</v>
      </c>
      <c r="X374">
        <f t="shared" si="238"/>
        <v>-3.4139245433795011</v>
      </c>
      <c r="Y374" s="28">
        <f t="shared" si="240"/>
        <v>-57.639912164909425</v>
      </c>
      <c r="Z374" s="28">
        <f t="shared" si="241"/>
        <v>-89.924815702043247</v>
      </c>
      <c r="AA374" s="28">
        <f t="shared" si="242"/>
        <v>19.605323867221834</v>
      </c>
      <c r="AB374" s="28">
        <f t="shared" si="243"/>
        <v>-83.993073382717796</v>
      </c>
      <c r="AC374" s="28">
        <f t="shared" si="244"/>
        <v>9.3848774979586018</v>
      </c>
      <c r="AD374" s="28">
        <f t="shared" si="245"/>
        <v>70.15756866740027</v>
      </c>
      <c r="AE374" s="28">
        <f t="shared" si="246"/>
        <v>-32.063635343108487</v>
      </c>
      <c r="AF374" s="28">
        <f t="shared" si="247"/>
        <v>-103.76032041736077</v>
      </c>
      <c r="AG374" s="28">
        <f t="shared" si="235"/>
        <v>92.110410468749379</v>
      </c>
      <c r="AH374" s="28">
        <f t="shared" si="248"/>
        <v>-143.84381723956022</v>
      </c>
      <c r="AI374" s="28">
        <f t="shared" si="249"/>
        <v>-89.99999631928857</v>
      </c>
      <c r="AJ374" s="28">
        <f t="shared" si="250"/>
        <v>67.182330612069634</v>
      </c>
      <c r="AK374" s="28">
        <f t="shared" si="251"/>
        <v>89.974938554561547</v>
      </c>
      <c r="AL374" s="29">
        <f t="shared" si="252"/>
        <v>-17.070166905554469</v>
      </c>
      <c r="AM374" s="28">
        <f t="shared" si="253"/>
        <v>-81.945368019401641</v>
      </c>
      <c r="AN374" s="28">
        <f t="shared" si="254"/>
        <v>-1.6212430642956797</v>
      </c>
      <c r="AO374" s="28">
        <f t="shared" si="255"/>
        <v>-81.970425784128665</v>
      </c>
      <c r="AP374">
        <f t="shared" si="236"/>
        <v>23.609121289162623</v>
      </c>
      <c r="AQ374">
        <f t="shared" si="237"/>
        <v>-25.26482869549163</v>
      </c>
      <c r="AR374" s="28">
        <f t="shared" si="256"/>
        <v>-35.340585813733178</v>
      </c>
      <c r="AS374" s="30">
        <f t="shared" si="257"/>
        <v>-185.73074620148944</v>
      </c>
      <c r="AT374" s="28">
        <f t="shared" si="258"/>
        <v>1.0920051992314007E-6</v>
      </c>
      <c r="AU374" s="28">
        <f t="shared" si="259"/>
        <v>2.8730475952770555E-2</v>
      </c>
      <c r="AV374" s="29">
        <f t="shared" si="260"/>
        <v>-3.2489407406864401E-9</v>
      </c>
      <c r="AW374" s="28">
        <f t="shared" si="261"/>
        <v>-1.5671170011074549E-3</v>
      </c>
      <c r="AX374" s="31">
        <f t="shared" si="262"/>
        <v>1.0887562584907143E-6</v>
      </c>
      <c r="AY374" s="28">
        <f t="shared" si="263"/>
        <v>2.7163358951663101E-2</v>
      </c>
      <c r="AZ374" s="8">
        <f t="shared" si="264"/>
        <v>-35.340584724976921</v>
      </c>
      <c r="BA374" s="8">
        <f t="shared" si="265"/>
        <v>-185.70358284253777</v>
      </c>
      <c r="BB374" s="8">
        <f t="shared" si="266"/>
        <v>-5.7035828425377701</v>
      </c>
      <c r="BD374" s="32">
        <f t="shared" si="267"/>
        <v>-35</v>
      </c>
      <c r="BE374" s="32">
        <f t="shared" si="268"/>
        <v>-186</v>
      </c>
      <c r="BF374" s="32">
        <f t="shared" si="269"/>
        <v>-6</v>
      </c>
    </row>
    <row r="375" spans="22:58" x14ac:dyDescent="0.25">
      <c r="V375" s="27">
        <v>4.7100000000000302</v>
      </c>
      <c r="W375" s="32">
        <f t="shared" si="239"/>
        <v>512861.383991401</v>
      </c>
      <c r="X375">
        <f t="shared" si="238"/>
        <v>-3.4139245433795011</v>
      </c>
      <c r="Y375" s="28">
        <f t="shared" si="240"/>
        <v>-57.839911828338053</v>
      </c>
      <c r="Z375" s="28">
        <f t="shared" si="241"/>
        <v>-89.926527103707215</v>
      </c>
      <c r="AA375" s="28">
        <f t="shared" si="242"/>
        <v>19.803182737220666</v>
      </c>
      <c r="AB375" s="28">
        <f t="shared" si="243"/>
        <v>-84.128841567720897</v>
      </c>
      <c r="AC375" s="28">
        <f t="shared" si="244"/>
        <v>9.5622982697043728</v>
      </c>
      <c r="AD375" s="28">
        <f t="shared" si="245"/>
        <v>70.575067735618234</v>
      </c>
      <c r="AE375" s="28">
        <f t="shared" si="246"/>
        <v>-31.888355364792517</v>
      </c>
      <c r="AF375" s="28">
        <f t="shared" si="247"/>
        <v>-103.48030093580988</v>
      </c>
      <c r="AG375" s="28">
        <f t="shared" si="235"/>
        <v>92.110410468749379</v>
      </c>
      <c r="AH375" s="28">
        <f t="shared" si="248"/>
        <v>-144.04381723956024</v>
      </c>
      <c r="AI375" s="28">
        <f t="shared" si="249"/>
        <v>-89.99999640307179</v>
      </c>
      <c r="AJ375" s="28">
        <f t="shared" si="250"/>
        <v>67.38233057467275</v>
      </c>
      <c r="AK375" s="28">
        <f t="shared" si="251"/>
        <v>89.975509022636302</v>
      </c>
      <c r="AL375" s="29">
        <f t="shared" si="252"/>
        <v>-17.266327679997161</v>
      </c>
      <c r="AM375" s="28">
        <f t="shared" si="253"/>
        <v>-82.126388048071135</v>
      </c>
      <c r="AN375" s="28">
        <f t="shared" si="254"/>
        <v>-1.8174038761352733</v>
      </c>
      <c r="AO375" s="28">
        <f t="shared" si="255"/>
        <v>-82.150875428506623</v>
      </c>
      <c r="AP375">
        <f t="shared" si="236"/>
        <v>23.609121289162623</v>
      </c>
      <c r="AQ375">
        <f t="shared" si="237"/>
        <v>-25.26482869549163</v>
      </c>
      <c r="AR375" s="28">
        <f t="shared" si="256"/>
        <v>-35.361466647256798</v>
      </c>
      <c r="AS375" s="30">
        <f t="shared" si="257"/>
        <v>-185.6311763643165</v>
      </c>
      <c r="AT375" s="28">
        <f t="shared" si="258"/>
        <v>1.1434698104320259E-6</v>
      </c>
      <c r="AU375" s="28">
        <f t="shared" si="259"/>
        <v>2.9399694591230419E-2</v>
      </c>
      <c r="AV375" s="29">
        <f t="shared" si="260"/>
        <v>-3.4020585845393269E-9</v>
      </c>
      <c r="AW375" s="28">
        <f t="shared" si="261"/>
        <v>-1.6036198452984431E-3</v>
      </c>
      <c r="AX375" s="31">
        <f t="shared" si="262"/>
        <v>1.1400677518474867E-6</v>
      </c>
      <c r="AY375" s="28">
        <f t="shared" si="263"/>
        <v>2.7796074745931976E-2</v>
      </c>
      <c r="AZ375" s="8">
        <f t="shared" si="264"/>
        <v>-35.361465507189045</v>
      </c>
      <c r="BA375" s="8">
        <f t="shared" si="265"/>
        <v>-185.60338028957057</v>
      </c>
      <c r="BB375" s="8">
        <f t="shared" si="266"/>
        <v>-5.6033802895705662</v>
      </c>
      <c r="BD375" s="32">
        <f t="shared" si="267"/>
        <v>-35</v>
      </c>
      <c r="BE375" s="32">
        <f t="shared" si="268"/>
        <v>-186</v>
      </c>
      <c r="BF375" s="32">
        <f t="shared" si="269"/>
        <v>-6</v>
      </c>
    </row>
    <row r="376" spans="22:58" x14ac:dyDescent="0.25">
      <c r="V376" s="27">
        <v>4.7200000000000299</v>
      </c>
      <c r="W376" s="32">
        <f t="shared" si="239"/>
        <v>524807.46024980955</v>
      </c>
      <c r="X376">
        <f t="shared" si="238"/>
        <v>-3.4139245433795011</v>
      </c>
      <c r="Y376" s="28">
        <f t="shared" si="240"/>
        <v>-58.039911506914869</v>
      </c>
      <c r="Z376" s="28">
        <f t="shared" si="241"/>
        <v>-89.928199549239949</v>
      </c>
      <c r="AA376" s="28">
        <f t="shared" si="242"/>
        <v>20.001136988062544</v>
      </c>
      <c r="AB376" s="28">
        <f t="shared" si="243"/>
        <v>-84.261583256412905</v>
      </c>
      <c r="AC376" s="28">
        <f t="shared" si="244"/>
        <v>9.7406251339867289</v>
      </c>
      <c r="AD376" s="28">
        <f t="shared" si="245"/>
        <v>70.985147173344501</v>
      </c>
      <c r="AE376" s="28">
        <f t="shared" si="246"/>
        <v>-31.712073928245101</v>
      </c>
      <c r="AF376" s="28">
        <f t="shared" si="247"/>
        <v>-103.20463563230834</v>
      </c>
      <c r="AG376" s="28">
        <f t="shared" si="235"/>
        <v>92.110410468749379</v>
      </c>
      <c r="AH376" s="28">
        <f t="shared" si="248"/>
        <v>-144.24381723956023</v>
      </c>
      <c r="AI376" s="28">
        <f t="shared" si="249"/>
        <v>-89.999996484947872</v>
      </c>
      <c r="AJ376" s="28">
        <f t="shared" si="250"/>
        <v>67.582330538959013</v>
      </c>
      <c r="AK376" s="28">
        <f t="shared" si="251"/>
        <v>89.976066505277004</v>
      </c>
      <c r="AL376" s="29">
        <f t="shared" si="252"/>
        <v>-17.46265807709468</v>
      </c>
      <c r="AM376" s="28">
        <f t="shared" si="253"/>
        <v>-82.303440538294367</v>
      </c>
      <c r="AN376" s="28">
        <f t="shared" si="254"/>
        <v>-2.0137343089465176</v>
      </c>
      <c r="AO376" s="28">
        <f t="shared" si="255"/>
        <v>-82.327370517965235</v>
      </c>
      <c r="AP376">
        <f t="shared" si="236"/>
        <v>23.609121289162623</v>
      </c>
      <c r="AQ376">
        <f t="shared" si="237"/>
        <v>-25.26482869549163</v>
      </c>
      <c r="AR376" s="28">
        <f t="shared" si="256"/>
        <v>-35.381515643520622</v>
      </c>
      <c r="AS376" s="30">
        <f t="shared" si="257"/>
        <v>-185.53200615027356</v>
      </c>
      <c r="AT376" s="28">
        <f t="shared" si="258"/>
        <v>1.1973598762223765E-6</v>
      </c>
      <c r="AU376" s="28">
        <f t="shared" si="259"/>
        <v>3.0084501325964491E-2</v>
      </c>
      <c r="AV376" s="29">
        <f t="shared" si="260"/>
        <v>-3.5623934551575551E-9</v>
      </c>
      <c r="AW376" s="28">
        <f t="shared" si="261"/>
        <v>-1.6409729499560497E-3</v>
      </c>
      <c r="AX376" s="31">
        <f t="shared" si="262"/>
        <v>1.193797482767219E-6</v>
      </c>
      <c r="AY376" s="28">
        <f t="shared" si="263"/>
        <v>2.8443528376008442E-2</v>
      </c>
      <c r="AZ376" s="8">
        <f t="shared" si="264"/>
        <v>-35.381514449723142</v>
      </c>
      <c r="BA376" s="8">
        <f t="shared" si="265"/>
        <v>-185.50356262189754</v>
      </c>
      <c r="BB376" s="8">
        <f t="shared" si="266"/>
        <v>-5.5035626218975437</v>
      </c>
      <c r="BD376" s="32">
        <f t="shared" si="267"/>
        <v>-35</v>
      </c>
      <c r="BE376" s="32">
        <f t="shared" si="268"/>
        <v>-186</v>
      </c>
      <c r="BF376" s="32">
        <f t="shared" si="269"/>
        <v>-6</v>
      </c>
    </row>
    <row r="377" spans="22:58" x14ac:dyDescent="0.25">
      <c r="V377" s="27">
        <v>4.7300000000000297</v>
      </c>
      <c r="W377" s="32">
        <f t="shared" si="239"/>
        <v>537031.79637029045</v>
      </c>
      <c r="X377">
        <f t="shared" si="238"/>
        <v>-3.4139245433795011</v>
      </c>
      <c r="Y377" s="28">
        <f t="shared" si="240"/>
        <v>-58.239911199958073</v>
      </c>
      <c r="Z377" s="28">
        <f t="shared" si="241"/>
        <v>-89.929833925382766</v>
      </c>
      <c r="AA377" s="28">
        <f t="shared" si="242"/>
        <v>20.199182412801193</v>
      </c>
      <c r="AB377" s="28">
        <f t="shared" si="243"/>
        <v>-84.391363127179261</v>
      </c>
      <c r="AC377" s="28">
        <f t="shared" si="244"/>
        <v>9.9198259929413677</v>
      </c>
      <c r="AD377" s="28">
        <f t="shared" si="245"/>
        <v>71.387856302707888</v>
      </c>
      <c r="AE377" s="28">
        <f t="shared" si="246"/>
        <v>-31.534827337595011</v>
      </c>
      <c r="AF377" s="28">
        <f t="shared" si="247"/>
        <v>-102.93334074985412</v>
      </c>
      <c r="AG377" s="28">
        <f t="shared" si="235"/>
        <v>92.110410468749379</v>
      </c>
      <c r="AH377" s="28">
        <f t="shared" si="248"/>
        <v>-144.44381723956022</v>
      </c>
      <c r="AI377" s="28">
        <f t="shared" si="249"/>
        <v>-89.999996564960227</v>
      </c>
      <c r="AJ377" s="28">
        <f t="shared" si="250"/>
        <v>67.782330504852666</v>
      </c>
      <c r="AK377" s="28">
        <f t="shared" si="251"/>
        <v>89.976611298067908</v>
      </c>
      <c r="AL377" s="29">
        <f t="shared" si="252"/>
        <v>-17.65915073668544</v>
      </c>
      <c r="AM377" s="28">
        <f t="shared" si="253"/>
        <v>-82.476605833098702</v>
      </c>
      <c r="AN377" s="28">
        <f t="shared" si="254"/>
        <v>-2.210227002643613</v>
      </c>
      <c r="AO377" s="28">
        <f t="shared" si="255"/>
        <v>-82.499991099991021</v>
      </c>
      <c r="AP377">
        <f t="shared" si="236"/>
        <v>23.609121289162623</v>
      </c>
      <c r="AQ377">
        <f t="shared" si="237"/>
        <v>-25.26482869549163</v>
      </c>
      <c r="AR377" s="28">
        <f t="shared" si="256"/>
        <v>-35.400761746567632</v>
      </c>
      <c r="AS377" s="30">
        <f t="shared" si="257"/>
        <v>-185.43333184984516</v>
      </c>
      <c r="AT377" s="28">
        <f t="shared" si="258"/>
        <v>1.2537897002040742E-6</v>
      </c>
      <c r="AU377" s="28">
        <f t="shared" si="259"/>
        <v>3.0785259249784962E-2</v>
      </c>
      <c r="AV377" s="29">
        <f t="shared" si="260"/>
        <v>-3.7302828671549626E-9</v>
      </c>
      <c r="AW377" s="28">
        <f t="shared" si="261"/>
        <v>-1.679196120190664E-3</v>
      </c>
      <c r="AX377" s="31">
        <f t="shared" si="262"/>
        <v>1.2500594173369194E-6</v>
      </c>
      <c r="AY377" s="28">
        <f t="shared" si="263"/>
        <v>2.9106063129594299E-2</v>
      </c>
      <c r="AZ377" s="8">
        <f t="shared" si="264"/>
        <v>-35.400760496508212</v>
      </c>
      <c r="BA377" s="8">
        <f t="shared" si="265"/>
        <v>-185.40422578671556</v>
      </c>
      <c r="BB377" s="8">
        <f t="shared" si="266"/>
        <v>-5.404225786715557</v>
      </c>
      <c r="BD377" s="32">
        <f t="shared" si="267"/>
        <v>-35</v>
      </c>
      <c r="BE377" s="32">
        <f t="shared" si="268"/>
        <v>-185</v>
      </c>
      <c r="BF377" s="32">
        <f t="shared" si="269"/>
        <v>-5</v>
      </c>
    </row>
    <row r="378" spans="22:58" x14ac:dyDescent="0.25">
      <c r="V378" s="27">
        <v>4.7400000000000304</v>
      </c>
      <c r="W378" s="32">
        <f t="shared" si="239"/>
        <v>549540.87385766313</v>
      </c>
      <c r="X378">
        <f t="shared" si="238"/>
        <v>-3.4139245433795011</v>
      </c>
      <c r="Y378" s="28">
        <f t="shared" si="240"/>
        <v>-58.439910906816607</v>
      </c>
      <c r="Z378" s="28">
        <f t="shared" si="241"/>
        <v>-89.931431098692912</v>
      </c>
      <c r="AA378" s="28">
        <f t="shared" si="242"/>
        <v>20.397314986384337</v>
      </c>
      <c r="AB378" s="28">
        <f t="shared" si="243"/>
        <v>-84.518244661297572</v>
      </c>
      <c r="AC378" s="28">
        <f t="shared" si="244"/>
        <v>10.099869546433069</v>
      </c>
      <c r="AD378" s="28">
        <f t="shared" si="245"/>
        <v>71.783249438740214</v>
      </c>
      <c r="AE378" s="28">
        <f t="shared" si="246"/>
        <v>-31.356650917378701</v>
      </c>
      <c r="AF378" s="28">
        <f t="shared" si="247"/>
        <v>-102.66642632125028</v>
      </c>
      <c r="AG378" s="28">
        <f t="shared" si="235"/>
        <v>92.110410468749379</v>
      </c>
      <c r="AH378" s="28">
        <f t="shared" si="248"/>
        <v>-144.64381723956024</v>
      </c>
      <c r="AI378" s="28">
        <f t="shared" si="249"/>
        <v>-89.999996643151277</v>
      </c>
      <c r="AJ378" s="28">
        <f t="shared" si="250"/>
        <v>67.982330472281348</v>
      </c>
      <c r="AK378" s="28">
        <f t="shared" si="251"/>
        <v>89.977143689864988</v>
      </c>
      <c r="AL378" s="29">
        <f t="shared" si="252"/>
        <v>-17.855798606371479</v>
      </c>
      <c r="AM378" s="28">
        <f t="shared" si="253"/>
        <v>-82.645963086339918</v>
      </c>
      <c r="AN378" s="28">
        <f t="shared" si="254"/>
        <v>-2.4068749049009881</v>
      </c>
      <c r="AO378" s="28">
        <f t="shared" si="255"/>
        <v>-82.668816039626208</v>
      </c>
      <c r="AP378">
        <f t="shared" si="236"/>
        <v>23.609121289162623</v>
      </c>
      <c r="AQ378">
        <f t="shared" si="237"/>
        <v>-25.26482869549163</v>
      </c>
      <c r="AR378" s="28">
        <f t="shared" si="256"/>
        <v>-35.419233228608697</v>
      </c>
      <c r="AS378" s="30">
        <f t="shared" si="257"/>
        <v>-185.33524236087649</v>
      </c>
      <c r="AT378" s="28">
        <f t="shared" si="258"/>
        <v>1.3128789804206405E-6</v>
      </c>
      <c r="AU378" s="28">
        <f t="shared" si="259"/>
        <v>3.1502339912979599E-2</v>
      </c>
      <c r="AV378" s="29">
        <f t="shared" si="260"/>
        <v>-3.9060855503497067E-9</v>
      </c>
      <c r="AW378" s="28">
        <f t="shared" si="261"/>
        <v>-1.7183096224329514E-3</v>
      </c>
      <c r="AX378" s="31">
        <f t="shared" si="262"/>
        <v>1.3089728948702908E-6</v>
      </c>
      <c r="AY378" s="28">
        <f t="shared" si="263"/>
        <v>2.9784030290546649E-2</v>
      </c>
      <c r="AZ378" s="8">
        <f t="shared" si="264"/>
        <v>-35.419231919635799</v>
      </c>
      <c r="BA378" s="8">
        <f t="shared" si="265"/>
        <v>-185.30545833058594</v>
      </c>
      <c r="BB378" s="8">
        <f t="shared" si="266"/>
        <v>-5.3054583305859353</v>
      </c>
      <c r="BD378" s="32">
        <f t="shared" si="267"/>
        <v>-35</v>
      </c>
      <c r="BE378" s="32">
        <f t="shared" si="268"/>
        <v>-185</v>
      </c>
      <c r="BF378" s="32">
        <f t="shared" si="269"/>
        <v>-5</v>
      </c>
    </row>
    <row r="379" spans="22:58" x14ac:dyDescent="0.25">
      <c r="V379" s="27">
        <v>4.7500000000000302</v>
      </c>
      <c r="W379" s="32">
        <f t="shared" si="239"/>
        <v>562341.32519038848</v>
      </c>
      <c r="X379">
        <f t="shared" si="238"/>
        <v>-3.4139245433795011</v>
      </c>
      <c r="Y379" s="28">
        <f t="shared" si="240"/>
        <v>-58.639910626868648</v>
      </c>
      <c r="Z379" s="28">
        <f t="shared" si="241"/>
        <v>-89.932991916002877</v>
      </c>
      <c r="AA379" s="28">
        <f t="shared" si="242"/>
        <v>20.595530858108848</v>
      </c>
      <c r="AB379" s="28">
        <f t="shared" si="243"/>
        <v>-84.642290152469968</v>
      </c>
      <c r="AC379" s="28">
        <f t="shared" si="244"/>
        <v>10.2807252999387</v>
      </c>
      <c r="AD379" s="28">
        <f t="shared" si="245"/>
        <v>72.171385536313991</v>
      </c>
      <c r="AE379" s="28">
        <f t="shared" si="246"/>
        <v>-31.177579012200603</v>
      </c>
      <c r="AF379" s="28">
        <f t="shared" si="247"/>
        <v>-102.40389653215887</v>
      </c>
      <c r="AG379" s="28">
        <f t="shared" si="235"/>
        <v>92.110410468749379</v>
      </c>
      <c r="AH379" s="28">
        <f t="shared" si="248"/>
        <v>-144.84381723956022</v>
      </c>
      <c r="AI379" s="28">
        <f t="shared" si="249"/>
        <v>-89.999996719562475</v>
      </c>
      <c r="AJ379" s="28">
        <f t="shared" si="250"/>
        <v>68.182330441175978</v>
      </c>
      <c r="AK379" s="28">
        <f t="shared" si="251"/>
        <v>89.977663962949023</v>
      </c>
      <c r="AL379" s="29">
        <f t="shared" si="252"/>
        <v>-18.052594929656056</v>
      </c>
      <c r="AM379" s="28">
        <f t="shared" si="253"/>
        <v>-82.81159024979776</v>
      </c>
      <c r="AN379" s="28">
        <f t="shared" si="254"/>
        <v>-2.6036712592909232</v>
      </c>
      <c r="AO379" s="28">
        <f t="shared" si="255"/>
        <v>-82.833923006411212</v>
      </c>
      <c r="AP379">
        <f t="shared" si="236"/>
        <v>23.609121289162623</v>
      </c>
      <c r="AQ379">
        <f t="shared" si="237"/>
        <v>-25.26482869549163</v>
      </c>
      <c r="AR379" s="28">
        <f t="shared" si="256"/>
        <v>-35.436957677820537</v>
      </c>
      <c r="AS379" s="30">
        <f t="shared" si="257"/>
        <v>-185.23781953857008</v>
      </c>
      <c r="AT379" s="28">
        <f t="shared" si="258"/>
        <v>1.3747530504387913E-6</v>
      </c>
      <c r="AU379" s="28">
        <f t="shared" si="259"/>
        <v>3.2236123520308635E-2</v>
      </c>
      <c r="AV379" s="29">
        <f t="shared" si="260"/>
        <v>-4.0901737351445316E-9</v>
      </c>
      <c r="AW379" s="28">
        <f t="shared" si="261"/>
        <v>-1.7583341951793838E-3</v>
      </c>
      <c r="AX379" s="31">
        <f t="shared" si="262"/>
        <v>1.3706628767036469E-6</v>
      </c>
      <c r="AY379" s="28">
        <f t="shared" si="263"/>
        <v>3.0477789325129252E-2</v>
      </c>
      <c r="AZ379" s="8">
        <f t="shared" si="264"/>
        <v>-35.436956307157658</v>
      </c>
      <c r="BA379" s="8">
        <f t="shared" si="265"/>
        <v>-185.20734174924496</v>
      </c>
      <c r="BB379" s="8">
        <f t="shared" si="266"/>
        <v>-5.2073417492449607</v>
      </c>
      <c r="BD379" s="32">
        <f t="shared" si="267"/>
        <v>-35</v>
      </c>
      <c r="BE379" s="32">
        <f t="shared" si="268"/>
        <v>-185</v>
      </c>
      <c r="BF379" s="32">
        <f t="shared" si="269"/>
        <v>-5</v>
      </c>
    </row>
    <row r="380" spans="22:58" x14ac:dyDescent="0.25">
      <c r="V380" s="27">
        <v>4.76000000000003</v>
      </c>
      <c r="W380" s="32">
        <f t="shared" si="239"/>
        <v>575439.93733719713</v>
      </c>
      <c r="X380">
        <f t="shared" si="238"/>
        <v>-3.4139245433795011</v>
      </c>
      <c r="Y380" s="28">
        <f t="shared" si="240"/>
        <v>-58.839910359520417</v>
      </c>
      <c r="Z380" s="28">
        <f t="shared" si="241"/>
        <v>-89.934517204869394</v>
      </c>
      <c r="AA380" s="28">
        <f t="shared" si="242"/>
        <v>20.793826344360649</v>
      </c>
      <c r="AB380" s="28">
        <f t="shared" si="243"/>
        <v>-84.763560717251977</v>
      </c>
      <c r="AC380" s="28">
        <f t="shared" si="244"/>
        <v>10.462363569624278</v>
      </c>
      <c r="AD380" s="28">
        <f t="shared" si="245"/>
        <v>72.55232784709861</v>
      </c>
      <c r="AE380" s="28">
        <f t="shared" si="246"/>
        <v>-30.997644988914992</v>
      </c>
      <c r="AF380" s="28">
        <f t="shared" si="247"/>
        <v>-102.14575007502276</v>
      </c>
      <c r="AG380" s="28">
        <f t="shared" si="235"/>
        <v>92.110410468749379</v>
      </c>
      <c r="AH380" s="28">
        <f t="shared" si="248"/>
        <v>-145.04381723956021</v>
      </c>
      <c r="AI380" s="28">
        <f t="shared" si="249"/>
        <v>-89.999996794234363</v>
      </c>
      <c r="AJ380" s="28">
        <f t="shared" si="250"/>
        <v>68.382330411470576</v>
      </c>
      <c r="AK380" s="28">
        <f t="shared" si="251"/>
        <v>89.97817239317537</v>
      </c>
      <c r="AL380" s="29">
        <f t="shared" si="252"/>
        <v>-18.249533234449878</v>
      </c>
      <c r="AM380" s="28">
        <f t="shared" si="253"/>
        <v>-82.973564062948498</v>
      </c>
      <c r="AN380" s="28">
        <f t="shared" si="254"/>
        <v>-2.800609593790135</v>
      </c>
      <c r="AO380" s="28">
        <f t="shared" si="255"/>
        <v>-82.99538846400749</v>
      </c>
      <c r="AP380">
        <f t="shared" si="236"/>
        <v>23.609121289162623</v>
      </c>
      <c r="AQ380">
        <f t="shared" si="237"/>
        <v>-25.26482869549163</v>
      </c>
      <c r="AR380" s="28">
        <f t="shared" si="256"/>
        <v>-35.453961989034134</v>
      </c>
      <c r="AS380" s="30">
        <f t="shared" si="257"/>
        <v>-185.14113853903024</v>
      </c>
      <c r="AT380" s="28">
        <f t="shared" si="258"/>
        <v>1.4395431551454609E-6</v>
      </c>
      <c r="AU380" s="28">
        <f t="shared" si="259"/>
        <v>3.2986999132590046E-2</v>
      </c>
      <c r="AV380" s="29">
        <f t="shared" si="260"/>
        <v>-4.282938938491579E-9</v>
      </c>
      <c r="AW380" s="28">
        <f t="shared" si="261"/>
        <v>-1.7992910599880616E-3</v>
      </c>
      <c r="AX380" s="31">
        <f t="shared" si="262"/>
        <v>1.4352602162069693E-6</v>
      </c>
      <c r="AY380" s="28">
        <f t="shared" si="263"/>
        <v>3.1187708072601985E-2</v>
      </c>
      <c r="AZ380" s="8">
        <f t="shared" si="264"/>
        <v>-35.453960553773918</v>
      </c>
      <c r="BA380" s="8">
        <f t="shared" si="265"/>
        <v>-185.10995083095764</v>
      </c>
      <c r="BB380" s="8">
        <f t="shared" si="266"/>
        <v>-5.1099508309576436</v>
      </c>
      <c r="BD380" s="32">
        <f t="shared" si="267"/>
        <v>-35</v>
      </c>
      <c r="BE380" s="32">
        <f t="shared" si="268"/>
        <v>-185</v>
      </c>
      <c r="BF380" s="32">
        <f t="shared" si="269"/>
        <v>-5</v>
      </c>
    </row>
    <row r="381" spans="22:58" x14ac:dyDescent="0.25">
      <c r="V381" s="27">
        <v>4.7700000000000298</v>
      </c>
      <c r="W381" s="32">
        <f t="shared" si="239"/>
        <v>588843.65535563009</v>
      </c>
      <c r="X381">
        <f t="shared" si="238"/>
        <v>-3.4139245433795011</v>
      </c>
      <c r="Y381" s="28">
        <f t="shared" si="240"/>
        <v>-59.039910104204822</v>
      </c>
      <c r="Z381" s="28">
        <f t="shared" si="241"/>
        <v>-89.93600777401214</v>
      </c>
      <c r="AA381" s="28">
        <f t="shared" si="242"/>
        <v>20.992197921631398</v>
      </c>
      <c r="AB381" s="28">
        <f t="shared" si="243"/>
        <v>-84.882116306290641</v>
      </c>
      <c r="AC381" s="28">
        <f t="shared" si="244"/>
        <v>10.644755484819315</v>
      </c>
      <c r="AD381" s="28">
        <f t="shared" si="245"/>
        <v>72.926143587164887</v>
      </c>
      <c r="AE381" s="28">
        <f t="shared" si="246"/>
        <v>-30.816881241133615</v>
      </c>
      <c r="AF381" s="28">
        <f t="shared" si="247"/>
        <v>-101.89198049313788</v>
      </c>
      <c r="AG381" s="28">
        <f t="shared" si="235"/>
        <v>92.110410468749379</v>
      </c>
      <c r="AH381" s="28">
        <f t="shared" si="248"/>
        <v>-145.24381723956023</v>
      </c>
      <c r="AI381" s="28">
        <f t="shared" si="249"/>
        <v>-89.999996867206505</v>
      </c>
      <c r="AJ381" s="28">
        <f t="shared" si="250"/>
        <v>68.582330383102146</v>
      </c>
      <c r="AK381" s="28">
        <f t="shared" si="251"/>
        <v>89.978669250120134</v>
      </c>
      <c r="AL381" s="29">
        <f t="shared" si="252"/>
        <v>-18.446607321942796</v>
      </c>
      <c r="AM381" s="28">
        <f t="shared" si="253"/>
        <v>-83.131960045224261</v>
      </c>
      <c r="AN381" s="28">
        <f t="shared" si="254"/>
        <v>-2.9976837096515005</v>
      </c>
      <c r="AO381" s="28">
        <f t="shared" si="255"/>
        <v>-83.153287662310632</v>
      </c>
      <c r="AP381">
        <f t="shared" si="236"/>
        <v>23.609121289162623</v>
      </c>
      <c r="AQ381">
        <f t="shared" si="237"/>
        <v>-25.26482869549163</v>
      </c>
      <c r="AR381" s="28">
        <f t="shared" si="256"/>
        <v>-35.470272357114119</v>
      </c>
      <c r="AS381" s="30">
        <f t="shared" si="257"/>
        <v>-185.04526815544853</v>
      </c>
      <c r="AT381" s="28">
        <f t="shared" si="258"/>
        <v>1.5073867207588059E-6</v>
      </c>
      <c r="AU381" s="28">
        <f t="shared" si="259"/>
        <v>3.375536487298024E-2</v>
      </c>
      <c r="AV381" s="29">
        <f t="shared" si="260"/>
        <v>-4.4847881065825234E-9</v>
      </c>
      <c r="AW381" s="28">
        <f t="shared" si="261"/>
        <v>-1.841201932730669E-3</v>
      </c>
      <c r="AX381" s="31">
        <f t="shared" si="262"/>
        <v>1.5029019326522233E-6</v>
      </c>
      <c r="AY381" s="28">
        <f t="shared" si="263"/>
        <v>3.1914162940249569E-2</v>
      </c>
      <c r="AZ381" s="8">
        <f t="shared" si="264"/>
        <v>-35.470270854212188</v>
      </c>
      <c r="BA381" s="8">
        <f t="shared" si="265"/>
        <v>-185.01335399250829</v>
      </c>
      <c r="BB381" s="8">
        <f t="shared" si="266"/>
        <v>-5.0133539925082857</v>
      </c>
      <c r="BD381" s="32">
        <f t="shared" si="267"/>
        <v>-35</v>
      </c>
      <c r="BE381" s="32">
        <f t="shared" si="268"/>
        <v>-185</v>
      </c>
      <c r="BF381" s="32">
        <f t="shared" si="269"/>
        <v>-5</v>
      </c>
    </row>
    <row r="382" spans="22:58" x14ac:dyDescent="0.25">
      <c r="V382" s="27">
        <v>4.7800000000000402</v>
      </c>
      <c r="W382" s="32">
        <f t="shared" si="239"/>
        <v>602559.58607441373</v>
      </c>
      <c r="X382">
        <f t="shared" si="238"/>
        <v>-3.4139245433795011</v>
      </c>
      <c r="Y382" s="28">
        <f t="shared" si="240"/>
        <v>-59.2399098603805</v>
      </c>
      <c r="Z382" s="28">
        <f t="shared" si="241"/>
        <v>-89.937464413742546</v>
      </c>
      <c r="AA382" s="28">
        <f t="shared" si="242"/>
        <v>21.190642219803632</v>
      </c>
      <c r="AB382" s="28">
        <f t="shared" si="243"/>
        <v>-84.998015716290027</v>
      </c>
      <c r="AC382" s="28">
        <f t="shared" si="244"/>
        <v>10.827872988088105</v>
      </c>
      <c r="AD382" s="28">
        <f t="shared" si="245"/>
        <v>73.292903615749807</v>
      </c>
      <c r="AE382" s="28">
        <f t="shared" si="246"/>
        <v>-30.635319195868263</v>
      </c>
      <c r="AF382" s="28">
        <f t="shared" si="247"/>
        <v>-101.64257651428277</v>
      </c>
      <c r="AG382" s="28">
        <f t="shared" si="235"/>
        <v>92.110410468749379</v>
      </c>
      <c r="AH382" s="28">
        <f t="shared" si="248"/>
        <v>-145.44381723956042</v>
      </c>
      <c r="AI382" s="28">
        <f t="shared" si="249"/>
        <v>-89.999996938517569</v>
      </c>
      <c r="AJ382" s="28">
        <f t="shared" si="250"/>
        <v>68.782330356010704</v>
      </c>
      <c r="AK382" s="28">
        <f t="shared" si="251"/>
        <v>89.97915479722316</v>
      </c>
      <c r="AL382" s="29">
        <f t="shared" si="252"/>
        <v>-18.643811255836923</v>
      </c>
      <c r="AM382" s="28">
        <f t="shared" si="253"/>
        <v>-83.286852490578227</v>
      </c>
      <c r="AN382" s="28">
        <f t="shared" si="254"/>
        <v>-3.1948876706372573</v>
      </c>
      <c r="AO382" s="28">
        <f t="shared" si="255"/>
        <v>-83.307694631872636</v>
      </c>
      <c r="AP382">
        <f t="shared" si="236"/>
        <v>23.609121289162623</v>
      </c>
      <c r="AQ382">
        <f t="shared" si="237"/>
        <v>-25.26482869549163</v>
      </c>
      <c r="AR382" s="28">
        <f t="shared" si="256"/>
        <v>-35.485914272834528</v>
      </c>
      <c r="AS382" s="30">
        <f t="shared" si="257"/>
        <v>-184.95027114615539</v>
      </c>
      <c r="AT382" s="28">
        <f t="shared" si="258"/>
        <v>1.5784276556976138E-6</v>
      </c>
      <c r="AU382" s="28">
        <f t="shared" si="259"/>
        <v>3.4541628138059943E-2</v>
      </c>
      <c r="AV382" s="29">
        <f t="shared" si="260"/>
        <v>-4.6961494008133758E-9</v>
      </c>
      <c r="AW382" s="28">
        <f t="shared" si="261"/>
        <v>-1.8840890351065522E-3</v>
      </c>
      <c r="AX382" s="31">
        <f t="shared" si="262"/>
        <v>1.5737315062968006E-6</v>
      </c>
      <c r="AY382" s="28">
        <f t="shared" si="263"/>
        <v>3.2657539102953388E-2</v>
      </c>
      <c r="AZ382" s="8">
        <f t="shared" si="264"/>
        <v>-35.485912699103018</v>
      </c>
      <c r="BA382" s="8">
        <f t="shared" si="265"/>
        <v>-184.91761360705243</v>
      </c>
      <c r="BB382" s="8">
        <f t="shared" si="266"/>
        <v>-4.9176136070524308</v>
      </c>
      <c r="BD382" s="32">
        <f t="shared" si="267"/>
        <v>-35</v>
      </c>
      <c r="BE382" s="32">
        <f t="shared" si="268"/>
        <v>-185</v>
      </c>
      <c r="BF382" s="32">
        <f t="shared" si="269"/>
        <v>-5</v>
      </c>
    </row>
    <row r="383" spans="22:58" x14ac:dyDescent="0.25">
      <c r="V383" s="27">
        <v>4.79000000000004</v>
      </c>
      <c r="W383" s="32">
        <f t="shared" si="239"/>
        <v>616595.00186153932</v>
      </c>
      <c r="X383">
        <f t="shared" si="238"/>
        <v>-3.4139245433795011</v>
      </c>
      <c r="Y383" s="28">
        <f t="shared" si="240"/>
        <v>-59.439909627529879</v>
      </c>
      <c r="Z383" s="28">
        <f t="shared" si="241"/>
        <v>-89.938887896382724</v>
      </c>
      <c r="AA383" s="28">
        <f t="shared" si="242"/>
        <v>21.389156015695256</v>
      </c>
      <c r="AB383" s="28">
        <f t="shared" si="243"/>
        <v>-85.111316602627255</v>
      </c>
      <c r="AC383" s="28">
        <f t="shared" si="244"/>
        <v>11.011688833091382</v>
      </c>
      <c r="AD383" s="28">
        <f t="shared" si="245"/>
        <v>73.652682125580526</v>
      </c>
      <c r="AE383" s="28">
        <f t="shared" si="246"/>
        <v>-30.45298932212274</v>
      </c>
      <c r="AF383" s="28">
        <f t="shared" si="247"/>
        <v>-101.39752237342944</v>
      </c>
      <c r="AG383" s="28">
        <f t="shared" si="235"/>
        <v>92.110410468749379</v>
      </c>
      <c r="AH383" s="28">
        <f t="shared" si="248"/>
        <v>-145.64381723956043</v>
      </c>
      <c r="AI383" s="28">
        <f t="shared" si="249"/>
        <v>-89.999997008205426</v>
      </c>
      <c r="AJ383" s="28">
        <f t="shared" si="250"/>
        <v>68.982330330138382</v>
      </c>
      <c r="AK383" s="28">
        <f t="shared" si="251"/>
        <v>89.979629291927651</v>
      </c>
      <c r="AL383" s="29">
        <f t="shared" si="252"/>
        <v>-18.841139351935126</v>
      </c>
      <c r="AM383" s="28">
        <f t="shared" si="253"/>
        <v>-83.438314464183847</v>
      </c>
      <c r="AN383" s="28">
        <f t="shared" si="254"/>
        <v>-3.3922157926078</v>
      </c>
      <c r="AO383" s="28">
        <f t="shared" si="255"/>
        <v>-83.458682180461622</v>
      </c>
      <c r="AP383">
        <f t="shared" si="236"/>
        <v>23.609121289162623</v>
      </c>
      <c r="AQ383">
        <f t="shared" si="237"/>
        <v>-25.26482869549163</v>
      </c>
      <c r="AR383" s="28">
        <f t="shared" si="256"/>
        <v>-35.500912521059547</v>
      </c>
      <c r="AS383" s="30">
        <f t="shared" si="257"/>
        <v>-184.85620455389108</v>
      </c>
      <c r="AT383" s="28">
        <f t="shared" si="258"/>
        <v>1.6528166456646841E-6</v>
      </c>
      <c r="AU383" s="28">
        <f t="shared" si="259"/>
        <v>3.5346205813832944E-2</v>
      </c>
      <c r="AV383" s="29">
        <f t="shared" si="260"/>
        <v>-4.917472197784502E-9</v>
      </c>
      <c r="AW383" s="28">
        <f t="shared" si="261"/>
        <v>-1.9279751064247917E-3</v>
      </c>
      <c r="AX383" s="31">
        <f t="shared" si="262"/>
        <v>1.6478991734668996E-6</v>
      </c>
      <c r="AY383" s="28">
        <f t="shared" si="263"/>
        <v>3.3418230707408153E-2</v>
      </c>
      <c r="AZ383" s="8">
        <f t="shared" si="264"/>
        <v>-35.500910873160372</v>
      </c>
      <c r="BA383" s="8">
        <f t="shared" si="265"/>
        <v>-184.82278632318366</v>
      </c>
      <c r="BB383" s="8">
        <f t="shared" si="266"/>
        <v>-4.8227863231836636</v>
      </c>
      <c r="BD383" s="32">
        <f t="shared" si="267"/>
        <v>-36</v>
      </c>
      <c r="BE383" s="32">
        <f t="shared" si="268"/>
        <v>-185</v>
      </c>
      <c r="BF383" s="32">
        <f t="shared" si="269"/>
        <v>-5</v>
      </c>
    </row>
    <row r="384" spans="22:58" x14ac:dyDescent="0.25">
      <c r="V384" s="27">
        <v>4.8000000000000398</v>
      </c>
      <c r="W384" s="32">
        <f t="shared" si="239"/>
        <v>630957.34448025166</v>
      </c>
      <c r="X384">
        <f t="shared" si="238"/>
        <v>-3.4139245433795011</v>
      </c>
      <c r="Y384" s="28">
        <f t="shared" si="240"/>
        <v>-59.639909405159258</v>
      </c>
      <c r="Z384" s="28">
        <f t="shared" si="241"/>
        <v>-89.940278976675003</v>
      </c>
      <c r="AA384" s="28">
        <f t="shared" si="242"/>
        <v>21.587736226857913</v>
      </c>
      <c r="AB384" s="28">
        <f t="shared" si="243"/>
        <v>-85.222075492549536</v>
      </c>
      <c r="AC384" s="28">
        <f t="shared" si="244"/>
        <v>11.196176580429656</v>
      </c>
      <c r="AD384" s="28">
        <f t="shared" si="245"/>
        <v>74.005556345062686</v>
      </c>
      <c r="AE384" s="28">
        <f t="shared" si="246"/>
        <v>-30.269921141251189</v>
      </c>
      <c r="AF384" s="28">
        <f t="shared" si="247"/>
        <v>-101.15679812416185</v>
      </c>
      <c r="AG384" s="28">
        <f t="shared" si="235"/>
        <v>92.110410468749379</v>
      </c>
      <c r="AH384" s="28">
        <f t="shared" si="248"/>
        <v>-145.84381723956042</v>
      </c>
      <c r="AI384" s="28">
        <f t="shared" si="249"/>
        <v>-89.999997076306997</v>
      </c>
      <c r="AJ384" s="28">
        <f t="shared" si="250"/>
        <v>69.182330305430511</v>
      </c>
      <c r="AK384" s="28">
        <f t="shared" si="251"/>
        <v>89.980092985816725</v>
      </c>
      <c r="AL384" s="29">
        <f t="shared" si="252"/>
        <v>-19.038586168082283</v>
      </c>
      <c r="AM384" s="28">
        <f t="shared" si="253"/>
        <v>-83.586417801109221</v>
      </c>
      <c r="AN384" s="28">
        <f t="shared" si="254"/>
        <v>-3.5896626334628152</v>
      </c>
      <c r="AO384" s="28">
        <f t="shared" si="255"/>
        <v>-83.606321891599492</v>
      </c>
      <c r="AP384">
        <f t="shared" si="236"/>
        <v>23.609121289162623</v>
      </c>
      <c r="AQ384">
        <f t="shared" si="237"/>
        <v>-25.26482869549163</v>
      </c>
      <c r="AR384" s="28">
        <f t="shared" si="256"/>
        <v>-35.515291181043011</v>
      </c>
      <c r="AS384" s="30">
        <f t="shared" si="257"/>
        <v>-184.76312001576133</v>
      </c>
      <c r="AT384" s="28">
        <f t="shared" si="258"/>
        <v>1.7307114795885981E-6</v>
      </c>
      <c r="AU384" s="28">
        <f t="shared" si="259"/>
        <v>3.6169524496763576E-2</v>
      </c>
      <c r="AV384" s="29">
        <f t="shared" si="260"/>
        <v>-5.1492251606456847E-9</v>
      </c>
      <c r="AW384" s="28">
        <f t="shared" si="261"/>
        <v>-1.9728834156611369E-3</v>
      </c>
      <c r="AX384" s="31">
        <f t="shared" si="262"/>
        <v>1.7255622544279525E-6</v>
      </c>
      <c r="AY384" s="28">
        <f t="shared" si="263"/>
        <v>3.4196641081102437E-2</v>
      </c>
      <c r="AZ384" s="8">
        <f t="shared" si="264"/>
        <v>-35.515289455480755</v>
      </c>
      <c r="BA384" s="8">
        <f t="shared" si="265"/>
        <v>-184.72892337468022</v>
      </c>
      <c r="BB384" s="8">
        <f t="shared" si="266"/>
        <v>-4.7289233746802211</v>
      </c>
      <c r="BD384" s="32">
        <f t="shared" si="267"/>
        <v>-36</v>
      </c>
      <c r="BE384" s="32">
        <f t="shared" si="268"/>
        <v>-185</v>
      </c>
      <c r="BF384" s="32">
        <f t="shared" si="269"/>
        <v>-5</v>
      </c>
    </row>
    <row r="385" spans="22:58" x14ac:dyDescent="0.25">
      <c r="V385" s="27">
        <v>4.8100000000000396</v>
      </c>
      <c r="W385" s="32">
        <f t="shared" si="239"/>
        <v>645654.22903471533</v>
      </c>
      <c r="X385">
        <f t="shared" si="238"/>
        <v>-3.4139245433795011</v>
      </c>
      <c r="Y385" s="28">
        <f t="shared" si="240"/>
        <v>-59.839909192796945</v>
      </c>
      <c r="Z385" s="28">
        <f t="shared" si="241"/>
        <v>-89.941638392181972</v>
      </c>
      <c r="AA385" s="28">
        <f t="shared" si="242"/>
        <v>21.786379905617434</v>
      </c>
      <c r="AB385" s="28">
        <f t="shared" si="243"/>
        <v>-85.330347798883452</v>
      </c>
      <c r="AC385" s="28">
        <f t="shared" si="244"/>
        <v>11.381310591646699</v>
      </c>
      <c r="AD385" s="28">
        <f t="shared" si="245"/>
        <v>74.351606252532932</v>
      </c>
      <c r="AE385" s="28">
        <f t="shared" si="246"/>
        <v>-30.08614323891231</v>
      </c>
      <c r="AF385" s="28">
        <f t="shared" si="247"/>
        <v>-100.92037993853249</v>
      </c>
      <c r="AG385" s="28">
        <f t="shared" si="235"/>
        <v>92.110410468749379</v>
      </c>
      <c r="AH385" s="28">
        <f t="shared" si="248"/>
        <v>-146.04381723956041</v>
      </c>
      <c r="AI385" s="28">
        <f t="shared" si="249"/>
        <v>-89.999997142858362</v>
      </c>
      <c r="AJ385" s="28">
        <f t="shared" si="250"/>
        <v>69.382330281834669</v>
      </c>
      <c r="AK385" s="28">
        <f t="shared" si="251"/>
        <v>89.980546124746766</v>
      </c>
      <c r="AL385" s="29">
        <f t="shared" si="252"/>
        <v>-19.236146494449137</v>
      </c>
      <c r="AM385" s="28">
        <f t="shared" si="253"/>
        <v>-83.731233106810492</v>
      </c>
      <c r="AN385" s="28">
        <f t="shared" si="254"/>
        <v>-3.7872229834255009</v>
      </c>
      <c r="AO385" s="28">
        <f t="shared" si="255"/>
        <v>-83.750684124922088</v>
      </c>
      <c r="AP385">
        <f t="shared" si="236"/>
        <v>23.609121289162623</v>
      </c>
      <c r="AQ385">
        <f t="shared" si="237"/>
        <v>-25.26482869549163</v>
      </c>
      <c r="AR385" s="28">
        <f t="shared" si="256"/>
        <v>-35.529073628666815</v>
      </c>
      <c r="AS385" s="30">
        <f t="shared" si="257"/>
        <v>-184.67106406345459</v>
      </c>
      <c r="AT385" s="28">
        <f t="shared" si="258"/>
        <v>1.8122773794227175E-6</v>
      </c>
      <c r="AU385" s="28">
        <f t="shared" si="259"/>
        <v>3.7012020719954637E-2</v>
      </c>
      <c r="AV385" s="29">
        <f t="shared" si="260"/>
        <v>-5.3919000964060069E-9</v>
      </c>
      <c r="AW385" s="28">
        <f t="shared" si="261"/>
        <v>-2.0188377737953567E-3</v>
      </c>
      <c r="AX385" s="31">
        <f t="shared" si="262"/>
        <v>1.8068854793263116E-6</v>
      </c>
      <c r="AY385" s="28">
        <f t="shared" si="263"/>
        <v>3.4993182946159281E-2</v>
      </c>
      <c r="AZ385" s="8">
        <f t="shared" si="264"/>
        <v>-35.529071821781336</v>
      </c>
      <c r="BA385" s="8">
        <f t="shared" si="265"/>
        <v>-184.63607088050844</v>
      </c>
      <c r="BB385" s="8">
        <f t="shared" si="266"/>
        <v>-4.6360708805084414</v>
      </c>
      <c r="BD385" s="32">
        <f t="shared" si="267"/>
        <v>-36</v>
      </c>
      <c r="BE385" s="32">
        <f t="shared" si="268"/>
        <v>-185</v>
      </c>
      <c r="BF385" s="32">
        <f t="shared" si="269"/>
        <v>-5</v>
      </c>
    </row>
    <row r="386" spans="22:58" x14ac:dyDescent="0.25">
      <c r="V386" s="27">
        <v>4.8200000000000403</v>
      </c>
      <c r="W386" s="32">
        <f t="shared" si="239"/>
        <v>660693.44800765836</v>
      </c>
      <c r="X386">
        <f t="shared" si="238"/>
        <v>-3.4139245433795011</v>
      </c>
      <c r="Y386" s="28">
        <f t="shared" si="240"/>
        <v>-60.039908989992519</v>
      </c>
      <c r="Z386" s="28">
        <f t="shared" si="241"/>
        <v>-89.94296686367764</v>
      </c>
      <c r="AA386" s="28">
        <f t="shared" si="242"/>
        <v>21.985084233351163</v>
      </c>
      <c r="AB386" s="28">
        <f t="shared" si="243"/>
        <v>-85.436187834196431</v>
      </c>
      <c r="AC386" s="28">
        <f t="shared" si="244"/>
        <v>11.567066021570618</v>
      </c>
      <c r="AD386" s="28">
        <f t="shared" si="245"/>
        <v>74.69091430270332</v>
      </c>
      <c r="AE386" s="28">
        <f t="shared" si="246"/>
        <v>-29.901683278450243</v>
      </c>
      <c r="AF386" s="28">
        <f t="shared" si="247"/>
        <v>-100.68824039517075</v>
      </c>
      <c r="AG386" s="28">
        <f t="shared" si="235"/>
        <v>92.110410468749379</v>
      </c>
      <c r="AH386" s="28">
        <f t="shared" si="248"/>
        <v>-146.24381723956043</v>
      </c>
      <c r="AI386" s="28">
        <f t="shared" si="249"/>
        <v>-89.99999720789485</v>
      </c>
      <c r="AJ386" s="28">
        <f t="shared" si="250"/>
        <v>69.582330259300846</v>
      </c>
      <c r="AK386" s="28">
        <f t="shared" si="251"/>
        <v>89.980988948977839</v>
      </c>
      <c r="AL386" s="29">
        <f t="shared" si="252"/>
        <v>-19.43381534415521</v>
      </c>
      <c r="AM386" s="28">
        <f t="shared" si="253"/>
        <v>-83.872829759303329</v>
      </c>
      <c r="AN386" s="28">
        <f t="shared" si="254"/>
        <v>-3.9848918556654134</v>
      </c>
      <c r="AO386" s="28">
        <f t="shared" si="255"/>
        <v>-83.891838018220341</v>
      </c>
      <c r="AP386">
        <f t="shared" si="236"/>
        <v>23.609121289162623</v>
      </c>
      <c r="AQ386">
        <f t="shared" si="237"/>
        <v>-25.26482869549163</v>
      </c>
      <c r="AR386" s="28">
        <f t="shared" si="256"/>
        <v>-35.542282540444667</v>
      </c>
      <c r="AS386" s="30">
        <f t="shared" si="257"/>
        <v>-184.58007841339111</v>
      </c>
      <c r="AT386" s="28">
        <f t="shared" si="258"/>
        <v>1.8976873646598717E-6</v>
      </c>
      <c r="AU386" s="28">
        <f t="shared" si="259"/>
        <v>3.7874141184597351E-2</v>
      </c>
      <c r="AV386" s="29">
        <f t="shared" si="260"/>
        <v>-5.6460119559338581E-9</v>
      </c>
      <c r="AW386" s="28">
        <f t="shared" si="261"/>
        <v>-2.0658625464361783E-3</v>
      </c>
      <c r="AX386" s="31">
        <f t="shared" si="262"/>
        <v>1.8920413527039379E-6</v>
      </c>
      <c r="AY386" s="28">
        <f t="shared" si="263"/>
        <v>3.5808278638161176E-2</v>
      </c>
      <c r="AZ386" s="8">
        <f t="shared" si="264"/>
        <v>-35.542280648403313</v>
      </c>
      <c r="BA386" s="8">
        <f t="shared" si="265"/>
        <v>-184.54427013475294</v>
      </c>
      <c r="BB386" s="8">
        <f t="shared" si="266"/>
        <v>-4.5442701347529351</v>
      </c>
      <c r="BD386" s="32">
        <f t="shared" si="267"/>
        <v>-36</v>
      </c>
      <c r="BE386" s="32">
        <f t="shared" si="268"/>
        <v>-185</v>
      </c>
      <c r="BF386" s="32">
        <f t="shared" si="269"/>
        <v>-5</v>
      </c>
    </row>
    <row r="387" spans="22:58" x14ac:dyDescent="0.25">
      <c r="V387" s="27">
        <v>4.83000000000004</v>
      </c>
      <c r="W387" s="32">
        <f t="shared" si="239"/>
        <v>676082.97539204429</v>
      </c>
      <c r="X387">
        <f t="shared" si="238"/>
        <v>-3.4139245433795011</v>
      </c>
      <c r="Y387" s="28">
        <f t="shared" si="240"/>
        <v>-60.239908796315753</v>
      </c>
      <c r="Z387" s="28">
        <f t="shared" si="241"/>
        <v>-89.944265095529431</v>
      </c>
      <c r="AA387" s="28">
        <f t="shared" si="242"/>
        <v>22.183846514993103</v>
      </c>
      <c r="AB387" s="28">
        <f t="shared" si="243"/>
        <v>-85.53964882535216</v>
      </c>
      <c r="AC387" s="28">
        <f t="shared" si="244"/>
        <v>11.7534188091585</v>
      </c>
      <c r="AD387" s="28">
        <f t="shared" si="245"/>
        <v>75.02356516534158</v>
      </c>
      <c r="AE387" s="28">
        <f t="shared" si="246"/>
        <v>-29.716568015543647</v>
      </c>
      <c r="AF387" s="28">
        <f t="shared" si="247"/>
        <v>-100.46034875554002</v>
      </c>
      <c r="AG387" s="28">
        <f t="shared" si="235"/>
        <v>92.110410468749379</v>
      </c>
      <c r="AH387" s="28">
        <f t="shared" si="248"/>
        <v>-146.44381723956042</v>
      </c>
      <c r="AI387" s="28">
        <f t="shared" si="249"/>
        <v>-89.999997271450908</v>
      </c>
      <c r="AJ387" s="28">
        <f t="shared" si="250"/>
        <v>69.782330237781181</v>
      </c>
      <c r="AK387" s="28">
        <f t="shared" si="251"/>
        <v>89.981421693300973</v>
      </c>
      <c r="AL387" s="29">
        <f t="shared" si="252"/>
        <v>-19.631587944222378</v>
      </c>
      <c r="AM387" s="28">
        <f t="shared" si="253"/>
        <v>-84.01127591287559</v>
      </c>
      <c r="AN387" s="28">
        <f t="shared" si="254"/>
        <v>-4.182664477252235</v>
      </c>
      <c r="AO387" s="28">
        <f t="shared" si="255"/>
        <v>-84.029851491025525</v>
      </c>
      <c r="AP387">
        <f t="shared" si="236"/>
        <v>23.609121289162623</v>
      </c>
      <c r="AQ387">
        <f t="shared" si="237"/>
        <v>-25.26482869549163</v>
      </c>
      <c r="AR387" s="28">
        <f t="shared" si="256"/>
        <v>-35.554939899124889</v>
      </c>
      <c r="AS387" s="30">
        <f t="shared" si="257"/>
        <v>-184.49020024656556</v>
      </c>
      <c r="AT387" s="28">
        <f t="shared" si="258"/>
        <v>1.9871225937030849E-6</v>
      </c>
      <c r="AU387" s="28">
        <f t="shared" si="259"/>
        <v>3.8756342996810945E-2</v>
      </c>
      <c r="AV387" s="29">
        <f t="shared" si="260"/>
        <v>-5.9121007626118782E-9</v>
      </c>
      <c r="AW387" s="28">
        <f t="shared" si="261"/>
        <v>-2.1139826667402376E-3</v>
      </c>
      <c r="AX387" s="31">
        <f t="shared" si="262"/>
        <v>1.9812104929404731E-6</v>
      </c>
      <c r="AY387" s="28">
        <f t="shared" si="263"/>
        <v>3.6642360330070706E-2</v>
      </c>
      <c r="AZ387" s="8">
        <f t="shared" si="264"/>
        <v>-35.554937917914394</v>
      </c>
      <c r="BA387" s="8">
        <f t="shared" si="265"/>
        <v>-184.4535578862355</v>
      </c>
      <c r="BB387" s="8">
        <f t="shared" si="266"/>
        <v>-4.453557886235501</v>
      </c>
      <c r="BD387" s="32">
        <f t="shared" si="267"/>
        <v>-36</v>
      </c>
      <c r="BE387" s="32">
        <f t="shared" si="268"/>
        <v>-184</v>
      </c>
      <c r="BF387" s="32">
        <f t="shared" si="269"/>
        <v>-4</v>
      </c>
    </row>
    <row r="388" spans="22:58" x14ac:dyDescent="0.25">
      <c r="V388" s="27">
        <v>4.8400000000000398</v>
      </c>
      <c r="W388" s="32">
        <f t="shared" si="239"/>
        <v>691830.97091900045</v>
      </c>
      <c r="X388">
        <f t="shared" si="238"/>
        <v>-3.4139245433795011</v>
      </c>
      <c r="Y388" s="28">
        <f t="shared" si="240"/>
        <v>-60.439908611355889</v>
      </c>
      <c r="Z388" s="28">
        <f t="shared" si="241"/>
        <v>-89.945533776071727</v>
      </c>
      <c r="AA388" s="28">
        <f t="shared" si="242"/>
        <v>22.382664173759615</v>
      </c>
      <c r="AB388" s="28">
        <f t="shared" si="243"/>
        <v>-85.640782928406821</v>
      </c>
      <c r="AC388" s="28">
        <f t="shared" si="244"/>
        <v>11.940345667004093</v>
      </c>
      <c r="AD388" s="28">
        <f t="shared" si="245"/>
        <v>75.349645476165648</v>
      </c>
      <c r="AE388" s="28">
        <f t="shared" si="246"/>
        <v>-29.53082331397168</v>
      </c>
      <c r="AF388" s="28">
        <f t="shared" si="247"/>
        <v>-100.2366712283129</v>
      </c>
      <c r="AG388" s="28">
        <f t="shared" ref="AG388:AG451" si="270">DC_gain_comp</f>
        <v>92.110410468749379</v>
      </c>
      <c r="AH388" s="28">
        <f t="shared" si="248"/>
        <v>-146.64381723956043</v>
      </c>
      <c r="AI388" s="28">
        <f t="shared" si="249"/>
        <v>-89.999997333560273</v>
      </c>
      <c r="AJ388" s="28">
        <f t="shared" si="250"/>
        <v>69.982330217230057</v>
      </c>
      <c r="AK388" s="28">
        <f t="shared" si="251"/>
        <v>89.98184458716274</v>
      </c>
      <c r="AL388" s="29">
        <f t="shared" si="252"/>
        <v>-19.829459726852246</v>
      </c>
      <c r="AM388" s="28">
        <f t="shared" si="253"/>
        <v>-84.14663850321439</v>
      </c>
      <c r="AN388" s="28">
        <f t="shared" si="254"/>
        <v>-4.3805362804332439</v>
      </c>
      <c r="AO388" s="28">
        <f t="shared" si="255"/>
        <v>-84.164791249611923</v>
      </c>
      <c r="AP388">
        <f t="shared" ref="AP388:AP451" si="271">-20*LOG(GmPS*Rsns)</f>
        <v>23.609121289162623</v>
      </c>
      <c r="AQ388">
        <f t="shared" ref="AQ388:AQ451" si="272">20*LOG(Vref/Vout)</f>
        <v>-25.26482869549163</v>
      </c>
      <c r="AR388" s="28">
        <f t="shared" si="256"/>
        <v>-35.567067000733935</v>
      </c>
      <c r="AS388" s="30">
        <f t="shared" si="257"/>
        <v>-184.40146247792484</v>
      </c>
      <c r="AT388" s="28">
        <f t="shared" si="258"/>
        <v>2.0807727727391061E-6</v>
      </c>
      <c r="AU388" s="28">
        <f t="shared" si="259"/>
        <v>3.9659093909999624E-2</v>
      </c>
      <c r="AV388" s="29">
        <f t="shared" si="260"/>
        <v>-6.1907296836820382E-9</v>
      </c>
      <c r="AW388" s="28">
        <f t="shared" si="261"/>
        <v>-2.1632236486320037E-3</v>
      </c>
      <c r="AX388" s="31">
        <f t="shared" si="262"/>
        <v>2.0745820430554241E-6</v>
      </c>
      <c r="AY388" s="28">
        <f t="shared" si="263"/>
        <v>3.7495870261367623E-2</v>
      </c>
      <c r="AZ388" s="8">
        <f t="shared" si="264"/>
        <v>-35.567064926151893</v>
      </c>
      <c r="BA388" s="8">
        <f t="shared" si="265"/>
        <v>-184.36396660766346</v>
      </c>
      <c r="BB388" s="8">
        <f t="shared" si="266"/>
        <v>-4.3639666076634569</v>
      </c>
      <c r="BD388" s="32">
        <f t="shared" si="267"/>
        <v>-36</v>
      </c>
      <c r="BE388" s="32">
        <f t="shared" si="268"/>
        <v>-184</v>
      </c>
      <c r="BF388" s="32">
        <f t="shared" si="269"/>
        <v>-4</v>
      </c>
    </row>
    <row r="389" spans="22:58" x14ac:dyDescent="0.25">
      <c r="V389" s="27">
        <v>4.8500000000000396</v>
      </c>
      <c r="W389" s="32">
        <f t="shared" si="239"/>
        <v>707945.78438420314</v>
      </c>
      <c r="X389">
        <f t="shared" ref="X389:X452" si="273">DC_gain_power</f>
        <v>-3.4139245433795011</v>
      </c>
      <c r="Y389" s="28">
        <f t="shared" si="240"/>
        <v>-60.639908434720567</v>
      </c>
      <c r="Z389" s="28">
        <f t="shared" si="241"/>
        <v>-89.946773577970788</v>
      </c>
      <c r="AA389" s="28">
        <f t="shared" si="242"/>
        <v>22.581534746087485</v>
      </c>
      <c r="AB389" s="28">
        <f t="shared" si="243"/>
        <v>-85.739641243796157</v>
      </c>
      <c r="AC389" s="28">
        <f t="shared" si="244"/>
        <v>12.12782406965883</v>
      </c>
      <c r="AD389" s="28">
        <f t="shared" si="245"/>
        <v>75.669243599868508</v>
      </c>
      <c r="AE389" s="28">
        <f t="shared" si="246"/>
        <v>-29.344474162353762</v>
      </c>
      <c r="AF389" s="28">
        <f t="shared" si="247"/>
        <v>-100.01717122189845</v>
      </c>
      <c r="AG389" s="28">
        <f t="shared" si="270"/>
        <v>92.110410468749379</v>
      </c>
      <c r="AH389" s="28">
        <f t="shared" si="248"/>
        <v>-146.84381723956042</v>
      </c>
      <c r="AI389" s="28">
        <f t="shared" si="249"/>
        <v>-89.999997394255857</v>
      </c>
      <c r="AJ389" s="28">
        <f t="shared" si="250"/>
        <v>70.182330197603889</v>
      </c>
      <c r="AK389" s="28">
        <f t="shared" si="251"/>
        <v>89.98225785478688</v>
      </c>
      <c r="AL389" s="29">
        <f t="shared" si="252"/>
        <v>-20.027426321019199</v>
      </c>
      <c r="AM389" s="28">
        <f t="shared" si="253"/>
        <v>-84.27898325382732</v>
      </c>
      <c r="AN389" s="28">
        <f t="shared" si="254"/>
        <v>-4.5785028942263537</v>
      </c>
      <c r="AO389" s="28">
        <f t="shared" si="255"/>
        <v>-84.296722793296297</v>
      </c>
      <c r="AP389">
        <f t="shared" si="271"/>
        <v>23.609121289162623</v>
      </c>
      <c r="AQ389">
        <f t="shared" si="272"/>
        <v>-25.26482869549163</v>
      </c>
      <c r="AR389" s="28">
        <f t="shared" si="256"/>
        <v>-35.578684462909123</v>
      </c>
      <c r="AS389" s="30">
        <f t="shared" si="257"/>
        <v>-184.31389401519476</v>
      </c>
      <c r="AT389" s="28">
        <f t="shared" si="258"/>
        <v>2.1788365472539158E-6</v>
      </c>
      <c r="AU389" s="28">
        <f t="shared" si="259"/>
        <v>4.058287257285291E-2</v>
      </c>
      <c r="AV389" s="29">
        <f t="shared" si="260"/>
        <v>-6.4824908162104502E-9</v>
      </c>
      <c r="AW389" s="28">
        <f t="shared" si="261"/>
        <v>-2.213611600331563E-3</v>
      </c>
      <c r="AX389" s="31">
        <f t="shared" si="262"/>
        <v>2.1723540564377055E-6</v>
      </c>
      <c r="AY389" s="28">
        <f t="shared" si="263"/>
        <v>3.8369260972521343E-2</v>
      </c>
      <c r="AZ389" s="8">
        <f t="shared" si="264"/>
        <v>-35.578682290555065</v>
      </c>
      <c r="BA389" s="8">
        <f t="shared" si="265"/>
        <v>-184.27552475422223</v>
      </c>
      <c r="BB389" s="8">
        <f t="shared" si="266"/>
        <v>-4.2755247542222321</v>
      </c>
      <c r="BD389" s="32">
        <f t="shared" si="267"/>
        <v>-36</v>
      </c>
      <c r="BE389" s="32">
        <f t="shared" si="268"/>
        <v>-184</v>
      </c>
      <c r="BF389" s="32">
        <f t="shared" si="269"/>
        <v>-4</v>
      </c>
    </row>
    <row r="390" spans="22:58" x14ac:dyDescent="0.25">
      <c r="V390" s="27">
        <v>4.8600000000000403</v>
      </c>
      <c r="W390" s="32">
        <f t="shared" si="239"/>
        <v>724435.96007505804</v>
      </c>
      <c r="X390">
        <f t="shared" si="273"/>
        <v>-3.4139245433795011</v>
      </c>
      <c r="Y390" s="28">
        <f t="shared" si="240"/>
        <v>-60.839908266035174</v>
      </c>
      <c r="Z390" s="28">
        <f t="shared" si="241"/>
        <v>-89.947985158581304</v>
      </c>
      <c r="AA390" s="28">
        <f t="shared" si="242"/>
        <v>22.780455876777484</v>
      </c>
      <c r="AB390" s="28">
        <f t="shared" si="243"/>
        <v>-85.836273831767841</v>
      </c>
      <c r="AC390" s="28">
        <f t="shared" si="244"/>
        <v>12.315832240909081</v>
      </c>
      <c r="AD390" s="28">
        <f t="shared" si="245"/>
        <v>75.982449405137231</v>
      </c>
      <c r="AE390" s="28">
        <f t="shared" si="246"/>
        <v>-29.157544691728113</v>
      </c>
      <c r="AF390" s="28">
        <f t="shared" si="247"/>
        <v>-99.801809585211913</v>
      </c>
      <c r="AG390" s="28">
        <f t="shared" si="270"/>
        <v>92.110410468749379</v>
      </c>
      <c r="AH390" s="28">
        <f t="shared" si="248"/>
        <v>-147.04381723956044</v>
      </c>
      <c r="AI390" s="28">
        <f t="shared" si="249"/>
        <v>-89.999997453569833</v>
      </c>
      <c r="AJ390" s="28">
        <f t="shared" si="250"/>
        <v>70.382330178861068</v>
      </c>
      <c r="AK390" s="28">
        <f t="shared" si="251"/>
        <v>89.98266171529319</v>
      </c>
      <c r="AL390" s="29">
        <f t="shared" si="252"/>
        <v>-20.225483544371837</v>
      </c>
      <c r="AM390" s="28">
        <f t="shared" si="253"/>
        <v>-84.408374683645533</v>
      </c>
      <c r="AN390" s="28">
        <f t="shared" si="254"/>
        <v>-4.7765601363218302</v>
      </c>
      <c r="AO390" s="28">
        <f t="shared" si="255"/>
        <v>-84.425710421922176</v>
      </c>
      <c r="AP390">
        <f t="shared" si="271"/>
        <v>23.609121289162623</v>
      </c>
      <c r="AQ390">
        <f t="shared" si="272"/>
        <v>-25.26482869549163</v>
      </c>
      <c r="AR390" s="28">
        <f t="shared" si="256"/>
        <v>-35.589812234378947</v>
      </c>
      <c r="AS390" s="30">
        <f t="shared" si="257"/>
        <v>-184.2275200071341</v>
      </c>
      <c r="AT390" s="28">
        <f t="shared" si="258"/>
        <v>2.2815219244065826E-6</v>
      </c>
      <c r="AU390" s="28">
        <f t="shared" si="259"/>
        <v>4.152816878312339E-2</v>
      </c>
      <c r="AV390" s="29">
        <f t="shared" si="260"/>
        <v>-6.7880013297775125E-9</v>
      </c>
      <c r="AW390" s="28">
        <f t="shared" si="261"/>
        <v>-2.265173238197562E-3</v>
      </c>
      <c r="AX390" s="31">
        <f t="shared" si="262"/>
        <v>2.2747339230768051E-6</v>
      </c>
      <c r="AY390" s="28">
        <f t="shared" si="263"/>
        <v>3.9262995544925829E-2</v>
      </c>
      <c r="AZ390" s="8">
        <f t="shared" si="264"/>
        <v>-35.589809959645024</v>
      </c>
      <c r="BA390" s="8">
        <f t="shared" si="265"/>
        <v>-184.18825701158917</v>
      </c>
      <c r="BB390" s="8">
        <f t="shared" si="266"/>
        <v>-4.1882570115891724</v>
      </c>
      <c r="BD390" s="32">
        <f t="shared" si="267"/>
        <v>-36</v>
      </c>
      <c r="BE390" s="32">
        <f t="shared" si="268"/>
        <v>-184</v>
      </c>
      <c r="BF390" s="32">
        <f t="shared" si="269"/>
        <v>-4</v>
      </c>
    </row>
    <row r="391" spans="22:58" x14ac:dyDescent="0.25">
      <c r="V391" s="27">
        <v>4.8700000000000401</v>
      </c>
      <c r="W391" s="32">
        <f t="shared" si="239"/>
        <v>741310.24130098708</v>
      </c>
      <c r="X391">
        <f t="shared" si="273"/>
        <v>-3.4139245433795011</v>
      </c>
      <c r="Y391" s="28">
        <f t="shared" si="240"/>
        <v>-61.039908104941844</v>
      </c>
      <c r="Z391" s="28">
        <f t="shared" si="241"/>
        <v>-89.949169160295043</v>
      </c>
      <c r="AA391" s="28">
        <f t="shared" si="242"/>
        <v>22.979425314335671</v>
      </c>
      <c r="AB391" s="28">
        <f t="shared" si="243"/>
        <v>-85.930729728016075</v>
      </c>
      <c r="AC391" s="28">
        <f t="shared" si="244"/>
        <v>12.50434914014312</v>
      </c>
      <c r="AD391" s="28">
        <f t="shared" si="245"/>
        <v>76.289354051481851</v>
      </c>
      <c r="AE391" s="28">
        <f t="shared" si="246"/>
        <v>-28.970058193842547</v>
      </c>
      <c r="AF391" s="28">
        <f t="shared" si="247"/>
        <v>-99.590544836829267</v>
      </c>
      <c r="AG391" s="28">
        <f t="shared" si="270"/>
        <v>92.110410468749379</v>
      </c>
      <c r="AH391" s="28">
        <f t="shared" si="248"/>
        <v>-147.24381723956043</v>
      </c>
      <c r="AI391" s="28">
        <f t="shared" si="249"/>
        <v>-89.999997511533664</v>
      </c>
      <c r="AJ391" s="28">
        <f t="shared" si="250"/>
        <v>70.582330160961803</v>
      </c>
      <c r="AK391" s="28">
        <f t="shared" si="251"/>
        <v>89.9830563828137</v>
      </c>
      <c r="AL391" s="29">
        <f t="shared" si="252"/>
        <v>-20.423627395434281</v>
      </c>
      <c r="AM391" s="28">
        <f t="shared" si="253"/>
        <v>-84.534876115703014</v>
      </c>
      <c r="AN391" s="28">
        <f t="shared" si="254"/>
        <v>-4.9747040052835274</v>
      </c>
      <c r="AO391" s="28">
        <f t="shared" si="255"/>
        <v>-84.551817244422978</v>
      </c>
      <c r="AP391">
        <f t="shared" si="271"/>
        <v>23.609121289162623</v>
      </c>
      <c r="AQ391">
        <f t="shared" si="272"/>
        <v>-25.26482869549163</v>
      </c>
      <c r="AR391" s="28">
        <f t="shared" si="256"/>
        <v>-35.600469605455082</v>
      </c>
      <c r="AS391" s="30">
        <f t="shared" si="257"/>
        <v>-184.14236208125226</v>
      </c>
      <c r="AT391" s="28">
        <f t="shared" si="258"/>
        <v>2.3890467108321952E-6</v>
      </c>
      <c r="AU391" s="28">
        <f t="shared" si="259"/>
        <v>4.2495483747314419E-2</v>
      </c>
      <c r="AV391" s="29">
        <f t="shared" si="260"/>
        <v>-7.1079092524427312E-9</v>
      </c>
      <c r="AW391" s="28">
        <f t="shared" si="261"/>
        <v>-2.3179359008925543E-3</v>
      </c>
      <c r="AX391" s="31">
        <f t="shared" si="262"/>
        <v>2.3819388015797526E-6</v>
      </c>
      <c r="AY391" s="28">
        <f t="shared" si="263"/>
        <v>4.0177547846421864E-2</v>
      </c>
      <c r="AZ391" s="8">
        <f t="shared" si="264"/>
        <v>-35.600467223516283</v>
      </c>
      <c r="BA391" s="8">
        <f t="shared" si="265"/>
        <v>-184.10218453340585</v>
      </c>
      <c r="BB391" s="8">
        <f t="shared" si="266"/>
        <v>-4.1021845334058469</v>
      </c>
      <c r="BD391" s="32">
        <f t="shared" si="267"/>
        <v>-36</v>
      </c>
      <c r="BE391" s="32">
        <f t="shared" si="268"/>
        <v>-184</v>
      </c>
      <c r="BF391" s="32">
        <f t="shared" si="269"/>
        <v>-4</v>
      </c>
    </row>
    <row r="392" spans="22:58" x14ac:dyDescent="0.25">
      <c r="V392" s="27">
        <v>4.8800000000000399</v>
      </c>
      <c r="W392" s="32">
        <f t="shared" si="239"/>
        <v>758577.57502925477</v>
      </c>
      <c r="X392">
        <f t="shared" si="273"/>
        <v>-3.4139245433795011</v>
      </c>
      <c r="Y392" s="28">
        <f t="shared" si="240"/>
        <v>-61.239907951098907</v>
      </c>
      <c r="Z392" s="28">
        <f t="shared" si="241"/>
        <v>-89.950326210881329</v>
      </c>
      <c r="AA392" s="28">
        <f t="shared" si="242"/>
        <v>23.178440906505671</v>
      </c>
      <c r="AB392" s="28">
        <f t="shared" si="243"/>
        <v>-86.023056959479334</v>
      </c>
      <c r="AC392" s="28">
        <f t="shared" si="244"/>
        <v>12.693354447933689</v>
      </c>
      <c r="AD392" s="28">
        <f t="shared" si="245"/>
        <v>76.590049787649875</v>
      </c>
      <c r="AE392" s="28">
        <f t="shared" si="246"/>
        <v>-28.782037140039048</v>
      </c>
      <c r="AF392" s="28">
        <f t="shared" si="247"/>
        <v>-99.383333382710774</v>
      </c>
      <c r="AG392" s="28">
        <f t="shared" si="270"/>
        <v>92.110410468749379</v>
      </c>
      <c r="AH392" s="28">
        <f t="shared" si="248"/>
        <v>-147.44381723956042</v>
      </c>
      <c r="AI392" s="28">
        <f t="shared" si="249"/>
        <v>-89.999997568178074</v>
      </c>
      <c r="AJ392" s="28">
        <f t="shared" si="250"/>
        <v>70.782330143868123</v>
      </c>
      <c r="AK392" s="28">
        <f t="shared" si="251"/>
        <v>89.983442066606187</v>
      </c>
      <c r="AL392" s="29">
        <f t="shared" si="252"/>
        <v>-20.621854046099696</v>
      </c>
      <c r="AM392" s="28">
        <f t="shared" si="253"/>
        <v>-84.658549686793265</v>
      </c>
      <c r="AN392" s="28">
        <f t="shared" si="254"/>
        <v>-5.172930673042611</v>
      </c>
      <c r="AO392" s="28">
        <f t="shared" si="255"/>
        <v>-84.675105188365151</v>
      </c>
      <c r="AP392">
        <f t="shared" si="271"/>
        <v>23.609121289162623</v>
      </c>
      <c r="AQ392">
        <f t="shared" si="272"/>
        <v>-25.26482869549163</v>
      </c>
      <c r="AR392" s="28">
        <f t="shared" si="256"/>
        <v>-35.610675219410666</v>
      </c>
      <c r="AS392" s="30">
        <f t="shared" si="257"/>
        <v>-184.05843857107592</v>
      </c>
      <c r="AT392" s="28">
        <f t="shared" si="258"/>
        <v>2.5016389813031139E-6</v>
      </c>
      <c r="AU392" s="28">
        <f t="shared" si="259"/>
        <v>4.3485330346416988E-2</v>
      </c>
      <c r="AV392" s="29">
        <f t="shared" si="260"/>
        <v>-7.4428953993996677E-9</v>
      </c>
      <c r="AW392" s="28">
        <f t="shared" si="261"/>
        <v>-2.3719275638783423E-3</v>
      </c>
      <c r="AX392" s="31">
        <f t="shared" si="262"/>
        <v>2.4941960859037141E-6</v>
      </c>
      <c r="AY392" s="28">
        <f t="shared" si="263"/>
        <v>4.1113402782538645E-2</v>
      </c>
      <c r="AZ392" s="8">
        <f t="shared" si="264"/>
        <v>-35.610672725214577</v>
      </c>
      <c r="BA392" s="8">
        <f t="shared" si="265"/>
        <v>-184.01732516829338</v>
      </c>
      <c r="BB392" s="8">
        <f t="shared" si="266"/>
        <v>-4.0173251682933824</v>
      </c>
      <c r="BD392" s="32">
        <f t="shared" si="267"/>
        <v>-36</v>
      </c>
      <c r="BE392" s="32">
        <f t="shared" si="268"/>
        <v>-184</v>
      </c>
      <c r="BF392" s="32">
        <f t="shared" si="269"/>
        <v>-4</v>
      </c>
    </row>
    <row r="393" spans="22:58" x14ac:dyDescent="0.25">
      <c r="V393" s="27">
        <v>4.8900000000000396</v>
      </c>
      <c r="W393" s="32">
        <f t="shared" si="239"/>
        <v>776247.11662876303</v>
      </c>
      <c r="X393">
        <f t="shared" si="273"/>
        <v>-3.4139245433795011</v>
      </c>
      <c r="Y393" s="28">
        <f t="shared" si="240"/>
        <v>-61.439907804180017</v>
      </c>
      <c r="Z393" s="28">
        <f t="shared" si="241"/>
        <v>-89.951456923819947</v>
      </c>
      <c r="AA393" s="28">
        <f t="shared" si="242"/>
        <v>23.377500595984575</v>
      </c>
      <c r="AB393" s="28">
        <f t="shared" si="243"/>
        <v>-86.1133025602647</v>
      </c>
      <c r="AC393" s="28">
        <f t="shared" si="244"/>
        <v>12.882828550953045</v>
      </c>
      <c r="AD393" s="28">
        <f t="shared" si="245"/>
        <v>76.884629761366867</v>
      </c>
      <c r="AE393" s="28">
        <f t="shared" si="246"/>
        <v>-28.593503200621903</v>
      </c>
      <c r="AF393" s="28">
        <f t="shared" si="247"/>
        <v>-99.18012972271778</v>
      </c>
      <c r="AG393" s="28">
        <f t="shared" si="270"/>
        <v>92.110410468749379</v>
      </c>
      <c r="AH393" s="28">
        <f t="shared" si="248"/>
        <v>-147.64381723956041</v>
      </c>
      <c r="AI393" s="28">
        <f t="shared" si="249"/>
        <v>-89.999997623533105</v>
      </c>
      <c r="AJ393" s="28">
        <f t="shared" si="250"/>
        <v>70.98233012754379</v>
      </c>
      <c r="AK393" s="28">
        <f t="shared" si="251"/>
        <v>89.983818971165192</v>
      </c>
      <c r="AL393" s="29">
        <f t="shared" si="252"/>
        <v>-20.820159834407367</v>
      </c>
      <c r="AM393" s="28">
        <f t="shared" si="253"/>
        <v>-84.779456358010563</v>
      </c>
      <c r="AN393" s="28">
        <f t="shared" si="254"/>
        <v>-5.3712364776746035</v>
      </c>
      <c r="AO393" s="28">
        <f t="shared" si="255"/>
        <v>-84.795635010378476</v>
      </c>
      <c r="AP393">
        <f t="shared" si="271"/>
        <v>23.609121289162623</v>
      </c>
      <c r="AQ393">
        <f t="shared" si="272"/>
        <v>-25.26482869549163</v>
      </c>
      <c r="AR393" s="28">
        <f t="shared" si="256"/>
        <v>-35.620447084625518</v>
      </c>
      <c r="AS393" s="30">
        <f t="shared" si="257"/>
        <v>-183.97576473309624</v>
      </c>
      <c r="AT393" s="28">
        <f t="shared" si="258"/>
        <v>2.6195375570333086E-6</v>
      </c>
      <c r="AU393" s="28">
        <f t="shared" si="259"/>
        <v>4.4498233407835264E-2</v>
      </c>
      <c r="AV393" s="29">
        <f t="shared" si="260"/>
        <v>-7.7936675870111502E-9</v>
      </c>
      <c r="AW393" s="28">
        <f t="shared" si="261"/>
        <v>-2.4271768542489178E-3</v>
      </c>
      <c r="AX393" s="31">
        <f t="shared" si="262"/>
        <v>2.6117438894462976E-6</v>
      </c>
      <c r="AY393" s="28">
        <f t="shared" si="263"/>
        <v>4.2071056553586346E-2</v>
      </c>
      <c r="AZ393" s="8">
        <f t="shared" si="264"/>
        <v>-35.62044447288163</v>
      </c>
      <c r="BA393" s="8">
        <f t="shared" si="265"/>
        <v>-183.93369367654265</v>
      </c>
      <c r="BB393" s="8">
        <f t="shared" si="266"/>
        <v>-3.9336936765426458</v>
      </c>
      <c r="BD393" s="32">
        <f t="shared" si="267"/>
        <v>-36</v>
      </c>
      <c r="BE393" s="32">
        <f t="shared" si="268"/>
        <v>-184</v>
      </c>
      <c r="BF393" s="32">
        <f t="shared" si="269"/>
        <v>-4</v>
      </c>
    </row>
    <row r="394" spans="22:58" x14ac:dyDescent="0.25">
      <c r="V394" s="27">
        <v>4.9000000000000403</v>
      </c>
      <c r="W394" s="32">
        <f t="shared" si="239"/>
        <v>794328.23472435586</v>
      </c>
      <c r="X394">
        <f t="shared" si="273"/>
        <v>-3.4139245433795011</v>
      </c>
      <c r="Y394" s="28">
        <f t="shared" si="240"/>
        <v>-61.639907663873601</v>
      </c>
      <c r="Z394" s="28">
        <f t="shared" si="241"/>
        <v>-89.952561898626286</v>
      </c>
      <c r="AA394" s="28">
        <f t="shared" si="242"/>
        <v>23.57660241631606</v>
      </c>
      <c r="AB394" s="28">
        <f t="shared" si="243"/>
        <v>-86.201512587665064</v>
      </c>
      <c r="AC394" s="28">
        <f t="shared" si="244"/>
        <v>13.072752526329776</v>
      </c>
      <c r="AD394" s="28">
        <f t="shared" si="245"/>
        <v>77.173187840114949</v>
      </c>
      <c r="AE394" s="28">
        <f t="shared" si="246"/>
        <v>-28.404477264607255</v>
      </c>
      <c r="AF394" s="28">
        <f t="shared" si="247"/>
        <v>-98.980886646176387</v>
      </c>
      <c r="AG394" s="28">
        <f t="shared" si="270"/>
        <v>92.110410468749379</v>
      </c>
      <c r="AH394" s="28">
        <f t="shared" si="248"/>
        <v>-147.84381723956042</v>
      </c>
      <c r="AI394" s="28">
        <f t="shared" si="249"/>
        <v>-89.999997677628087</v>
      </c>
      <c r="AJ394" s="28">
        <f t="shared" si="250"/>
        <v>71.182330111954172</v>
      </c>
      <c r="AK394" s="28">
        <f t="shared" si="251"/>
        <v>89.984187296330347</v>
      </c>
      <c r="AL394" s="29">
        <f t="shared" si="252"/>
        <v>-21.018541257595516</v>
      </c>
      <c r="AM394" s="28">
        <f t="shared" si="253"/>
        <v>-84.897655926089129</v>
      </c>
      <c r="AN394" s="28">
        <f t="shared" si="254"/>
        <v>-5.5696179164523869</v>
      </c>
      <c r="AO394" s="28">
        <f t="shared" si="255"/>
        <v>-84.913466307386869</v>
      </c>
      <c r="AP394">
        <f t="shared" si="271"/>
        <v>23.609121289162623</v>
      </c>
      <c r="AQ394">
        <f t="shared" si="272"/>
        <v>-25.26482869549163</v>
      </c>
      <c r="AR394" s="28">
        <f t="shared" si="256"/>
        <v>-35.629802587388646</v>
      </c>
      <c r="AS394" s="30">
        <f t="shared" si="257"/>
        <v>-183.89435295356327</v>
      </c>
      <c r="AT394" s="28">
        <f t="shared" si="258"/>
        <v>2.7429925206269414E-6</v>
      </c>
      <c r="AU394" s="28">
        <f t="shared" si="259"/>
        <v>4.5534729983646036E-2</v>
      </c>
      <c r="AV394" s="29">
        <f t="shared" si="260"/>
        <v>-8.1609722047389066E-9</v>
      </c>
      <c r="AW394" s="28">
        <f t="shared" si="261"/>
        <v>-2.4837130659089469E-3</v>
      </c>
      <c r="AX394" s="31">
        <f t="shared" si="262"/>
        <v>2.7348315484222024E-6</v>
      </c>
      <c r="AY394" s="28">
        <f t="shared" si="263"/>
        <v>4.3051016917737092E-2</v>
      </c>
      <c r="AZ394" s="8">
        <f t="shared" si="264"/>
        <v>-35.629799852557099</v>
      </c>
      <c r="BA394" s="8">
        <f t="shared" si="265"/>
        <v>-183.85130193664554</v>
      </c>
      <c r="BB394" s="8">
        <f t="shared" si="266"/>
        <v>-3.851301936645541</v>
      </c>
      <c r="BD394" s="32">
        <f t="shared" si="267"/>
        <v>-36</v>
      </c>
      <c r="BE394" s="32">
        <f t="shared" si="268"/>
        <v>-184</v>
      </c>
      <c r="BF394" s="32">
        <f t="shared" si="269"/>
        <v>-4</v>
      </c>
    </row>
    <row r="395" spans="22:58" x14ac:dyDescent="0.25">
      <c r="V395" s="27">
        <v>4.9100000000000401</v>
      </c>
      <c r="W395" s="32">
        <f t="shared" si="239"/>
        <v>812830.51616417523</v>
      </c>
      <c r="X395">
        <f t="shared" si="273"/>
        <v>-3.4139245433795011</v>
      </c>
      <c r="Y395" s="28">
        <f t="shared" si="240"/>
        <v>-61.839907529881984</v>
      </c>
      <c r="Z395" s="28">
        <f t="shared" si="241"/>
        <v>-89.953641721169376</v>
      </c>
      <c r="AA395" s="28">
        <f t="shared" si="242"/>
        <v>23.775744487953649</v>
      </c>
      <c r="AB395" s="28">
        <f t="shared" si="243"/>
        <v>-86.287732138238439</v>
      </c>
      <c r="AC395" s="28">
        <f t="shared" si="244"/>
        <v>13.263108125548184</v>
      </c>
      <c r="AD395" s="28">
        <f t="shared" si="245"/>
        <v>77.455818442635859</v>
      </c>
      <c r="AE395" s="28">
        <f t="shared" si="246"/>
        <v>-28.214979459759661</v>
      </c>
      <c r="AF395" s="28">
        <f t="shared" si="247"/>
        <v>-98.785555416771956</v>
      </c>
      <c r="AG395" s="28">
        <f t="shared" si="270"/>
        <v>92.110410468749379</v>
      </c>
      <c r="AH395" s="28">
        <f t="shared" si="248"/>
        <v>-148.04381723956044</v>
      </c>
      <c r="AI395" s="28">
        <f t="shared" si="249"/>
        <v>-89.999997730491728</v>
      </c>
      <c r="AJ395" s="28">
        <f t="shared" si="250"/>
        <v>71.382330097066216</v>
      </c>
      <c r="AK395" s="28">
        <f t="shared" si="251"/>
        <v>89.98454723739242</v>
      </c>
      <c r="AL395" s="29">
        <f t="shared" si="252"/>
        <v>-21.216994965421186</v>
      </c>
      <c r="AM395" s="28">
        <f t="shared" si="253"/>
        <v>-85.013207035459317</v>
      </c>
      <c r="AN395" s="28">
        <f t="shared" si="254"/>
        <v>-5.7680716391660312</v>
      </c>
      <c r="AO395" s="28">
        <f t="shared" si="255"/>
        <v>-85.028657528558625</v>
      </c>
      <c r="AP395">
        <f t="shared" si="271"/>
        <v>23.609121289162623</v>
      </c>
      <c r="AQ395">
        <f t="shared" si="272"/>
        <v>-25.26482869549163</v>
      </c>
      <c r="AR395" s="28">
        <f t="shared" si="256"/>
        <v>-35.6387585052547</v>
      </c>
      <c r="AS395" s="30">
        <f t="shared" si="257"/>
        <v>-183.81421294533058</v>
      </c>
      <c r="AT395" s="28">
        <f t="shared" si="258"/>
        <v>2.8722657329553886E-6</v>
      </c>
      <c r="AU395" s="28">
        <f t="shared" si="259"/>
        <v>4.6595369635338023E-2</v>
      </c>
      <c r="AV395" s="29">
        <f t="shared" si="260"/>
        <v>-8.5455865005238384E-9</v>
      </c>
      <c r="AW395" s="28">
        <f t="shared" si="261"/>
        <v>-2.5415661751057445E-3</v>
      </c>
      <c r="AX395" s="31">
        <f t="shared" si="262"/>
        <v>2.8637201464548646E-6</v>
      </c>
      <c r="AY395" s="28">
        <f t="shared" si="263"/>
        <v>4.4053803460232278E-2</v>
      </c>
      <c r="AZ395" s="8">
        <f t="shared" si="264"/>
        <v>-35.638755641534551</v>
      </c>
      <c r="BA395" s="8">
        <f t="shared" si="265"/>
        <v>-183.77015914187035</v>
      </c>
      <c r="BB395" s="8">
        <f t="shared" si="266"/>
        <v>-3.7701591418703515</v>
      </c>
      <c r="BD395" s="32">
        <f t="shared" si="267"/>
        <v>-36</v>
      </c>
      <c r="BE395" s="32">
        <f t="shared" si="268"/>
        <v>-184</v>
      </c>
      <c r="BF395" s="32">
        <f t="shared" si="269"/>
        <v>-4</v>
      </c>
    </row>
    <row r="396" spans="22:58" x14ac:dyDescent="0.25">
      <c r="V396" s="27">
        <v>4.9200000000000399</v>
      </c>
      <c r="W396" s="32">
        <f t="shared" si="239"/>
        <v>831763.77110274858</v>
      </c>
      <c r="X396">
        <f t="shared" si="273"/>
        <v>-3.4139245433795011</v>
      </c>
      <c r="Y396" s="28">
        <f t="shared" si="240"/>
        <v>-62.039907401920978</v>
      </c>
      <c r="Z396" s="28">
        <f t="shared" si="241"/>
        <v>-89.954696963982329</v>
      </c>
      <c r="AA396" s="28">
        <f t="shared" si="242"/>
        <v>23.974925014488274</v>
      </c>
      <c r="AB396" s="28">
        <f t="shared" si="243"/>
        <v>-86.372005363920636</v>
      </c>
      <c r="AC396" s="28">
        <f t="shared" si="244"/>
        <v>13.45387775798412</v>
      </c>
      <c r="AD396" s="28">
        <f t="shared" si="245"/>
        <v>77.732616380827139</v>
      </c>
      <c r="AE396" s="28">
        <f t="shared" si="246"/>
        <v>-28.025029172828081</v>
      </c>
      <c r="AF396" s="28">
        <f t="shared" si="247"/>
        <v>-98.59408594707584</v>
      </c>
      <c r="AG396" s="28">
        <f t="shared" si="270"/>
        <v>92.110410468749379</v>
      </c>
      <c r="AH396" s="28">
        <f t="shared" si="248"/>
        <v>-148.24381723956043</v>
      </c>
      <c r="AI396" s="28">
        <f t="shared" si="249"/>
        <v>-89.99999778215205</v>
      </c>
      <c r="AJ396" s="28">
        <f t="shared" si="250"/>
        <v>71.582330082848316</v>
      </c>
      <c r="AK396" s="28">
        <f t="shared" si="251"/>
        <v>89.984898985196793</v>
      </c>
      <c r="AL396" s="29">
        <f t="shared" si="252"/>
        <v>-21.415517753739532</v>
      </c>
      <c r="AM396" s="28">
        <f t="shared" si="253"/>
        <v>-85.126167190945083</v>
      </c>
      <c r="AN396" s="28">
        <f t="shared" si="254"/>
        <v>-5.9665944417022665</v>
      </c>
      <c r="AO396" s="28">
        <f t="shared" si="255"/>
        <v>-85.14126598790034</v>
      </c>
      <c r="AP396">
        <f t="shared" si="271"/>
        <v>23.609121289162623</v>
      </c>
      <c r="AQ396">
        <f t="shared" si="272"/>
        <v>-25.26482869549163</v>
      </c>
      <c r="AR396" s="28">
        <f t="shared" si="256"/>
        <v>-35.647331020859355</v>
      </c>
      <c r="AS396" s="30">
        <f t="shared" si="257"/>
        <v>-183.73535193497617</v>
      </c>
      <c r="AT396" s="28">
        <f t="shared" si="258"/>
        <v>3.0076314001790392E-6</v>
      </c>
      <c r="AU396" s="28">
        <f t="shared" si="259"/>
        <v>4.7680714725184509E-2</v>
      </c>
      <c r="AV396" s="29">
        <f t="shared" si="260"/>
        <v>-8.9483282240607258E-9</v>
      </c>
      <c r="AW396" s="28">
        <f t="shared" si="261"/>
        <v>-2.600766856323114E-3</v>
      </c>
      <c r="AX396" s="31">
        <f t="shared" si="262"/>
        <v>2.9986830719549787E-6</v>
      </c>
      <c r="AY396" s="28">
        <f t="shared" si="263"/>
        <v>4.5079947868861395E-2</v>
      </c>
      <c r="AZ396" s="8">
        <f t="shared" si="264"/>
        <v>-35.647328022176282</v>
      </c>
      <c r="BA396" s="8">
        <f t="shared" si="265"/>
        <v>-183.69027198710731</v>
      </c>
      <c r="BB396" s="8">
        <f t="shared" si="266"/>
        <v>-3.6902719871073089</v>
      </c>
      <c r="BD396" s="32">
        <f t="shared" si="267"/>
        <v>-36</v>
      </c>
      <c r="BE396" s="32">
        <f t="shared" si="268"/>
        <v>-184</v>
      </c>
      <c r="BF396" s="32">
        <f t="shared" si="269"/>
        <v>-4</v>
      </c>
    </row>
    <row r="397" spans="22:58" x14ac:dyDescent="0.25">
      <c r="V397" s="27">
        <v>4.9300000000000397</v>
      </c>
      <c r="W397" s="32">
        <f t="shared" si="239"/>
        <v>851138.03820245573</v>
      </c>
      <c r="X397">
        <f t="shared" si="273"/>
        <v>-3.4139245433795011</v>
      </c>
      <c r="Y397" s="28">
        <f t="shared" si="240"/>
        <v>-62.239907279719169</v>
      </c>
      <c r="Z397" s="28">
        <f t="shared" si="241"/>
        <v>-89.955728186565992</v>
      </c>
      <c r="AA397" s="28">
        <f t="shared" si="242"/>
        <v>24.174142279033358</v>
      </c>
      <c r="AB397" s="28">
        <f t="shared" si="243"/>
        <v>-86.454375488145274</v>
      </c>
      <c r="AC397" s="28">
        <f t="shared" si="244"/>
        <v>13.645044474162697</v>
      </c>
      <c r="AD397" s="28">
        <f t="shared" si="245"/>
        <v>78.003676711682715</v>
      </c>
      <c r="AE397" s="28">
        <f t="shared" si="246"/>
        <v>-27.834645069902614</v>
      </c>
      <c r="AF397" s="28">
        <f t="shared" si="247"/>
        <v>-98.406426963028537</v>
      </c>
      <c r="AG397" s="28">
        <f t="shared" si="270"/>
        <v>92.110410468749379</v>
      </c>
      <c r="AH397" s="28">
        <f t="shared" si="248"/>
        <v>-148.44381723956042</v>
      </c>
      <c r="AI397" s="28">
        <f t="shared" si="249"/>
        <v>-89.999997832636424</v>
      </c>
      <c r="AJ397" s="28">
        <f t="shared" si="250"/>
        <v>71.78233006927033</v>
      </c>
      <c r="AK397" s="28">
        <f t="shared" si="251"/>
        <v>89.985242726244735</v>
      </c>
      <c r="AL397" s="29">
        <f t="shared" si="252"/>
        <v>-21.614106558333855</v>
      </c>
      <c r="AM397" s="28">
        <f t="shared" si="253"/>
        <v>-85.236592771032193</v>
      </c>
      <c r="AN397" s="28">
        <f t="shared" si="254"/>
        <v>-6.1651832598745635</v>
      </c>
      <c r="AO397" s="28">
        <f t="shared" si="255"/>
        <v>-85.251347877423882</v>
      </c>
      <c r="AP397">
        <f t="shared" si="271"/>
        <v>23.609121289162623</v>
      </c>
      <c r="AQ397">
        <f t="shared" si="272"/>
        <v>-25.26482869549163</v>
      </c>
      <c r="AR397" s="28">
        <f t="shared" si="256"/>
        <v>-35.655535736106181</v>
      </c>
      <c r="AS397" s="30">
        <f t="shared" si="257"/>
        <v>-183.65777484045242</v>
      </c>
      <c r="AT397" s="28">
        <f t="shared" si="258"/>
        <v>3.1493766484834558E-6</v>
      </c>
      <c r="AU397" s="28">
        <f t="shared" si="259"/>
        <v>4.8791340714400944E-2</v>
      </c>
      <c r="AV397" s="29">
        <f t="shared" si="260"/>
        <v>-9.3700498408334449E-9</v>
      </c>
      <c r="AW397" s="28">
        <f t="shared" si="261"/>
        <v>-2.6613464985453463E-3</v>
      </c>
      <c r="AX397" s="31">
        <f t="shared" si="262"/>
        <v>3.1400065986426223E-6</v>
      </c>
      <c r="AY397" s="28">
        <f t="shared" si="263"/>
        <v>4.6129994215855598E-2</v>
      </c>
      <c r="AZ397" s="8">
        <f t="shared" si="264"/>
        <v>-35.655532596099583</v>
      </c>
      <c r="BA397" s="8">
        <f t="shared" si="265"/>
        <v>-183.61164484623657</v>
      </c>
      <c r="BB397" s="8">
        <f t="shared" si="266"/>
        <v>-3.6116448462365724</v>
      </c>
      <c r="BD397" s="32">
        <f t="shared" si="267"/>
        <v>-36</v>
      </c>
      <c r="BE397" s="32">
        <f t="shared" si="268"/>
        <v>-184</v>
      </c>
      <c r="BF397" s="32">
        <f t="shared" si="269"/>
        <v>-4</v>
      </c>
    </row>
    <row r="398" spans="22:58" x14ac:dyDescent="0.25">
      <c r="V398" s="27">
        <v>4.9400000000000404</v>
      </c>
      <c r="W398" s="32">
        <f t="shared" si="239"/>
        <v>870963.5899561618</v>
      </c>
      <c r="X398">
        <f t="shared" si="273"/>
        <v>-3.4139245433795011</v>
      </c>
      <c r="Y398" s="28">
        <f t="shared" si="240"/>
        <v>-62.439907163017345</v>
      </c>
      <c r="Z398" s="28">
        <f t="shared" si="241"/>
        <v>-89.956735935685558</v>
      </c>
      <c r="AA398" s="28">
        <f t="shared" si="242"/>
        <v>24.373394640761639</v>
      </c>
      <c r="AB398" s="28">
        <f t="shared" si="243"/>
        <v>-86.534884821947017</v>
      </c>
      <c r="AC398" s="28">
        <f t="shared" si="244"/>
        <v>13.836591948817059</v>
      </c>
      <c r="AD398" s="28">
        <f t="shared" si="245"/>
        <v>78.269094598918812</v>
      </c>
      <c r="AE398" s="28">
        <f t="shared" si="246"/>
        <v>-27.643845116818149</v>
      </c>
      <c r="AF398" s="28">
        <f t="shared" si="247"/>
        <v>-98.222526158713762</v>
      </c>
      <c r="AG398" s="28">
        <f t="shared" si="270"/>
        <v>92.110410468749379</v>
      </c>
      <c r="AH398" s="28">
        <f t="shared" si="248"/>
        <v>-148.64381723956041</v>
      </c>
      <c r="AI398" s="28">
        <f t="shared" si="249"/>
        <v>-89.999997881971638</v>
      </c>
      <c r="AJ398" s="28">
        <f t="shared" si="250"/>
        <v>71.982330056303454</v>
      </c>
      <c r="AK398" s="28">
        <f t="shared" si="251"/>
        <v>89.985578642792163</v>
      </c>
      <c r="AL398" s="29">
        <f t="shared" si="252"/>
        <v>-21.812758448988578</v>
      </c>
      <c r="AM398" s="28">
        <f t="shared" si="253"/>
        <v>-85.344539041641397</v>
      </c>
      <c r="AN398" s="28">
        <f t="shared" si="254"/>
        <v>-6.3638351634961516</v>
      </c>
      <c r="AO398" s="28">
        <f t="shared" si="255"/>
        <v>-85.358958280820872</v>
      </c>
      <c r="AP398">
        <f t="shared" si="271"/>
        <v>23.609121289162623</v>
      </c>
      <c r="AQ398">
        <f t="shared" si="272"/>
        <v>-25.26482869549163</v>
      </c>
      <c r="AR398" s="28">
        <f t="shared" si="256"/>
        <v>-35.663387686643311</v>
      </c>
      <c r="AS398" s="30">
        <f t="shared" si="257"/>
        <v>-183.58148443953462</v>
      </c>
      <c r="AT398" s="28">
        <f t="shared" si="258"/>
        <v>3.2978021412456515E-6</v>
      </c>
      <c r="AU398" s="28">
        <f t="shared" si="259"/>
        <v>4.9927836468247291E-2</v>
      </c>
      <c r="AV398" s="29">
        <f t="shared" si="260"/>
        <v>-9.8116462467347287E-9</v>
      </c>
      <c r="AW398" s="28">
        <f t="shared" si="261"/>
        <v>-2.7233372219000705E-3</v>
      </c>
      <c r="AX398" s="31">
        <f t="shared" si="262"/>
        <v>3.2879904949989167E-6</v>
      </c>
      <c r="AY398" s="28">
        <f t="shared" si="263"/>
        <v>4.7204499246347217E-2</v>
      </c>
      <c r="AZ398" s="8">
        <f t="shared" si="264"/>
        <v>-35.663384398652816</v>
      </c>
      <c r="BA398" s="8">
        <f t="shared" si="265"/>
        <v>-183.53427994028829</v>
      </c>
      <c r="BB398" s="8">
        <f t="shared" si="266"/>
        <v>-3.5342799402882861</v>
      </c>
      <c r="BD398" s="32">
        <f t="shared" si="267"/>
        <v>-36</v>
      </c>
      <c r="BE398" s="32">
        <f t="shared" si="268"/>
        <v>-184</v>
      </c>
      <c r="BF398" s="32">
        <f t="shared" si="269"/>
        <v>-4</v>
      </c>
    </row>
    <row r="399" spans="22:58" x14ac:dyDescent="0.25">
      <c r="V399" s="27">
        <v>4.9500000000000401</v>
      </c>
      <c r="W399" s="32">
        <f t="shared" si="239"/>
        <v>891250.93813382846</v>
      </c>
      <c r="X399">
        <f t="shared" si="273"/>
        <v>-3.4139245433795011</v>
      </c>
      <c r="Y399" s="28">
        <f t="shared" si="240"/>
        <v>-62.639907051567967</v>
      </c>
      <c r="Z399" s="28">
        <f t="shared" si="241"/>
        <v>-89.957720745660424</v>
      </c>
      <c r="AA399" s="28">
        <f t="shared" si="242"/>
        <v>24.5726805315878</v>
      </c>
      <c r="AB399" s="28">
        <f t="shared" si="243"/>
        <v>-86.613574780025942</v>
      </c>
      <c r="AC399" s="28">
        <f t="shared" si="244"/>
        <v>14.028504463820116</v>
      </c>
      <c r="AD399" s="28">
        <f t="shared" si="245"/>
        <v>78.528965183917734</v>
      </c>
      <c r="AE399" s="28">
        <f t="shared" si="246"/>
        <v>-27.452646599539552</v>
      </c>
      <c r="AF399" s="28">
        <f t="shared" si="247"/>
        <v>-98.042330341768633</v>
      </c>
      <c r="AG399" s="28">
        <f t="shared" si="270"/>
        <v>92.110410468749379</v>
      </c>
      <c r="AH399" s="28">
        <f t="shared" si="248"/>
        <v>-148.84381723956042</v>
      </c>
      <c r="AI399" s="28">
        <f t="shared" si="249"/>
        <v>-89.999997930183852</v>
      </c>
      <c r="AJ399" s="28">
        <f t="shared" si="250"/>
        <v>72.182330043920174</v>
      </c>
      <c r="AK399" s="28">
        <f t="shared" si="251"/>
        <v>89.985906912946405</v>
      </c>
      <c r="AL399" s="29">
        <f t="shared" si="252"/>
        <v>-22.01147062379713</v>
      </c>
      <c r="AM399" s="28">
        <f t="shared" si="253"/>
        <v>-85.45006017034531</v>
      </c>
      <c r="AN399" s="28">
        <f t="shared" si="254"/>
        <v>-6.5625473506879999</v>
      </c>
      <c r="AO399" s="28">
        <f t="shared" si="255"/>
        <v>-85.464151187582758</v>
      </c>
      <c r="AP399">
        <f t="shared" si="271"/>
        <v>23.609121289162623</v>
      </c>
      <c r="AQ399">
        <f t="shared" si="272"/>
        <v>-25.26482869549163</v>
      </c>
      <c r="AR399" s="28">
        <f t="shared" si="256"/>
        <v>-35.670901356556563</v>
      </c>
      <c r="AS399" s="30">
        <f t="shared" si="257"/>
        <v>-183.50648152935139</v>
      </c>
      <c r="AT399" s="28">
        <f t="shared" si="258"/>
        <v>3.4532227058433237E-6</v>
      </c>
      <c r="AU399" s="28">
        <f t="shared" si="259"/>
        <v>5.1090804568236226E-2</v>
      </c>
      <c r="AV399" s="29">
        <f t="shared" si="260"/>
        <v>-1.027405476806621E-8</v>
      </c>
      <c r="AW399" s="28">
        <f t="shared" si="261"/>
        <v>-2.7867718946887735E-3</v>
      </c>
      <c r="AX399" s="31">
        <f t="shared" si="262"/>
        <v>3.4429486510752577E-6</v>
      </c>
      <c r="AY399" s="28">
        <f t="shared" si="263"/>
        <v>4.8304032673547451E-2</v>
      </c>
      <c r="AZ399" s="8">
        <f t="shared" si="264"/>
        <v>-35.670897913607909</v>
      </c>
      <c r="BA399" s="8">
        <f t="shared" si="265"/>
        <v>-183.45817749667785</v>
      </c>
      <c r="BB399" s="8">
        <f t="shared" si="266"/>
        <v>-3.4581774966778482</v>
      </c>
      <c r="BD399" s="32">
        <f t="shared" si="267"/>
        <v>-36</v>
      </c>
      <c r="BE399" s="32">
        <f t="shared" si="268"/>
        <v>-183</v>
      </c>
      <c r="BF399" s="32">
        <f t="shared" si="269"/>
        <v>-3</v>
      </c>
    </row>
    <row r="400" spans="22:58" x14ac:dyDescent="0.25">
      <c r="V400" s="27">
        <v>4.9600000000000399</v>
      </c>
      <c r="W400" s="32">
        <f t="shared" si="239"/>
        <v>912010.83935599448</v>
      </c>
      <c r="X400">
        <f t="shared" si="273"/>
        <v>-3.4139245433795011</v>
      </c>
      <c r="Y400" s="28">
        <f t="shared" si="240"/>
        <v>-62.839906945134629</v>
      </c>
      <c r="Z400" s="28">
        <f t="shared" si="241"/>
        <v>-89.958683138647601</v>
      </c>
      <c r="AA400" s="28">
        <f t="shared" si="242"/>
        <v>24.771998452991198</v>
      </c>
      <c r="AB400" s="28">
        <f t="shared" si="243"/>
        <v>-86.69048589675306</v>
      </c>
      <c r="AC400" s="28">
        <f t="shared" si="244"/>
        <v>14.22076689105478</v>
      </c>
      <c r="AD400" s="28">
        <f t="shared" si="245"/>
        <v>78.783383465616311</v>
      </c>
      <c r="AE400" s="28">
        <f t="shared" si="246"/>
        <v>-27.261066144468145</v>
      </c>
      <c r="AF400" s="28">
        <f t="shared" si="247"/>
        <v>-97.86578556978435</v>
      </c>
      <c r="AG400" s="28">
        <f t="shared" si="270"/>
        <v>92.110410468749379</v>
      </c>
      <c r="AH400" s="28">
        <f t="shared" si="248"/>
        <v>-149.04381723956041</v>
      </c>
      <c r="AI400" s="28">
        <f t="shared" si="249"/>
        <v>-89.999997977298634</v>
      </c>
      <c r="AJ400" s="28">
        <f t="shared" si="250"/>
        <v>72.382330032094245</v>
      </c>
      <c r="AK400" s="28">
        <f t="shared" si="251"/>
        <v>89.986227710760559</v>
      </c>
      <c r="AL400" s="29">
        <f t="shared" si="252"/>
        <v>-22.210240403696865</v>
      </c>
      <c r="AM400" s="28">
        <f t="shared" si="253"/>
        <v>-85.553209240972109</v>
      </c>
      <c r="AN400" s="28">
        <f t="shared" si="254"/>
        <v>-6.7613171424136524</v>
      </c>
      <c r="AO400" s="28">
        <f t="shared" si="255"/>
        <v>-85.566979507510183</v>
      </c>
      <c r="AP400">
        <f t="shared" si="271"/>
        <v>23.609121289162623</v>
      </c>
      <c r="AQ400">
        <f t="shared" si="272"/>
        <v>-25.26482869549163</v>
      </c>
      <c r="AR400" s="28">
        <f t="shared" si="256"/>
        <v>-35.678090693210805</v>
      </c>
      <c r="AS400" s="30">
        <f t="shared" si="257"/>
        <v>-183.43276507729453</v>
      </c>
      <c r="AT400" s="28">
        <f t="shared" si="258"/>
        <v>3.6159680106087643E-6</v>
      </c>
      <c r="AU400" s="28">
        <f t="shared" si="259"/>
        <v>5.2280861631612781E-2</v>
      </c>
      <c r="AV400" s="29">
        <f t="shared" si="260"/>
        <v>-1.0758255161538445E-8</v>
      </c>
      <c r="AW400" s="28">
        <f t="shared" si="261"/>
        <v>-2.8516841508140016E-3</v>
      </c>
      <c r="AX400" s="31">
        <f t="shared" si="262"/>
        <v>3.6052097554472259E-6</v>
      </c>
      <c r="AY400" s="28">
        <f t="shared" si="263"/>
        <v>4.942917748079878E-2</v>
      </c>
      <c r="AZ400" s="8">
        <f t="shared" si="264"/>
        <v>-35.67808708800105</v>
      </c>
      <c r="BA400" s="8">
        <f t="shared" si="265"/>
        <v>-183.38333589981374</v>
      </c>
      <c r="BB400" s="8">
        <f t="shared" si="266"/>
        <v>-3.3833358998137442</v>
      </c>
      <c r="BD400" s="32">
        <f t="shared" si="267"/>
        <v>-36</v>
      </c>
      <c r="BE400" s="32">
        <f t="shared" si="268"/>
        <v>-183</v>
      </c>
      <c r="BF400" s="32">
        <f t="shared" si="269"/>
        <v>-3</v>
      </c>
    </row>
    <row r="401" spans="22:58" x14ac:dyDescent="0.25">
      <c r="V401" s="27">
        <v>4.9700000000000397</v>
      </c>
      <c r="W401" s="32">
        <f t="shared" si="239"/>
        <v>933254.30079707771</v>
      </c>
      <c r="X401">
        <f t="shared" si="273"/>
        <v>-3.4139245433795011</v>
      </c>
      <c r="Y401" s="28">
        <f t="shared" si="240"/>
        <v>-63.039906843491579</v>
      </c>
      <c r="Z401" s="28">
        <f t="shared" si="241"/>
        <v>-89.959623624918379</v>
      </c>
      <c r="AA401" s="28">
        <f t="shared" si="242"/>
        <v>24.971346972973201</v>
      </c>
      <c r="AB401" s="28">
        <f t="shared" si="243"/>
        <v>-86.765657842098634</v>
      </c>
      <c r="AC401" s="28">
        <f t="shared" si="244"/>
        <v>14.413364675282052</v>
      </c>
      <c r="AD401" s="28">
        <f t="shared" si="245"/>
        <v>79.032444188964007</v>
      </c>
      <c r="AE401" s="28">
        <f t="shared" si="246"/>
        <v>-27.069119738615832</v>
      </c>
      <c r="AF401" s="28">
        <f t="shared" si="247"/>
        <v>-97.692837278052991</v>
      </c>
      <c r="AG401" s="28">
        <f t="shared" si="270"/>
        <v>92.110410468749379</v>
      </c>
      <c r="AH401" s="28">
        <f t="shared" si="248"/>
        <v>-149.24381723956043</v>
      </c>
      <c r="AI401" s="28">
        <f t="shared" si="249"/>
        <v>-89.999998023340922</v>
      </c>
      <c r="AJ401" s="28">
        <f t="shared" si="250"/>
        <v>72.582330020800583</v>
      </c>
      <c r="AK401" s="28">
        <f t="shared" si="251"/>
        <v>89.986541206325782</v>
      </c>
      <c r="AL401" s="29">
        <f t="shared" si="252"/>
        <v>-22.409065227223252</v>
      </c>
      <c r="AM401" s="28">
        <f t="shared" si="253"/>
        <v>-85.654038268543118</v>
      </c>
      <c r="AN401" s="28">
        <f t="shared" si="254"/>
        <v>-6.9601419772337181</v>
      </c>
      <c r="AO401" s="28">
        <f t="shared" si="255"/>
        <v>-85.667495085558258</v>
      </c>
      <c r="AP401">
        <f t="shared" si="271"/>
        <v>23.609121289162623</v>
      </c>
      <c r="AQ401">
        <f t="shared" si="272"/>
        <v>-25.26482869549163</v>
      </c>
      <c r="AR401" s="28">
        <f t="shared" si="256"/>
        <v>-35.684969122178558</v>
      </c>
      <c r="AS401" s="30">
        <f t="shared" si="257"/>
        <v>-183.36033236361123</v>
      </c>
      <c r="AT401" s="28">
        <f t="shared" si="258"/>
        <v>3.7863832591402833E-6</v>
      </c>
      <c r="AU401" s="28">
        <f t="shared" si="259"/>
        <v>5.3498638638274656E-2</v>
      </c>
      <c r="AV401" s="29">
        <f t="shared" si="260"/>
        <v>-1.126527732889069E-8</v>
      </c>
      <c r="AW401" s="28">
        <f t="shared" si="261"/>
        <v>-2.9181084076125015E-3</v>
      </c>
      <c r="AX401" s="31">
        <f t="shared" si="262"/>
        <v>3.7751179818113927E-6</v>
      </c>
      <c r="AY401" s="28">
        <f t="shared" si="263"/>
        <v>5.0580530230662155E-2</v>
      </c>
      <c r="AZ401" s="8">
        <f t="shared" si="264"/>
        <v>-35.684965347060576</v>
      </c>
      <c r="BA401" s="8">
        <f t="shared" si="265"/>
        <v>-183.30975183338057</v>
      </c>
      <c r="BB401" s="8">
        <f t="shared" si="266"/>
        <v>-3.3097518333805738</v>
      </c>
      <c r="BD401" s="32">
        <f t="shared" si="267"/>
        <v>-36</v>
      </c>
      <c r="BE401" s="32">
        <f t="shared" si="268"/>
        <v>-183</v>
      </c>
      <c r="BF401" s="32">
        <f t="shared" si="269"/>
        <v>-3</v>
      </c>
    </row>
    <row r="402" spans="22:58" x14ac:dyDescent="0.25">
      <c r="V402" s="27">
        <v>4.9800000000000404</v>
      </c>
      <c r="W402" s="32">
        <f t="shared" si="239"/>
        <v>954992.58602152625</v>
      </c>
      <c r="X402">
        <f t="shared" si="273"/>
        <v>-3.4139245433795011</v>
      </c>
      <c r="Y402" s="28">
        <f t="shared" si="240"/>
        <v>-63.239906746423237</v>
      </c>
      <c r="Z402" s="28">
        <f t="shared" si="241"/>
        <v>-89.960542703128993</v>
      </c>
      <c r="AA402" s="28">
        <f t="shared" si="242"/>
        <v>25.170724723143792</v>
      </c>
      <c r="AB402" s="28">
        <f t="shared" si="243"/>
        <v>-86.839129437466269</v>
      </c>
      <c r="AC402" s="28">
        <f t="shared" si="244"/>
        <v>14.606283817060657</v>
      </c>
      <c r="AD402" s="28">
        <f t="shared" si="245"/>
        <v>79.276241741575475</v>
      </c>
      <c r="AE402" s="28">
        <f t="shared" si="246"/>
        <v>-26.87682274959829</v>
      </c>
      <c r="AF402" s="28">
        <f t="shared" si="247"/>
        <v>-97.523430399019773</v>
      </c>
      <c r="AG402" s="28">
        <f t="shared" si="270"/>
        <v>92.110410468749379</v>
      </c>
      <c r="AH402" s="28">
        <f t="shared" si="248"/>
        <v>-149.44381723956045</v>
      </c>
      <c r="AI402" s="28">
        <f t="shared" si="249"/>
        <v>-89.999998068335188</v>
      </c>
      <c r="AJ402" s="28">
        <f t="shared" si="250"/>
        <v>72.782330010015215</v>
      </c>
      <c r="AK402" s="28">
        <f t="shared" si="251"/>
        <v>89.986847565861495</v>
      </c>
      <c r="AL402" s="29">
        <f t="shared" si="252"/>
        <v>-22.607942645475806</v>
      </c>
      <c r="AM402" s="28">
        <f t="shared" si="253"/>
        <v>-85.752598214495038</v>
      </c>
      <c r="AN402" s="28">
        <f t="shared" si="254"/>
        <v>-7.159019406271657</v>
      </c>
      <c r="AO402" s="28">
        <f t="shared" si="255"/>
        <v>-85.76574871696873</v>
      </c>
      <c r="AP402">
        <f t="shared" si="271"/>
        <v>23.609121289162623</v>
      </c>
      <c r="AQ402">
        <f t="shared" si="272"/>
        <v>-25.26482869549163</v>
      </c>
      <c r="AR402" s="28">
        <f t="shared" si="256"/>
        <v>-35.691549562198951</v>
      </c>
      <c r="AS402" s="30">
        <f t="shared" si="257"/>
        <v>-183.2891791159885</v>
      </c>
      <c r="AT402" s="28">
        <f t="shared" si="258"/>
        <v>3.96482992125766E-6</v>
      </c>
      <c r="AU402" s="28">
        <f t="shared" si="259"/>
        <v>5.4744781265306575E-2</v>
      </c>
      <c r="AV402" s="29">
        <f t="shared" si="260"/>
        <v>-1.1796193602271205E-8</v>
      </c>
      <c r="AW402" s="28">
        <f t="shared" si="261"/>
        <v>-2.9860798841037477E-3</v>
      </c>
      <c r="AX402" s="31">
        <f t="shared" si="262"/>
        <v>3.9530337276553885E-6</v>
      </c>
      <c r="AY402" s="28">
        <f t="shared" si="263"/>
        <v>5.1758701381202823E-2</v>
      </c>
      <c r="AZ402" s="8">
        <f t="shared" si="264"/>
        <v>-35.691545609165225</v>
      </c>
      <c r="BA402" s="8">
        <f t="shared" si="265"/>
        <v>-183.2374204146073</v>
      </c>
      <c r="BB402" s="8">
        <f t="shared" si="266"/>
        <v>-3.2374204146072998</v>
      </c>
      <c r="BD402" s="32">
        <f t="shared" si="267"/>
        <v>-36</v>
      </c>
      <c r="BE402" s="32">
        <f t="shared" si="268"/>
        <v>-183</v>
      </c>
      <c r="BF402" s="32">
        <f t="shared" si="269"/>
        <v>-3</v>
      </c>
    </row>
    <row r="403" spans="22:58" x14ac:dyDescent="0.25">
      <c r="V403" s="27">
        <v>4.9900000000000402</v>
      </c>
      <c r="W403" s="32">
        <f t="shared" si="239"/>
        <v>977237.22095590306</v>
      </c>
      <c r="X403">
        <f t="shared" si="273"/>
        <v>-3.4139245433795011</v>
      </c>
      <c r="Y403" s="28">
        <f t="shared" si="240"/>
        <v>-63.439906653723668</v>
      </c>
      <c r="Z403" s="28">
        <f t="shared" si="241"/>
        <v>-89.961440860585</v>
      </c>
      <c r="AA403" s="28">
        <f t="shared" si="242"/>
        <v>25.370130395932215</v>
      </c>
      <c r="AB403" s="28">
        <f t="shared" si="243"/>
        <v>-86.910938671418236</v>
      </c>
      <c r="AC403" s="28">
        <f t="shared" si="244"/>
        <v>14.799510855766083</v>
      </c>
      <c r="AD403" s="28">
        <f t="shared" si="245"/>
        <v>79.514870058204124</v>
      </c>
      <c r="AE403" s="28">
        <f t="shared" si="246"/>
        <v>-26.684189945404878</v>
      </c>
      <c r="AF403" s="28">
        <f t="shared" si="247"/>
        <v>-97.357509473799112</v>
      </c>
      <c r="AG403" s="28">
        <f t="shared" si="270"/>
        <v>92.110410468749379</v>
      </c>
      <c r="AH403" s="28">
        <f t="shared" si="248"/>
        <v>-149.64381723956043</v>
      </c>
      <c r="AI403" s="28">
        <f t="shared" si="249"/>
        <v>-89.999998112305235</v>
      </c>
      <c r="AJ403" s="28">
        <f t="shared" si="250"/>
        <v>72.982329999715262</v>
      </c>
      <c r="AK403" s="28">
        <f t="shared" si="251"/>
        <v>89.987146951803524</v>
      </c>
      <c r="AL403" s="29">
        <f t="shared" si="252"/>
        <v>-22.806870317288194</v>
      </c>
      <c r="AM403" s="28">
        <f t="shared" si="253"/>
        <v>-85.848939002141506</v>
      </c>
      <c r="AN403" s="28">
        <f t="shared" si="254"/>
        <v>-7.3579470883839875</v>
      </c>
      <c r="AO403" s="28">
        <f t="shared" si="255"/>
        <v>-85.861790162643217</v>
      </c>
      <c r="AP403">
        <f t="shared" si="271"/>
        <v>23.609121289162623</v>
      </c>
      <c r="AQ403">
        <f t="shared" si="272"/>
        <v>-25.26482869549163</v>
      </c>
      <c r="AR403" s="28">
        <f t="shared" si="256"/>
        <v>-35.697844440117869</v>
      </c>
      <c r="AS403" s="30">
        <f t="shared" si="257"/>
        <v>-183.21929963644232</v>
      </c>
      <c r="AT403" s="28">
        <f t="shared" si="258"/>
        <v>4.1516865102448382E-6</v>
      </c>
      <c r="AU403" s="28">
        <f t="shared" si="259"/>
        <v>5.6019950229305414E-2</v>
      </c>
      <c r="AV403" s="29">
        <f t="shared" si="260"/>
        <v>-1.2352130316166911E-8</v>
      </c>
      <c r="AW403" s="28">
        <f t="shared" si="261"/>
        <v>-3.0556346196635087E-3</v>
      </c>
      <c r="AX403" s="31">
        <f t="shared" si="262"/>
        <v>4.1393343799286715E-6</v>
      </c>
      <c r="AY403" s="28">
        <f t="shared" si="263"/>
        <v>5.2964315609641904E-2</v>
      </c>
      <c r="AZ403" s="8">
        <f t="shared" si="264"/>
        <v>-35.69784030078349</v>
      </c>
      <c r="BA403" s="8">
        <f t="shared" si="265"/>
        <v>-183.16633532083267</v>
      </c>
      <c r="BB403" s="8">
        <f t="shared" si="266"/>
        <v>-3.1663353208326726</v>
      </c>
      <c r="BD403" s="32">
        <f t="shared" si="267"/>
        <v>-36</v>
      </c>
      <c r="BE403" s="32">
        <f t="shared" si="268"/>
        <v>-183</v>
      </c>
      <c r="BF403" s="32">
        <f t="shared" si="269"/>
        <v>-3</v>
      </c>
    </row>
    <row r="404" spans="22:58" x14ac:dyDescent="0.25">
      <c r="V404" s="27">
        <v>5.00000000000004</v>
      </c>
      <c r="W404" s="41">
        <f t="shared" si="239"/>
        <v>1000000.0000000926</v>
      </c>
      <c r="X404">
        <f t="shared" si="273"/>
        <v>-3.4139245433795011</v>
      </c>
      <c r="Y404" s="28">
        <f t="shared" si="240"/>
        <v>-63.639906565196249</v>
      </c>
      <c r="Z404" s="28">
        <f t="shared" si="241"/>
        <v>-89.962318573499601</v>
      </c>
      <c r="AA404" s="28">
        <f t="shared" si="242"/>
        <v>25.569562741916872</v>
      </c>
      <c r="AB404" s="28">
        <f t="shared" si="243"/>
        <v>-86.981122715277579</v>
      </c>
      <c r="AC404" s="28">
        <f t="shared" si="244"/>
        <v>14.993032852752368</v>
      </c>
      <c r="AD404" s="28">
        <f t="shared" si="245"/>
        <v>79.748422532667888</v>
      </c>
      <c r="AE404" s="28">
        <f t="shared" si="246"/>
        <v>-26.491235513906513</v>
      </c>
      <c r="AF404" s="28">
        <f t="shared" si="247"/>
        <v>-97.195018756109306</v>
      </c>
      <c r="AG404" s="28">
        <f t="shared" si="270"/>
        <v>92.110410468749379</v>
      </c>
      <c r="AH404" s="28">
        <f t="shared" si="248"/>
        <v>-149.84381723956039</v>
      </c>
      <c r="AI404" s="28">
        <f t="shared" si="249"/>
        <v>-89.999998155274412</v>
      </c>
      <c r="AJ404" s="28">
        <f t="shared" si="250"/>
        <v>73.182329989878852</v>
      </c>
      <c r="AK404" s="28">
        <f t="shared" si="251"/>
        <v>89.987439522890185</v>
      </c>
      <c r="AL404" s="29">
        <f t="shared" si="252"/>
        <v>-23.005846004595423</v>
      </c>
      <c r="AM404" s="28">
        <f t="shared" si="253"/>
        <v>-85.943109532331647</v>
      </c>
      <c r="AN404" s="28">
        <f t="shared" si="254"/>
        <v>-7.5569227855275862</v>
      </c>
      <c r="AO404" s="28">
        <f t="shared" si="255"/>
        <v>-85.955668164715874</v>
      </c>
      <c r="AP404">
        <f t="shared" si="271"/>
        <v>23.609121289162623</v>
      </c>
      <c r="AQ404">
        <f t="shared" si="272"/>
        <v>-25.26482869549163</v>
      </c>
      <c r="AR404" s="28">
        <f t="shared" si="256"/>
        <v>-35.703865705763107</v>
      </c>
      <c r="AS404" s="30">
        <f t="shared" si="257"/>
        <v>-183.15068692082519</v>
      </c>
      <c r="AT404" s="28">
        <f t="shared" si="258"/>
        <v>4.3473493697354132E-6</v>
      </c>
      <c r="AU404" s="28">
        <f t="shared" si="259"/>
        <v>5.7324821636678826E-2</v>
      </c>
      <c r="AV404" s="29">
        <f t="shared" si="260"/>
        <v>-1.2934267807403427E-8</v>
      </c>
      <c r="AW404" s="28">
        <f t="shared" si="261"/>
        <v>-3.1268094931324211E-3</v>
      </c>
      <c r="AX404" s="31">
        <f t="shared" si="262"/>
        <v>4.3344151019280101E-6</v>
      </c>
      <c r="AY404" s="28">
        <f t="shared" si="263"/>
        <v>5.4198012143546408E-2</v>
      </c>
      <c r="AZ404" s="8">
        <f t="shared" si="264"/>
        <v>-35.703861371348005</v>
      </c>
      <c r="BA404" s="8">
        <f t="shared" si="265"/>
        <v>-183.09648890868164</v>
      </c>
      <c r="BB404" s="8">
        <f t="shared" si="266"/>
        <v>-3.0964889086816356</v>
      </c>
      <c r="BD404" s="32">
        <f t="shared" si="267"/>
        <v>-36</v>
      </c>
      <c r="BE404" s="32">
        <f t="shared" si="268"/>
        <v>-183</v>
      </c>
      <c r="BF404" s="32">
        <f t="shared" si="269"/>
        <v>-3</v>
      </c>
    </row>
    <row r="405" spans="22:58" x14ac:dyDescent="0.25">
      <c r="V405" s="27">
        <v>5.0100000000000398</v>
      </c>
      <c r="W405" s="32">
        <f t="shared" si="239"/>
        <v>1023292.9922808487</v>
      </c>
      <c r="X405">
        <f t="shared" si="273"/>
        <v>-3.4139245433795011</v>
      </c>
      <c r="Y405" s="28">
        <f t="shared" si="240"/>
        <v>-63.839906480653241</v>
      </c>
      <c r="Z405" s="28">
        <f t="shared" si="241"/>
        <v>-89.963176307246158</v>
      </c>
      <c r="AA405" s="28">
        <f t="shared" si="242"/>
        <v>25.769020567269514</v>
      </c>
      <c r="AB405" s="28">
        <f t="shared" si="243"/>
        <v>-87.049717938595094</v>
      </c>
      <c r="AC405" s="28">
        <f t="shared" si="244"/>
        <v>15.186837374694466</v>
      </c>
      <c r="AD405" s="28">
        <f t="shared" si="245"/>
        <v>79.976991936862902</v>
      </c>
      <c r="AE405" s="28">
        <f t="shared" si="246"/>
        <v>-26.297973082068754</v>
      </c>
      <c r="AF405" s="28">
        <f t="shared" si="247"/>
        <v>-97.035902308978365</v>
      </c>
      <c r="AG405" s="28">
        <f t="shared" si="270"/>
        <v>92.110410468749379</v>
      </c>
      <c r="AH405" s="28">
        <f t="shared" si="248"/>
        <v>-150.04381723956041</v>
      </c>
      <c r="AI405" s="28">
        <f t="shared" si="249"/>
        <v>-89.999998197265498</v>
      </c>
      <c r="AJ405" s="28">
        <f t="shared" si="250"/>
        <v>73.382329980485181</v>
      </c>
      <c r="AK405" s="28">
        <f t="shared" si="251"/>
        <v>89.987725434246471</v>
      </c>
      <c r="AL405" s="29">
        <f t="shared" si="252"/>
        <v>-23.204867567990828</v>
      </c>
      <c r="AM405" s="28">
        <f t="shared" si="253"/>
        <v>-86.035157699266577</v>
      </c>
      <c r="AN405" s="28">
        <f t="shared" si="254"/>
        <v>-7.7559443583166789</v>
      </c>
      <c r="AO405" s="28">
        <f t="shared" si="255"/>
        <v>-86.047430462285604</v>
      </c>
      <c r="AP405">
        <f t="shared" si="271"/>
        <v>23.609121289162623</v>
      </c>
      <c r="AQ405">
        <f t="shared" si="272"/>
        <v>-25.26482869549163</v>
      </c>
      <c r="AR405" s="28">
        <f t="shared" si="256"/>
        <v>-35.709624846714441</v>
      </c>
      <c r="AS405" s="30">
        <f t="shared" si="257"/>
        <v>-183.08333277126397</v>
      </c>
      <c r="AT405" s="28">
        <f t="shared" si="258"/>
        <v>4.5522335261718105E-6</v>
      </c>
      <c r="AU405" s="28">
        <f t="shared" si="259"/>
        <v>5.866008734210177E-2</v>
      </c>
      <c r="AV405" s="29">
        <f t="shared" si="260"/>
        <v>-1.3543842343800072E-8</v>
      </c>
      <c r="AW405" s="28">
        <f t="shared" si="261"/>
        <v>-3.1996422423696425E-3</v>
      </c>
      <c r="AX405" s="31">
        <f t="shared" si="262"/>
        <v>4.5386896838280105E-6</v>
      </c>
      <c r="AY405" s="28">
        <f t="shared" si="263"/>
        <v>5.5460445099732129E-2</v>
      </c>
      <c r="AZ405" s="8">
        <f t="shared" si="264"/>
        <v>-35.709620308024753</v>
      </c>
      <c r="BA405" s="8">
        <f t="shared" si="265"/>
        <v>-183.02787232616424</v>
      </c>
      <c r="BB405" s="8">
        <f t="shared" si="266"/>
        <v>-3.0278723261642426</v>
      </c>
      <c r="BD405" s="32">
        <f t="shared" si="267"/>
        <v>-36</v>
      </c>
      <c r="BE405" s="32">
        <f t="shared" si="268"/>
        <v>-183</v>
      </c>
      <c r="BF405" s="32">
        <f t="shared" si="269"/>
        <v>-3</v>
      </c>
    </row>
    <row r="406" spans="22:58" x14ac:dyDescent="0.25">
      <c r="V406" s="27">
        <v>5.0200000000000404</v>
      </c>
      <c r="W406" s="32">
        <f t="shared" si="239"/>
        <v>1047128.548050998</v>
      </c>
      <c r="X406">
        <f t="shared" si="273"/>
        <v>-3.4139245433795011</v>
      </c>
      <c r="Y406" s="28">
        <f t="shared" si="240"/>
        <v>-64.039906399915296</v>
      </c>
      <c r="Z406" s="28">
        <f t="shared" si="241"/>
        <v>-89.964014516604905</v>
      </c>
      <c r="AA406" s="28">
        <f t="shared" si="242"/>
        <v>25.968502731309016</v>
      </c>
      <c r="AB406" s="28">
        <f t="shared" si="243"/>
        <v>-87.116759924469918</v>
      </c>
      <c r="AC406" s="28">
        <f t="shared" si="244"/>
        <v>15.380912477145003</v>
      </c>
      <c r="AD406" s="28">
        <f t="shared" si="245"/>
        <v>80.200670346508588</v>
      </c>
      <c r="AE406" s="28">
        <f t="shared" si="246"/>
        <v>-26.104415734840785</v>
      </c>
      <c r="AF406" s="28">
        <f t="shared" si="247"/>
        <v>-96.880104094566235</v>
      </c>
      <c r="AG406" s="28">
        <f t="shared" si="270"/>
        <v>92.110410468749379</v>
      </c>
      <c r="AH406" s="28">
        <f t="shared" si="248"/>
        <v>-150.24381723956043</v>
      </c>
      <c r="AI406" s="28">
        <f t="shared" si="249"/>
        <v>-89.999998238300748</v>
      </c>
      <c r="AJ406" s="28">
        <f t="shared" si="250"/>
        <v>73.582329971514312</v>
      </c>
      <c r="AK406" s="28">
        <f t="shared" si="251"/>
        <v>89.988004837466335</v>
      </c>
      <c r="AL406" s="29">
        <f t="shared" si="252"/>
        <v>-23.403932962465891</v>
      </c>
      <c r="AM406" s="28">
        <f t="shared" si="253"/>
        <v>-86.125130406437961</v>
      </c>
      <c r="AN406" s="28">
        <f t="shared" si="254"/>
        <v>-7.9550097617626285</v>
      </c>
      <c r="AO406" s="28">
        <f t="shared" si="255"/>
        <v>-86.137123807272374</v>
      </c>
      <c r="AP406">
        <f t="shared" si="271"/>
        <v>23.609121289162623</v>
      </c>
      <c r="AQ406">
        <f t="shared" si="272"/>
        <v>-25.26482869549163</v>
      </c>
      <c r="AR406" s="28">
        <f t="shared" si="256"/>
        <v>-35.715132902932417</v>
      </c>
      <c r="AS406" s="30">
        <f t="shared" si="257"/>
        <v>-183.01722790183862</v>
      </c>
      <c r="AT406" s="28">
        <f t="shared" si="258"/>
        <v>4.7667735644077372E-6</v>
      </c>
      <c r="AU406" s="28">
        <f t="shared" si="259"/>
        <v>6.002645531532063E-2</v>
      </c>
      <c r="AV406" s="29">
        <f t="shared" si="260"/>
        <v>-1.4182144195514978E-8</v>
      </c>
      <c r="AW406" s="28">
        <f t="shared" si="261"/>
        <v>-3.2741714842619324E-3</v>
      </c>
      <c r="AX406" s="31">
        <f t="shared" si="262"/>
        <v>4.7525914202122222E-6</v>
      </c>
      <c r="AY406" s="28">
        <f t="shared" si="263"/>
        <v>5.6752283831058695E-2</v>
      </c>
      <c r="AZ406" s="8">
        <f t="shared" si="264"/>
        <v>-35.715128150340995</v>
      </c>
      <c r="BA406" s="8">
        <f t="shared" si="265"/>
        <v>-182.96047561800756</v>
      </c>
      <c r="BB406" s="8">
        <f t="shared" si="266"/>
        <v>-2.960475618007564</v>
      </c>
      <c r="BD406" s="32">
        <f t="shared" si="267"/>
        <v>-36</v>
      </c>
      <c r="BE406" s="32">
        <f t="shared" si="268"/>
        <v>-183</v>
      </c>
      <c r="BF406" s="32">
        <f t="shared" si="269"/>
        <v>-3</v>
      </c>
    </row>
    <row r="407" spans="22:58" x14ac:dyDescent="0.25">
      <c r="V407" s="27">
        <v>5.0300000000000402</v>
      </c>
      <c r="W407" s="32">
        <f t="shared" si="239"/>
        <v>1071519.3052377072</v>
      </c>
      <c r="X407">
        <f t="shared" si="273"/>
        <v>-3.4139245433795011</v>
      </c>
      <c r="Y407" s="28">
        <f t="shared" si="240"/>
        <v>-64.239906322811152</v>
      </c>
      <c r="Z407" s="28">
        <f t="shared" si="241"/>
        <v>-89.964833646004124</v>
      </c>
      <c r="AA407" s="28">
        <f t="shared" si="242"/>
        <v>26.168008144160449</v>
      </c>
      <c r="AB407" s="28">
        <f t="shared" si="243"/>
        <v>-87.182283484713551</v>
      </c>
      <c r="AC407" s="28">
        <f t="shared" si="244"/>
        <v>15.575246688335032</v>
      </c>
      <c r="AD407" s="28">
        <f t="shared" si="245"/>
        <v>80.419549073274808</v>
      </c>
      <c r="AE407" s="28">
        <f t="shared" si="246"/>
        <v>-25.910576033695161</v>
      </c>
      <c r="AF407" s="28">
        <f t="shared" si="247"/>
        <v>-96.727568057442866</v>
      </c>
      <c r="AG407" s="28">
        <f t="shared" si="270"/>
        <v>92.110410468749379</v>
      </c>
      <c r="AH407" s="28">
        <f t="shared" si="248"/>
        <v>-150.44381723956042</v>
      </c>
      <c r="AI407" s="28">
        <f t="shared" si="249"/>
        <v>-89.999998278401918</v>
      </c>
      <c r="AJ407" s="28">
        <f t="shared" si="250"/>
        <v>73.782329962947173</v>
      </c>
      <c r="AK407" s="28">
        <f t="shared" si="251"/>
        <v>89.988277880692962</v>
      </c>
      <c r="AL407" s="29">
        <f t="shared" si="252"/>
        <v>-23.60304023332624</v>
      </c>
      <c r="AM407" s="28">
        <f t="shared" si="253"/>
        <v>-86.213073582655198</v>
      </c>
      <c r="AN407" s="28">
        <f t="shared" si="254"/>
        <v>-8.1541170411901049</v>
      </c>
      <c r="AO407" s="28">
        <f t="shared" si="255"/>
        <v>-86.224793980364154</v>
      </c>
      <c r="AP407">
        <f t="shared" si="271"/>
        <v>23.609121289162623</v>
      </c>
      <c r="AQ407">
        <f t="shared" si="272"/>
        <v>-25.26482869549163</v>
      </c>
      <c r="AR407" s="28">
        <f t="shared" si="256"/>
        <v>-35.720400481214277</v>
      </c>
      <c r="AS407" s="30">
        <f t="shared" si="257"/>
        <v>-182.95236203780701</v>
      </c>
      <c r="AT407" s="28">
        <f t="shared" si="258"/>
        <v>4.9914245515263183E-6</v>
      </c>
      <c r="AU407" s="28">
        <f t="shared" si="259"/>
        <v>6.1424650016500548E-2</v>
      </c>
      <c r="AV407" s="29">
        <f t="shared" si="260"/>
        <v>-1.4850527278319833E-8</v>
      </c>
      <c r="AW407" s="28">
        <f t="shared" si="261"/>
        <v>-3.3504367351988328E-3</v>
      </c>
      <c r="AX407" s="31">
        <f t="shared" si="262"/>
        <v>4.9765740242479983E-6</v>
      </c>
      <c r="AY407" s="28">
        <f t="shared" si="263"/>
        <v>5.8074213281301718E-2</v>
      </c>
      <c r="AZ407" s="8">
        <f t="shared" si="264"/>
        <v>-35.720395504640251</v>
      </c>
      <c r="BA407" s="8">
        <f t="shared" si="265"/>
        <v>-182.89428782452569</v>
      </c>
      <c r="BB407" s="8">
        <f t="shared" si="266"/>
        <v>-2.8942878245256907</v>
      </c>
      <c r="BD407" s="32">
        <f t="shared" si="267"/>
        <v>-36</v>
      </c>
      <c r="BE407" s="32">
        <f t="shared" si="268"/>
        <v>-183</v>
      </c>
      <c r="BF407" s="32">
        <f t="shared" si="269"/>
        <v>-3</v>
      </c>
    </row>
    <row r="408" spans="22:58" x14ac:dyDescent="0.25">
      <c r="V408" s="27">
        <v>5.04000000000004</v>
      </c>
      <c r="W408" s="32">
        <f t="shared" si="239"/>
        <v>1096478.1961432882</v>
      </c>
      <c r="X408">
        <f t="shared" si="273"/>
        <v>-3.4139245433795011</v>
      </c>
      <c r="Y408" s="28">
        <f t="shared" si="240"/>
        <v>-64.439906249177255</v>
      </c>
      <c r="Z408" s="28">
        <f t="shared" si="241"/>
        <v>-89.965634129755699</v>
      </c>
      <c r="AA408" s="28">
        <f t="shared" si="242"/>
        <v>26.367535764515111</v>
      </c>
      <c r="AB408" s="28">
        <f t="shared" si="243"/>
        <v>-87.24632267484867</v>
      </c>
      <c r="AC408" s="28">
        <f t="shared" si="244"/>
        <v>15.769828993244488</v>
      </c>
      <c r="AD408" s="28">
        <f t="shared" si="245"/>
        <v>80.633718602951589</v>
      </c>
      <c r="AE408" s="28">
        <f t="shared" si="246"/>
        <v>-25.716466034797151</v>
      </c>
      <c r="AF408" s="28">
        <f t="shared" si="247"/>
        <v>-96.578238201652781</v>
      </c>
      <c r="AG408" s="28">
        <f t="shared" si="270"/>
        <v>92.110410468749379</v>
      </c>
      <c r="AH408" s="28">
        <f t="shared" si="248"/>
        <v>-150.64381723956043</v>
      </c>
      <c r="AI408" s="28">
        <f t="shared" si="249"/>
        <v>-89.999998317590268</v>
      </c>
      <c r="AJ408" s="28">
        <f t="shared" si="250"/>
        <v>73.982329954765632</v>
      </c>
      <c r="AK408" s="28">
        <f t="shared" si="251"/>
        <v>89.988544708697503</v>
      </c>
      <c r="AL408" s="29">
        <f t="shared" si="252"/>
        <v>-23.802187512277307</v>
      </c>
      <c r="AM408" s="28">
        <f t="shared" si="253"/>
        <v>-86.299032198130746</v>
      </c>
      <c r="AN408" s="28">
        <f t="shared" si="254"/>
        <v>-8.3532643283227301</v>
      </c>
      <c r="AO408" s="28">
        <f t="shared" si="255"/>
        <v>-86.310485807023511</v>
      </c>
      <c r="AP408">
        <f t="shared" si="271"/>
        <v>23.609121289162623</v>
      </c>
      <c r="AQ408">
        <f t="shared" si="272"/>
        <v>-25.26482869549163</v>
      </c>
      <c r="AR408" s="28">
        <f t="shared" si="256"/>
        <v>-35.725437769448888</v>
      </c>
      <c r="AS408" s="30">
        <f t="shared" si="257"/>
        <v>-182.88872400867629</v>
      </c>
      <c r="AT408" s="28">
        <f t="shared" si="258"/>
        <v>5.2266630030879364E-6</v>
      </c>
      <c r="AU408" s="28">
        <f t="shared" si="259"/>
        <v>6.2855412780314548E-2</v>
      </c>
      <c r="AV408" s="29">
        <f t="shared" si="260"/>
        <v>-1.5550411082254889E-8</v>
      </c>
      <c r="AW408" s="28">
        <f t="shared" si="261"/>
        <v>-3.4284784320248026E-3</v>
      </c>
      <c r="AX408" s="31">
        <f t="shared" si="262"/>
        <v>5.2111125920056818E-6</v>
      </c>
      <c r="AY408" s="28">
        <f t="shared" si="263"/>
        <v>5.9426934348289745E-2</v>
      </c>
      <c r="AZ408" s="8">
        <f t="shared" si="264"/>
        <v>-35.725432558336294</v>
      </c>
      <c r="BA408" s="8">
        <f t="shared" si="265"/>
        <v>-182.829297074328</v>
      </c>
      <c r="BB408" s="8">
        <f t="shared" si="266"/>
        <v>-2.8292970743279966</v>
      </c>
      <c r="BD408" s="32">
        <f t="shared" si="267"/>
        <v>-36</v>
      </c>
      <c r="BE408" s="32">
        <f t="shared" si="268"/>
        <v>-183</v>
      </c>
      <c r="BF408" s="32">
        <f t="shared" si="269"/>
        <v>-3</v>
      </c>
    </row>
    <row r="409" spans="22:58" x14ac:dyDescent="0.25">
      <c r="V409" s="27">
        <v>5.0500000000000398</v>
      </c>
      <c r="W409" s="32">
        <f t="shared" si="239"/>
        <v>1122018.4543020669</v>
      </c>
      <c r="X409">
        <f t="shared" si="273"/>
        <v>-3.4139245433795011</v>
      </c>
      <c r="Y409" s="28">
        <f t="shared" si="240"/>
        <v>-64.63990617885743</v>
      </c>
      <c r="Z409" s="28">
        <f t="shared" si="241"/>
        <v>-89.966416392285453</v>
      </c>
      <c r="AA409" s="28">
        <f t="shared" si="242"/>
        <v>26.567084597487202</v>
      </c>
      <c r="AB409" s="28">
        <f t="shared" si="243"/>
        <v>-87.308910808934556</v>
      </c>
      <c r="AC409" s="28">
        <f t="shared" si="244"/>
        <v>15.964648817964287</v>
      </c>
      <c r="AD409" s="28">
        <f t="shared" si="245"/>
        <v>80.843268539330325</v>
      </c>
      <c r="AE409" s="28">
        <f t="shared" si="246"/>
        <v>-25.522097306785447</v>
      </c>
      <c r="AF409" s="28">
        <f t="shared" si="247"/>
        <v>-96.432058661889698</v>
      </c>
      <c r="AG409" s="28">
        <f t="shared" si="270"/>
        <v>92.110410468749379</v>
      </c>
      <c r="AH409" s="28">
        <f t="shared" si="248"/>
        <v>-150.84381723956039</v>
      </c>
      <c r="AI409" s="28">
        <f t="shared" si="249"/>
        <v>-89.999998355886589</v>
      </c>
      <c r="AJ409" s="28">
        <f t="shared" si="250"/>
        <v>74.182329946952294</v>
      </c>
      <c r="AK409" s="28">
        <f t="shared" si="251"/>
        <v>89.988805462955582</v>
      </c>
      <c r="AL409" s="29">
        <f t="shared" si="252"/>
        <v>-24.001373013672961</v>
      </c>
      <c r="AM409" s="28">
        <f t="shared" si="253"/>
        <v>-86.383050280595299</v>
      </c>
      <c r="AN409" s="28">
        <f t="shared" si="254"/>
        <v>-8.5524498375316824</v>
      </c>
      <c r="AO409" s="28">
        <f t="shared" si="255"/>
        <v>-86.394243173526306</v>
      </c>
      <c r="AP409">
        <f t="shared" si="271"/>
        <v>23.609121289162623</v>
      </c>
      <c r="AQ409">
        <f t="shared" si="272"/>
        <v>-25.26482869549163</v>
      </c>
      <c r="AR409" s="28">
        <f t="shared" si="256"/>
        <v>-35.730254550646137</v>
      </c>
      <c r="AS409" s="30">
        <f t="shared" si="257"/>
        <v>-182.82630183541602</v>
      </c>
      <c r="AT409" s="28">
        <f t="shared" si="258"/>
        <v>5.472987886021697E-6</v>
      </c>
      <c r="AU409" s="28">
        <f t="shared" si="259"/>
        <v>6.4319502208976601E-2</v>
      </c>
      <c r="AV409" s="29">
        <f t="shared" si="260"/>
        <v>-1.62832787429741E-8</v>
      </c>
      <c r="AW409" s="28">
        <f t="shared" si="261"/>
        <v>-3.5083379534793396E-3</v>
      </c>
      <c r="AX409" s="31">
        <f t="shared" si="262"/>
        <v>5.456704607278723E-6</v>
      </c>
      <c r="AY409" s="28">
        <f t="shared" si="263"/>
        <v>6.0811164255497263E-2</v>
      </c>
      <c r="AZ409" s="8">
        <f t="shared" si="264"/>
        <v>-35.730249093941531</v>
      </c>
      <c r="BA409" s="8">
        <f t="shared" si="265"/>
        <v>-182.76549067116053</v>
      </c>
      <c r="BB409" s="8">
        <f t="shared" si="266"/>
        <v>-2.7654906711605349</v>
      </c>
      <c r="BD409" s="32">
        <f t="shared" si="267"/>
        <v>-36</v>
      </c>
      <c r="BE409" s="32">
        <f t="shared" si="268"/>
        <v>-183</v>
      </c>
      <c r="BF409" s="32">
        <f t="shared" si="269"/>
        <v>-3</v>
      </c>
    </row>
    <row r="410" spans="22:58" x14ac:dyDescent="0.25">
      <c r="V410" s="27">
        <v>5.0600000000000396</v>
      </c>
      <c r="W410" s="32">
        <f t="shared" si="239"/>
        <v>1148153.6214969885</v>
      </c>
      <c r="X410">
        <f t="shared" si="273"/>
        <v>-3.4139245433795011</v>
      </c>
      <c r="Y410" s="28">
        <f t="shared" si="240"/>
        <v>-64.839906111702518</v>
      </c>
      <c r="Z410" s="28">
        <f t="shared" si="241"/>
        <v>-89.967180848358211</v>
      </c>
      <c r="AA410" s="28">
        <f t="shared" si="242"/>
        <v>26.766653692563324</v>
      </c>
      <c r="AB410" s="28">
        <f t="shared" si="243"/>
        <v>-87.370080474212301</v>
      </c>
      <c r="AC410" s="28">
        <f t="shared" si="244"/>
        <v>16.159696014369121</v>
      </c>
      <c r="AD410" s="28">
        <f t="shared" si="245"/>
        <v>81.048287553477124</v>
      </c>
      <c r="AE410" s="28">
        <f t="shared" si="246"/>
        <v>-25.327480948149582</v>
      </c>
      <c r="AF410" s="28">
        <f t="shared" si="247"/>
        <v>-96.288973769093374</v>
      </c>
      <c r="AG410" s="28">
        <f t="shared" si="270"/>
        <v>92.110410468749379</v>
      </c>
      <c r="AH410" s="28">
        <f t="shared" si="248"/>
        <v>-151.04381723956041</v>
      </c>
      <c r="AI410" s="28">
        <f t="shared" si="249"/>
        <v>-89.999998393311188</v>
      </c>
      <c r="AJ410" s="28">
        <f t="shared" si="250"/>
        <v>74.382329939490646</v>
      </c>
      <c r="AK410" s="28">
        <f t="shared" si="251"/>
        <v>89.989060281722558</v>
      </c>
      <c r="AL410" s="29">
        <f t="shared" si="252"/>
        <v>-24.200595030921185</v>
      </c>
      <c r="AM410" s="28">
        <f t="shared" si="253"/>
        <v>-86.465170931416793</v>
      </c>
      <c r="AN410" s="28">
        <f t="shared" si="254"/>
        <v>-8.7516718622415723</v>
      </c>
      <c r="AO410" s="28">
        <f t="shared" si="255"/>
        <v>-86.476109043005422</v>
      </c>
      <c r="AP410">
        <f t="shared" si="271"/>
        <v>23.609121289162623</v>
      </c>
      <c r="AQ410">
        <f t="shared" si="272"/>
        <v>-25.26482869549163</v>
      </c>
      <c r="AR410" s="28">
        <f t="shared" si="256"/>
        <v>-35.734860216720158</v>
      </c>
      <c r="AS410" s="30">
        <f t="shared" si="257"/>
        <v>-182.7650828120988</v>
      </c>
      <c r="AT410" s="28">
        <f t="shared" si="258"/>
        <v>5.7309216890189446E-6</v>
      </c>
      <c r="AU410" s="28">
        <f t="shared" si="259"/>
        <v>6.5817694574429153E-2</v>
      </c>
      <c r="AV410" s="29">
        <f t="shared" si="260"/>
        <v>-1.7050686685019884E-8</v>
      </c>
      <c r="AW410" s="28">
        <f t="shared" si="261"/>
        <v>-3.5900576421365525E-3</v>
      </c>
      <c r="AX410" s="31">
        <f t="shared" si="262"/>
        <v>5.7138710023339251E-6</v>
      </c>
      <c r="AY410" s="28">
        <f t="shared" si="263"/>
        <v>6.22276369322926E-2</v>
      </c>
      <c r="AZ410" s="8">
        <f t="shared" si="264"/>
        <v>-35.734854502849153</v>
      </c>
      <c r="BA410" s="8">
        <f t="shared" si="265"/>
        <v>-182.70285517516649</v>
      </c>
      <c r="BB410" s="8">
        <f t="shared" si="266"/>
        <v>-2.7028551751664907</v>
      </c>
      <c r="BD410" s="32">
        <f t="shared" si="267"/>
        <v>-36</v>
      </c>
      <c r="BE410" s="32">
        <f t="shared" si="268"/>
        <v>-183</v>
      </c>
      <c r="BF410" s="32">
        <f t="shared" si="269"/>
        <v>-3</v>
      </c>
    </row>
    <row r="411" spans="22:58" x14ac:dyDescent="0.25">
      <c r="V411" s="27">
        <v>5.0700000000000403</v>
      </c>
      <c r="W411" s="32">
        <f t="shared" si="239"/>
        <v>1174897.5549396398</v>
      </c>
      <c r="X411">
        <f t="shared" si="273"/>
        <v>-3.4139245433795011</v>
      </c>
      <c r="Y411" s="28">
        <f t="shared" si="240"/>
        <v>-65.039906047570085</v>
      </c>
      <c r="Z411" s="28">
        <f t="shared" si="241"/>
        <v>-89.967927903297593</v>
      </c>
      <c r="AA411" s="28">
        <f t="shared" si="242"/>
        <v>26.966242141640816</v>
      </c>
      <c r="AB411" s="28">
        <f t="shared" si="243"/>
        <v>-87.429863545563578</v>
      </c>
      <c r="AC411" s="28">
        <f t="shared" si="244"/>
        <v>16.354960845116558</v>
      </c>
      <c r="AD411" s="28">
        <f t="shared" si="245"/>
        <v>81.248863338088327</v>
      </c>
      <c r="AE411" s="28">
        <f t="shared" si="246"/>
        <v>-25.132627604192216</v>
      </c>
      <c r="AF411" s="28">
        <f t="shared" si="247"/>
        <v>-96.148928110772843</v>
      </c>
      <c r="AG411" s="28">
        <f t="shared" si="270"/>
        <v>92.110410468749379</v>
      </c>
      <c r="AH411" s="28">
        <f t="shared" si="248"/>
        <v>-151.24381723956043</v>
      </c>
      <c r="AI411" s="28">
        <f t="shared" si="249"/>
        <v>-89.999998429883888</v>
      </c>
      <c r="AJ411" s="28">
        <f t="shared" si="250"/>
        <v>74.582329932364829</v>
      </c>
      <c r="AK411" s="28">
        <f t="shared" si="251"/>
        <v>89.989309300106669</v>
      </c>
      <c r="AL411" s="29">
        <f t="shared" si="252"/>
        <v>-24.399851933040551</v>
      </c>
      <c r="AM411" s="28">
        <f t="shared" si="253"/>
        <v>-86.545436341699784</v>
      </c>
      <c r="AN411" s="28">
        <f t="shared" si="254"/>
        <v>-8.9509287714867725</v>
      </c>
      <c r="AO411" s="28">
        <f t="shared" si="255"/>
        <v>-86.556125471477003</v>
      </c>
      <c r="AP411">
        <f t="shared" si="271"/>
        <v>23.609121289162623</v>
      </c>
      <c r="AQ411">
        <f t="shared" si="272"/>
        <v>-25.26482869549163</v>
      </c>
      <c r="AR411" s="28">
        <f t="shared" si="256"/>
        <v>-35.739263782007995</v>
      </c>
      <c r="AS411" s="30">
        <f t="shared" si="257"/>
        <v>-182.70505358224983</v>
      </c>
      <c r="AT411" s="28">
        <f t="shared" si="258"/>
        <v>6.0010115199269909E-6</v>
      </c>
      <c r="AU411" s="28">
        <f t="shared" si="259"/>
        <v>6.7350784229895641E-2</v>
      </c>
      <c r="AV411" s="29">
        <f t="shared" si="260"/>
        <v>-1.7854260764513349E-8</v>
      </c>
      <c r="AW411" s="28">
        <f t="shared" si="261"/>
        <v>-3.6736808268557279E-3</v>
      </c>
      <c r="AX411" s="31">
        <f t="shared" si="262"/>
        <v>5.9831572591624777E-6</v>
      </c>
      <c r="AY411" s="28">
        <f t="shared" si="263"/>
        <v>6.367710340303992E-2</v>
      </c>
      <c r="AZ411" s="8">
        <f t="shared" si="264"/>
        <v>-35.739257798850737</v>
      </c>
      <c r="BA411" s="8">
        <f t="shared" si="265"/>
        <v>-182.64137647884678</v>
      </c>
      <c r="BB411" s="8">
        <f t="shared" si="266"/>
        <v>-2.6413764788467802</v>
      </c>
      <c r="BD411" s="32">
        <f t="shared" si="267"/>
        <v>-36</v>
      </c>
      <c r="BE411" s="32">
        <f t="shared" si="268"/>
        <v>-183</v>
      </c>
      <c r="BF411" s="32">
        <f t="shared" si="269"/>
        <v>-3</v>
      </c>
    </row>
    <row r="412" spans="22:58" x14ac:dyDescent="0.25">
      <c r="V412" s="27">
        <v>5.08000000000004</v>
      </c>
      <c r="W412" s="32">
        <f t="shared" si="239"/>
        <v>1202264.4346175254</v>
      </c>
      <c r="X412">
        <f t="shared" si="273"/>
        <v>-3.4139245433795011</v>
      </c>
      <c r="Y412" s="28">
        <f t="shared" si="240"/>
        <v>-65.239905986324075</v>
      </c>
      <c r="Z412" s="28">
        <f t="shared" si="241"/>
        <v>-89.968657953200974</v>
      </c>
      <c r="AA412" s="28">
        <f t="shared" si="242"/>
        <v>27.165849077151268</v>
      </c>
      <c r="AB412" s="28">
        <f t="shared" si="243"/>
        <v>-87.488291199777649</v>
      </c>
      <c r="AC412" s="28">
        <f t="shared" si="244"/>
        <v>16.550433968985679</v>
      </c>
      <c r="AD412" s="28">
        <f t="shared" si="245"/>
        <v>81.445082566630191</v>
      </c>
      <c r="AE412" s="28">
        <f t="shared" si="246"/>
        <v>-24.93754748356664</v>
      </c>
      <c r="AF412" s="28">
        <f t="shared" si="247"/>
        <v>-96.011866586348418</v>
      </c>
      <c r="AG412" s="28">
        <f t="shared" si="270"/>
        <v>92.110410468749379</v>
      </c>
      <c r="AH412" s="28">
        <f t="shared" si="248"/>
        <v>-151.44381723956042</v>
      </c>
      <c r="AI412" s="28">
        <f t="shared" si="249"/>
        <v>-89.999998465624103</v>
      </c>
      <c r="AJ412" s="28">
        <f t="shared" si="250"/>
        <v>74.782329925559708</v>
      </c>
      <c r="AK412" s="28">
        <f t="shared" si="251"/>
        <v>89.989552650140723</v>
      </c>
      <c r="AL412" s="29">
        <f t="shared" si="252"/>
        <v>-24.599142161361762</v>
      </c>
      <c r="AM412" s="28">
        <f t="shared" si="253"/>
        <v>-86.623887808343071</v>
      </c>
      <c r="AN412" s="28">
        <f t="shared" si="254"/>
        <v>-9.1502190066130922</v>
      </c>
      <c r="AO412" s="28">
        <f t="shared" si="255"/>
        <v>-86.63433362382645</v>
      </c>
      <c r="AP412">
        <f t="shared" si="271"/>
        <v>23.609121289162623</v>
      </c>
      <c r="AQ412">
        <f t="shared" si="272"/>
        <v>-25.26482869549163</v>
      </c>
      <c r="AR412" s="28">
        <f t="shared" si="256"/>
        <v>-35.743473896508739</v>
      </c>
      <c r="AS412" s="30">
        <f t="shared" si="257"/>
        <v>-182.64620021017487</v>
      </c>
      <c r="AT412" s="28">
        <f t="shared" si="258"/>
        <v>6.2838302745020146E-6</v>
      </c>
      <c r="AU412" s="28">
        <f t="shared" si="259"/>
        <v>6.8919584031017861E-2</v>
      </c>
      <c r="AV412" s="29">
        <f t="shared" si="260"/>
        <v>-1.8695705912429072E-8</v>
      </c>
      <c r="AW412" s="28">
        <f t="shared" si="261"/>
        <v>-3.7592518457548476E-3</v>
      </c>
      <c r="AX412" s="31">
        <f t="shared" si="262"/>
        <v>6.2651345685895853E-6</v>
      </c>
      <c r="AY412" s="28">
        <f t="shared" si="263"/>
        <v>6.5160332185263015E-2</v>
      </c>
      <c r="AZ412" s="8">
        <f t="shared" si="264"/>
        <v>-35.743467631374173</v>
      </c>
      <c r="BA412" s="8">
        <f t="shared" si="265"/>
        <v>-182.58103987798961</v>
      </c>
      <c r="BB412" s="8">
        <f t="shared" si="266"/>
        <v>-2.5810398779896104</v>
      </c>
      <c r="BD412" s="32">
        <f t="shared" si="267"/>
        <v>-36</v>
      </c>
      <c r="BE412" s="32">
        <f t="shared" si="268"/>
        <v>-183</v>
      </c>
      <c r="BF412" s="32">
        <f t="shared" si="269"/>
        <v>-3</v>
      </c>
    </row>
    <row r="413" spans="22:58" x14ac:dyDescent="0.25">
      <c r="V413" s="27">
        <v>5.0900000000000398</v>
      </c>
      <c r="W413" s="32">
        <f t="shared" si="239"/>
        <v>1230268.7708124965</v>
      </c>
      <c r="X413">
        <f t="shared" si="273"/>
        <v>-3.4139245433795011</v>
      </c>
      <c r="Y413" s="28">
        <f t="shared" si="240"/>
        <v>-65.439905927834602</v>
      </c>
      <c r="Z413" s="28">
        <f t="shared" si="241"/>
        <v>-89.969371385149557</v>
      </c>
      <c r="AA413" s="28">
        <f t="shared" si="242"/>
        <v>27.3654736702658</v>
      </c>
      <c r="AB413" s="28">
        <f t="shared" si="243"/>
        <v>-87.545393929622037</v>
      </c>
      <c r="AC413" s="28">
        <f t="shared" si="244"/>
        <v>16.746106426565749</v>
      </c>
      <c r="AD413" s="28">
        <f t="shared" si="245"/>
        <v>81.637030856976253</v>
      </c>
      <c r="AE413" s="28">
        <f t="shared" si="246"/>
        <v>-24.742250374382561</v>
      </c>
      <c r="AF413" s="28">
        <f t="shared" si="247"/>
        <v>-95.877734457795327</v>
      </c>
      <c r="AG413" s="28">
        <f t="shared" si="270"/>
        <v>92.110410468749379</v>
      </c>
      <c r="AH413" s="28">
        <f t="shared" si="248"/>
        <v>-151.64381723956043</v>
      </c>
      <c r="AI413" s="28">
        <f t="shared" si="249"/>
        <v>-89.999998500550745</v>
      </c>
      <c r="AJ413" s="28">
        <f t="shared" si="250"/>
        <v>74.982329919060874</v>
      </c>
      <c r="AK413" s="28">
        <f t="shared" si="251"/>
        <v>89.989790460852063</v>
      </c>
      <c r="AL413" s="29">
        <f t="shared" si="252"/>
        <v>-24.798464226368615</v>
      </c>
      <c r="AM413" s="28">
        <f t="shared" si="253"/>
        <v>-86.700565750036077</v>
      </c>
      <c r="AN413" s="28">
        <f t="shared" si="254"/>
        <v>-9.3495410781187971</v>
      </c>
      <c r="AO413" s="28">
        <f t="shared" si="255"/>
        <v>-86.710773789734759</v>
      </c>
      <c r="AP413">
        <f t="shared" si="271"/>
        <v>23.609121289162623</v>
      </c>
      <c r="AQ413">
        <f t="shared" si="272"/>
        <v>-25.26482869549163</v>
      </c>
      <c r="AR413" s="28">
        <f t="shared" si="256"/>
        <v>-35.747498858830362</v>
      </c>
      <c r="AS413" s="30">
        <f t="shared" si="257"/>
        <v>-182.58850824753009</v>
      </c>
      <c r="AT413" s="28">
        <f t="shared" si="258"/>
        <v>6.5799778475912064E-6</v>
      </c>
      <c r="AU413" s="28">
        <f t="shared" si="259"/>
        <v>7.0524925766801499E-2</v>
      </c>
      <c r="AV413" s="29">
        <f t="shared" si="260"/>
        <v>-1.9576808063250139E-8</v>
      </c>
      <c r="AW413" s="28">
        <f t="shared" si="261"/>
        <v>-3.8468160697192771E-3</v>
      </c>
      <c r="AX413" s="31">
        <f t="shared" si="262"/>
        <v>6.5604010395279564E-6</v>
      </c>
      <c r="AY413" s="28">
        <f t="shared" si="263"/>
        <v>6.6678109697082225E-2</v>
      </c>
      <c r="AZ413" s="8">
        <f t="shared" si="264"/>
        <v>-35.747492298429322</v>
      </c>
      <c r="BA413" s="8">
        <f t="shared" si="265"/>
        <v>-182.52183013783301</v>
      </c>
      <c r="BB413" s="8">
        <f t="shared" si="266"/>
        <v>-2.5218301378330068</v>
      </c>
      <c r="BD413" s="32">
        <f t="shared" si="267"/>
        <v>-36</v>
      </c>
      <c r="BE413" s="32">
        <f t="shared" si="268"/>
        <v>-183</v>
      </c>
      <c r="BF413" s="32">
        <f t="shared" si="269"/>
        <v>-3</v>
      </c>
    </row>
    <row r="414" spans="22:58" x14ac:dyDescent="0.25">
      <c r="V414" s="27">
        <v>5.1000000000000396</v>
      </c>
      <c r="W414" s="32">
        <f t="shared" si="239"/>
        <v>1258925.4117942825</v>
      </c>
      <c r="X414">
        <f t="shared" si="273"/>
        <v>-3.4139245433795011</v>
      </c>
      <c r="Y414" s="28">
        <f t="shared" si="240"/>
        <v>-65.639905871977561</v>
      </c>
      <c r="Z414" s="28">
        <f t="shared" si="241"/>
        <v>-89.9700685774135</v>
      </c>
      <c r="AA414" s="28">
        <f t="shared" si="242"/>
        <v>27.565115129178377</v>
      </c>
      <c r="AB414" s="28">
        <f t="shared" si="243"/>
        <v>-87.601201557712869</v>
      </c>
      <c r="AC414" s="28">
        <f t="shared" si="244"/>
        <v>16.941969626303045</v>
      </c>
      <c r="AD414" s="28">
        <f t="shared" si="245"/>
        <v>81.824792739265945</v>
      </c>
      <c r="AE414" s="28">
        <f t="shared" si="246"/>
        <v>-24.546745659875629</v>
      </c>
      <c r="AF414" s="28">
        <f t="shared" si="247"/>
        <v>-95.746477395860438</v>
      </c>
      <c r="AG414" s="28">
        <f t="shared" si="270"/>
        <v>92.110410468749379</v>
      </c>
      <c r="AH414" s="28">
        <f t="shared" si="248"/>
        <v>-151.84381723956039</v>
      </c>
      <c r="AI414" s="28">
        <f t="shared" si="249"/>
        <v>-89.999998534682391</v>
      </c>
      <c r="AJ414" s="28">
        <f t="shared" si="250"/>
        <v>75.182329912854527</v>
      </c>
      <c r="AK414" s="28">
        <f t="shared" si="251"/>
        <v>89.990022858331088</v>
      </c>
      <c r="AL414" s="29">
        <f t="shared" si="252"/>
        <v>-24.997816704672765</v>
      </c>
      <c r="AM414" s="28">
        <f t="shared" si="253"/>
        <v>-86.775509723175446</v>
      </c>
      <c r="AN414" s="28">
        <f t="shared" si="254"/>
        <v>-9.548893562629253</v>
      </c>
      <c r="AO414" s="28">
        <f t="shared" si="255"/>
        <v>-86.785485399526749</v>
      </c>
      <c r="AP414">
        <f t="shared" si="271"/>
        <v>23.609121289162623</v>
      </c>
      <c r="AQ414">
        <f t="shared" si="272"/>
        <v>-25.26482869549163</v>
      </c>
      <c r="AR414" s="28">
        <f t="shared" si="256"/>
        <v>-35.751346628833893</v>
      </c>
      <c r="AS414" s="30">
        <f t="shared" si="257"/>
        <v>-182.53196279538719</v>
      </c>
      <c r="AT414" s="28">
        <f t="shared" si="258"/>
        <v>6.890082404101973E-6</v>
      </c>
      <c r="AU414" s="28">
        <f t="shared" si="259"/>
        <v>7.2167660600596192E-2</v>
      </c>
      <c r="AV414" s="29">
        <f t="shared" si="260"/>
        <v>-2.0499434154968271E-8</v>
      </c>
      <c r="AW414" s="28">
        <f t="shared" si="261"/>
        <v>-3.9364199264579659E-3</v>
      </c>
      <c r="AX414" s="31">
        <f t="shared" si="262"/>
        <v>6.8695829699470046E-6</v>
      </c>
      <c r="AY414" s="28">
        <f t="shared" si="263"/>
        <v>6.823124067413823E-2</v>
      </c>
      <c r="AZ414" s="8">
        <f t="shared" si="264"/>
        <v>-35.751339759250925</v>
      </c>
      <c r="BA414" s="8">
        <f t="shared" si="265"/>
        <v>-182.46373155471304</v>
      </c>
      <c r="BB414" s="8">
        <f t="shared" si="266"/>
        <v>-2.4637315547130356</v>
      </c>
      <c r="BD414" s="32">
        <f t="shared" si="267"/>
        <v>-36</v>
      </c>
      <c r="BE414" s="32">
        <f t="shared" si="268"/>
        <v>-182</v>
      </c>
      <c r="BF414" s="32">
        <f t="shared" si="269"/>
        <v>-2</v>
      </c>
    </row>
    <row r="415" spans="22:58" x14ac:dyDescent="0.25">
      <c r="V415" s="27">
        <v>5.1100000000000403</v>
      </c>
      <c r="W415" s="32">
        <f t="shared" si="239"/>
        <v>1288249.5516932542</v>
      </c>
      <c r="X415">
        <f t="shared" si="273"/>
        <v>-3.4139245433795011</v>
      </c>
      <c r="Y415" s="28">
        <f t="shared" si="240"/>
        <v>-65.839905818634534</v>
      </c>
      <c r="Z415" s="28">
        <f t="shared" si="241"/>
        <v>-89.97074989965256</v>
      </c>
      <c r="AA415" s="28">
        <f t="shared" si="242"/>
        <v>27.764772697464149</v>
      </c>
      <c r="AB415" s="28">
        <f t="shared" si="243"/>
        <v>-87.655743250181743</v>
      </c>
      <c r="AC415" s="28">
        <f t="shared" si="244"/>
        <v>17.138015330912147</v>
      </c>
      <c r="AD415" s="28">
        <f t="shared" si="245"/>
        <v>82.008451627721655</v>
      </c>
      <c r="AE415" s="28">
        <f t="shared" si="246"/>
        <v>-24.351042333637743</v>
      </c>
      <c r="AF415" s="28">
        <f t="shared" si="247"/>
        <v>-95.618041522112634</v>
      </c>
      <c r="AG415" s="28">
        <f t="shared" si="270"/>
        <v>92.110410468749379</v>
      </c>
      <c r="AH415" s="28">
        <f t="shared" si="248"/>
        <v>-152.04381723956041</v>
      </c>
      <c r="AI415" s="28">
        <f t="shared" si="249"/>
        <v>-89.999998568037086</v>
      </c>
      <c r="AJ415" s="28">
        <f t="shared" si="250"/>
        <v>75.382329906927538</v>
      </c>
      <c r="AK415" s="28">
        <f t="shared" si="251"/>
        <v>89.990249965797958</v>
      </c>
      <c r="AL415" s="29">
        <f t="shared" si="252"/>
        <v>-25.197198236117142</v>
      </c>
      <c r="AM415" s="28">
        <f t="shared" si="253"/>
        <v>-86.848758437685746</v>
      </c>
      <c r="AN415" s="28">
        <f t="shared" si="254"/>
        <v>-9.7482751000006367</v>
      </c>
      <c r="AO415" s="28">
        <f t="shared" si="255"/>
        <v>-86.858507039924874</v>
      </c>
      <c r="AP415">
        <f t="shared" si="271"/>
        <v>23.609121289162623</v>
      </c>
      <c r="AQ415">
        <f t="shared" si="272"/>
        <v>-25.26482869549163</v>
      </c>
      <c r="AR415" s="28">
        <f t="shared" si="256"/>
        <v>-35.755024839967383</v>
      </c>
      <c r="AS415" s="30">
        <f t="shared" si="257"/>
        <v>-182.47654856203752</v>
      </c>
      <c r="AT415" s="28">
        <f t="shared" si="258"/>
        <v>7.2148017136153344E-6</v>
      </c>
      <c r="AU415" s="28">
        <f t="shared" si="259"/>
        <v>7.3848659521346074E-2</v>
      </c>
      <c r="AV415" s="29">
        <f t="shared" si="260"/>
        <v>-2.1465543701013578E-8</v>
      </c>
      <c r="AW415" s="28">
        <f t="shared" si="261"/>
        <v>-4.0281109251200748E-3</v>
      </c>
      <c r="AX415" s="31">
        <f t="shared" si="262"/>
        <v>7.1933361699143209E-6</v>
      </c>
      <c r="AY415" s="28">
        <f t="shared" si="263"/>
        <v>6.9820548596225995E-2</v>
      </c>
      <c r="AZ415" s="8">
        <f t="shared" si="264"/>
        <v>-35.755017646631217</v>
      </c>
      <c r="BA415" s="8">
        <f t="shared" si="265"/>
        <v>-182.4067280134413</v>
      </c>
      <c r="BB415" s="8">
        <f t="shared" si="266"/>
        <v>-2.4067280134412954</v>
      </c>
      <c r="BD415" s="32">
        <f t="shared" si="267"/>
        <v>-36</v>
      </c>
      <c r="BE415" s="32">
        <f t="shared" si="268"/>
        <v>-182</v>
      </c>
      <c r="BF415" s="32">
        <f t="shared" si="269"/>
        <v>-2</v>
      </c>
    </row>
    <row r="416" spans="22:58" x14ac:dyDescent="0.25">
      <c r="V416" s="27">
        <v>5.1200000000000401</v>
      </c>
      <c r="W416" s="32">
        <f t="shared" si="239"/>
        <v>1318256.7385565301</v>
      </c>
      <c r="X416">
        <f t="shared" si="273"/>
        <v>-3.4139245433795011</v>
      </c>
      <c r="Y416" s="28">
        <f t="shared" si="240"/>
        <v>-66.039905767692318</v>
      </c>
      <c r="Z416" s="28">
        <f t="shared" si="241"/>
        <v>-89.971415713112023</v>
      </c>
      <c r="AA416" s="28">
        <f t="shared" si="242"/>
        <v>27.964445652509365</v>
      </c>
      <c r="AB416" s="28">
        <f t="shared" si="243"/>
        <v>-87.709047530136132</v>
      </c>
      <c r="AC416" s="28">
        <f t="shared" si="244"/>
        <v>17.33423564415568</v>
      </c>
      <c r="AD416" s="28">
        <f t="shared" si="245"/>
        <v>82.18808979617053</v>
      </c>
      <c r="AE416" s="28">
        <f t="shared" si="246"/>
        <v>-24.155149014406764</v>
      </c>
      <c r="AF416" s="28">
        <f t="shared" si="247"/>
        <v>-95.492373447077611</v>
      </c>
      <c r="AG416" s="28">
        <f t="shared" si="270"/>
        <v>92.110410468749379</v>
      </c>
      <c r="AH416" s="28">
        <f t="shared" si="248"/>
        <v>-152.2438172395604</v>
      </c>
      <c r="AI416" s="28">
        <f t="shared" si="249"/>
        <v>-89.999998600632537</v>
      </c>
      <c r="AJ416" s="28">
        <f t="shared" si="250"/>
        <v>75.582329901267286</v>
      </c>
      <c r="AK416" s="28">
        <f t="shared" si="251"/>
        <v>89.990471903668023</v>
      </c>
      <c r="AL416" s="29">
        <f t="shared" si="252"/>
        <v>-25.396607521002622</v>
      </c>
      <c r="AM416" s="28">
        <f t="shared" si="253"/>
        <v>-86.920349772728898</v>
      </c>
      <c r="AN416" s="28">
        <f t="shared" si="254"/>
        <v>-9.9476843905463568</v>
      </c>
      <c r="AO416" s="28">
        <f t="shared" si="255"/>
        <v>-86.929876469693411</v>
      </c>
      <c r="AP416">
        <f t="shared" si="271"/>
        <v>23.609121289162623</v>
      </c>
      <c r="AQ416">
        <f t="shared" si="272"/>
        <v>-25.26482869549163</v>
      </c>
      <c r="AR416" s="28">
        <f t="shared" si="256"/>
        <v>-35.758540811282124</v>
      </c>
      <c r="AS416" s="30">
        <f t="shared" si="257"/>
        <v>-182.42224991677102</v>
      </c>
      <c r="AT416" s="28">
        <f t="shared" si="258"/>
        <v>7.5548245467147729E-6</v>
      </c>
      <c r="AU416" s="28">
        <f t="shared" si="259"/>
        <v>7.5568813805346843E-2</v>
      </c>
      <c r="AV416" s="29">
        <f t="shared" si="260"/>
        <v>-2.247718300428989E-8</v>
      </c>
      <c r="AW416" s="28">
        <f t="shared" si="261"/>
        <v>-4.1219376814848651E-3</v>
      </c>
      <c r="AX416" s="31">
        <f t="shared" si="262"/>
        <v>7.5323473637104834E-6</v>
      </c>
      <c r="AY416" s="28">
        <f t="shared" si="263"/>
        <v>7.1446876123861983E-2</v>
      </c>
      <c r="AZ416" s="8">
        <f t="shared" si="264"/>
        <v>-35.758533278934763</v>
      </c>
      <c r="BA416" s="8">
        <f t="shared" si="265"/>
        <v>-182.35080304064715</v>
      </c>
      <c r="BB416" s="8">
        <f t="shared" si="266"/>
        <v>-2.3508030406471505</v>
      </c>
      <c r="BD416" s="32">
        <f t="shared" si="267"/>
        <v>-36</v>
      </c>
      <c r="BE416" s="32">
        <f t="shared" si="268"/>
        <v>-182</v>
      </c>
      <c r="BF416" s="32">
        <f t="shared" si="269"/>
        <v>-2</v>
      </c>
    </row>
    <row r="417" spans="22:58" x14ac:dyDescent="0.25">
      <c r="V417" s="27">
        <v>5.1300000000000399</v>
      </c>
      <c r="W417" s="32">
        <f t="shared" si="239"/>
        <v>1348962.8825917793</v>
      </c>
      <c r="X417">
        <f t="shared" si="273"/>
        <v>-3.4139245433795011</v>
      </c>
      <c r="Y417" s="28">
        <f t="shared" si="240"/>
        <v>-66.239905719042881</v>
      </c>
      <c r="Z417" s="28">
        <f t="shared" si="241"/>
        <v>-89.972066370814289</v>
      </c>
      <c r="AA417" s="28">
        <f t="shared" si="242"/>
        <v>28.16413330401021</v>
      </c>
      <c r="AB417" s="28">
        <f t="shared" si="243"/>
        <v>-87.761142290911508</v>
      </c>
      <c r="AC417" s="28">
        <f t="shared" si="244"/>
        <v>17.530622997995501</v>
      </c>
      <c r="AD417" s="28">
        <f t="shared" si="245"/>
        <v>82.36378835703114</v>
      </c>
      <c r="AE417" s="28">
        <f t="shared" si="246"/>
        <v>-23.959073960416681</v>
      </c>
      <c r="AF417" s="28">
        <f t="shared" si="247"/>
        <v>-95.369420304694657</v>
      </c>
      <c r="AG417" s="28">
        <f t="shared" si="270"/>
        <v>92.110410468749379</v>
      </c>
      <c r="AH417" s="28">
        <f t="shared" si="248"/>
        <v>-152.44381723956042</v>
      </c>
      <c r="AI417" s="28">
        <f t="shared" si="249"/>
        <v>-89.99999863248604</v>
      </c>
      <c r="AJ417" s="28">
        <f t="shared" si="250"/>
        <v>75.782329895861793</v>
      </c>
      <c r="AK417" s="28">
        <f t="shared" si="251"/>
        <v>89.990688789615675</v>
      </c>
      <c r="AL417" s="29">
        <f t="shared" si="252"/>
        <v>-25.59604331743347</v>
      </c>
      <c r="AM417" s="28">
        <f t="shared" si="253"/>
        <v>-86.990320792289282</v>
      </c>
      <c r="AN417" s="28">
        <f t="shared" si="254"/>
        <v>-10.147120192382715</v>
      </c>
      <c r="AO417" s="28">
        <f t="shared" si="255"/>
        <v>-86.999630635159647</v>
      </c>
      <c r="AP417">
        <f t="shared" si="271"/>
        <v>23.609121289162623</v>
      </c>
      <c r="AQ417">
        <f t="shared" si="272"/>
        <v>-25.26482869549163</v>
      </c>
      <c r="AR417" s="28">
        <f t="shared" si="256"/>
        <v>-35.761901559128404</v>
      </c>
      <c r="AS417" s="30">
        <f t="shared" si="257"/>
        <v>-182.3690509398543</v>
      </c>
      <c r="AT417" s="28">
        <f t="shared" si="258"/>
        <v>7.9108721349590173E-6</v>
      </c>
      <c r="AU417" s="28">
        <f t="shared" si="259"/>
        <v>7.7329035488758247E-2</v>
      </c>
      <c r="AV417" s="29">
        <f t="shared" si="260"/>
        <v>-2.3536500586414423E-8</v>
      </c>
      <c r="AW417" s="28">
        <f t="shared" si="261"/>
        <v>-4.2179499437384992E-3</v>
      </c>
      <c r="AX417" s="31">
        <f t="shared" si="262"/>
        <v>7.8873356343726023E-6</v>
      </c>
      <c r="AY417" s="28">
        <f t="shared" si="263"/>
        <v>7.3111085545019744E-2</v>
      </c>
      <c r="AZ417" s="8">
        <f t="shared" si="264"/>
        <v>-35.76189367179277</v>
      </c>
      <c r="BA417" s="8">
        <f t="shared" si="265"/>
        <v>-182.2959398543093</v>
      </c>
      <c r="BB417" s="8">
        <f t="shared" si="266"/>
        <v>-2.2959398543092959</v>
      </c>
      <c r="BD417" s="32">
        <f t="shared" si="267"/>
        <v>-36</v>
      </c>
      <c r="BE417" s="32">
        <f t="shared" si="268"/>
        <v>-182</v>
      </c>
      <c r="BF417" s="32">
        <f t="shared" si="269"/>
        <v>-2</v>
      </c>
    </row>
    <row r="418" spans="22:58" x14ac:dyDescent="0.25">
      <c r="V418" s="27">
        <v>5.1400000000000396</v>
      </c>
      <c r="W418" s="32">
        <f t="shared" si="239"/>
        <v>1380384.2646030132</v>
      </c>
      <c r="X418">
        <f t="shared" si="273"/>
        <v>-3.4139245433795011</v>
      </c>
      <c r="Y418" s="28">
        <f t="shared" si="240"/>
        <v>-66.439905672583038</v>
      </c>
      <c r="Z418" s="28">
        <f t="shared" si="241"/>
        <v>-89.972702217746004</v>
      </c>
      <c r="AA418" s="28">
        <f t="shared" si="242"/>
        <v>28.36383499253726</v>
      </c>
      <c r="AB418" s="28">
        <f t="shared" si="243"/>
        <v>-87.812054809113221</v>
      </c>
      <c r="AC418" s="28">
        <f t="shared" si="244"/>
        <v>17.727170140115895</v>
      </c>
      <c r="AD418" s="28">
        <f t="shared" si="245"/>
        <v>82.535627243534122</v>
      </c>
      <c r="AE418" s="28">
        <f t="shared" si="246"/>
        <v>-23.762825083309387</v>
      </c>
      <c r="AF418" s="28">
        <f t="shared" si="247"/>
        <v>-95.249129783325088</v>
      </c>
      <c r="AG418" s="28">
        <f t="shared" si="270"/>
        <v>92.110410468749379</v>
      </c>
      <c r="AH418" s="28">
        <f t="shared" si="248"/>
        <v>-152.64381723956041</v>
      </c>
      <c r="AI418" s="28">
        <f t="shared" si="249"/>
        <v>-89.999998663614463</v>
      </c>
      <c r="AJ418" s="28">
        <f t="shared" si="250"/>
        <v>75.982329890699575</v>
      </c>
      <c r="AK418" s="28">
        <f t="shared" si="251"/>
        <v>89.990900738636682</v>
      </c>
      <c r="AL418" s="29">
        <f t="shared" si="252"/>
        <v>-25.795504438776234</v>
      </c>
      <c r="AM418" s="28">
        <f t="shared" si="253"/>
        <v>-87.058707760621786</v>
      </c>
      <c r="AN418" s="28">
        <f t="shared" si="254"/>
        <v>-10.346581318887687</v>
      </c>
      <c r="AO418" s="28">
        <f t="shared" si="255"/>
        <v>-87.067805685599566</v>
      </c>
      <c r="AP418">
        <f t="shared" si="271"/>
        <v>23.609121289162623</v>
      </c>
      <c r="AQ418">
        <f t="shared" si="272"/>
        <v>-25.26482869549163</v>
      </c>
      <c r="AR418" s="28">
        <f t="shared" si="256"/>
        <v>-35.765113808526081</v>
      </c>
      <c r="AS418" s="30">
        <f t="shared" si="257"/>
        <v>-182.31693546892467</v>
      </c>
      <c r="AT418" s="28">
        <f t="shared" si="258"/>
        <v>8.2836996964272626E-6</v>
      </c>
      <c r="AU418" s="28">
        <f t="shared" si="259"/>
        <v>7.9130257851117769E-2</v>
      </c>
      <c r="AV418" s="29">
        <f t="shared" si="260"/>
        <v>-2.4645741401753121E-8</v>
      </c>
      <c r="AW418" s="28">
        <f t="shared" si="261"/>
        <v>-4.3161986188511355E-3</v>
      </c>
      <c r="AX418" s="31">
        <f t="shared" si="262"/>
        <v>8.2590539550255094E-6</v>
      </c>
      <c r="AY418" s="28">
        <f t="shared" si="263"/>
        <v>7.4814059232266639E-2</v>
      </c>
      <c r="AZ418" s="8">
        <f t="shared" si="264"/>
        <v>-35.765105549472125</v>
      </c>
      <c r="BA418" s="8">
        <f t="shared" si="265"/>
        <v>-182.2421214096924</v>
      </c>
      <c r="BB418" s="8">
        <f t="shared" si="266"/>
        <v>-2.2421214096924018</v>
      </c>
      <c r="BD418" s="32">
        <f t="shared" si="267"/>
        <v>-36</v>
      </c>
      <c r="BE418" s="32">
        <f t="shared" si="268"/>
        <v>-182</v>
      </c>
      <c r="BF418" s="32">
        <f t="shared" si="269"/>
        <v>-2</v>
      </c>
    </row>
    <row r="419" spans="22:58" x14ac:dyDescent="0.25">
      <c r="V419" s="27">
        <v>5.1500000000000403</v>
      </c>
      <c r="W419" s="32">
        <f t="shared" si="239"/>
        <v>1412537.5446228881</v>
      </c>
      <c r="X419">
        <f t="shared" si="273"/>
        <v>-3.4139245433795011</v>
      </c>
      <c r="Y419" s="28">
        <f t="shared" si="240"/>
        <v>-66.639905628214237</v>
      </c>
      <c r="Z419" s="28">
        <f t="shared" si="241"/>
        <v>-89.973323591040995</v>
      </c>
      <c r="AA419" s="28">
        <f t="shared" si="242"/>
        <v>28.563550088162955</v>
      </c>
      <c r="AB419" s="28">
        <f t="shared" si="243"/>
        <v>-87.861811757447072</v>
      </c>
      <c r="AC419" s="28">
        <f t="shared" si="244"/>
        <v>17.923870121818737</v>
      </c>
      <c r="AD419" s="28">
        <f t="shared" si="245"/>
        <v>82.703685194958638</v>
      </c>
      <c r="AE419" s="28">
        <f t="shared" si="246"/>
        <v>-23.566409961612052</v>
      </c>
      <c r="AF419" s="28">
        <f t="shared" si="247"/>
        <v>-95.131450153529414</v>
      </c>
      <c r="AG419" s="28">
        <f t="shared" si="270"/>
        <v>92.110410468749379</v>
      </c>
      <c r="AH419" s="28">
        <f t="shared" si="248"/>
        <v>-152.84381723956042</v>
      </c>
      <c r="AI419" s="28">
        <f t="shared" si="249"/>
        <v>-89.999998694034304</v>
      </c>
      <c r="AJ419" s="28">
        <f t="shared" si="250"/>
        <v>76.182329885769732</v>
      </c>
      <c r="AK419" s="28">
        <f t="shared" si="251"/>
        <v>89.991107863109193</v>
      </c>
      <c r="AL419" s="29">
        <f t="shared" si="252"/>
        <v>-25.994989751227902</v>
      </c>
      <c r="AM419" s="28">
        <f t="shared" si="253"/>
        <v>-87.125546157552165</v>
      </c>
      <c r="AN419" s="28">
        <f t="shared" si="254"/>
        <v>-10.546066636269213</v>
      </c>
      <c r="AO419" s="28">
        <f t="shared" si="255"/>
        <v>-87.134436988477276</v>
      </c>
      <c r="AP419">
        <f t="shared" si="271"/>
        <v>23.609121289162623</v>
      </c>
      <c r="AQ419">
        <f t="shared" si="272"/>
        <v>-25.26482869549163</v>
      </c>
      <c r="AR419" s="28">
        <f t="shared" si="256"/>
        <v>-35.768184004210276</v>
      </c>
      <c r="AS419" s="30">
        <f t="shared" si="257"/>
        <v>-182.2658871420067</v>
      </c>
      <c r="AT419" s="28">
        <f t="shared" si="258"/>
        <v>8.6740980461231937E-6</v>
      </c>
      <c r="AU419" s="28">
        <f t="shared" si="259"/>
        <v>8.0973435910114744E-2</v>
      </c>
      <c r="AV419" s="29">
        <f t="shared" si="260"/>
        <v>-2.5807258409350493E-8</v>
      </c>
      <c r="AW419" s="28">
        <f t="shared" si="261"/>
        <v>-4.4167357995684936E-3</v>
      </c>
      <c r="AX419" s="31">
        <f t="shared" si="262"/>
        <v>8.6482907877138434E-6</v>
      </c>
      <c r="AY419" s="28">
        <f t="shared" si="263"/>
        <v>7.6556700110546244E-2</v>
      </c>
      <c r="AZ419" s="8">
        <f t="shared" si="264"/>
        <v>-35.768175355919489</v>
      </c>
      <c r="BA419" s="8">
        <f t="shared" si="265"/>
        <v>-182.18933044189615</v>
      </c>
      <c r="BB419" s="8">
        <f t="shared" si="266"/>
        <v>-2.1893304418961463</v>
      </c>
      <c r="BD419" s="32">
        <f t="shared" si="267"/>
        <v>-36</v>
      </c>
      <c r="BE419" s="32">
        <f t="shared" si="268"/>
        <v>-182</v>
      </c>
      <c r="BF419" s="32">
        <f t="shared" si="269"/>
        <v>-2</v>
      </c>
    </row>
    <row r="420" spans="22:58" x14ac:dyDescent="0.25">
      <c r="V420" s="27">
        <v>5.1600000000000401</v>
      </c>
      <c r="W420" s="32">
        <f t="shared" si="239"/>
        <v>1445439.7707460616</v>
      </c>
      <c r="X420">
        <f t="shared" si="273"/>
        <v>-3.4139245433795011</v>
      </c>
      <c r="Y420" s="28">
        <f t="shared" si="240"/>
        <v>-66.839905585842331</v>
      </c>
      <c r="Z420" s="28">
        <f t="shared" si="241"/>
        <v>-89.97393082015904</v>
      </c>
      <c r="AA420" s="28">
        <f t="shared" si="242"/>
        <v>28.763277989149294</v>
      </c>
      <c r="AB420" s="28">
        <f t="shared" si="243"/>
        <v>-87.910439217337583</v>
      </c>
      <c r="AC420" s="28">
        <f t="shared" si="244"/>
        <v>18.12071628628885</v>
      </c>
      <c r="AD420" s="28">
        <f t="shared" si="245"/>
        <v>82.868039744676267</v>
      </c>
      <c r="AE420" s="28">
        <f t="shared" si="246"/>
        <v>-23.36983585378368</v>
      </c>
      <c r="AF420" s="28">
        <f t="shared" si="247"/>
        <v>-95.016330292820371</v>
      </c>
      <c r="AG420" s="28">
        <f t="shared" si="270"/>
        <v>92.110410468749379</v>
      </c>
      <c r="AH420" s="28">
        <f t="shared" si="248"/>
        <v>-153.04381723956041</v>
      </c>
      <c r="AI420" s="28">
        <f t="shared" si="249"/>
        <v>-89.999998723761706</v>
      </c>
      <c r="AJ420" s="28">
        <f t="shared" si="250"/>
        <v>76.382329881061722</v>
      </c>
      <c r="AK420" s="28">
        <f t="shared" si="251"/>
        <v>89.99131027285334</v>
      </c>
      <c r="AL420" s="29">
        <f t="shared" si="252"/>
        <v>-26.194498171488455</v>
      </c>
      <c r="AM420" s="28">
        <f t="shared" si="253"/>
        <v>-87.190870693619672</v>
      </c>
      <c r="AN420" s="28">
        <f t="shared" si="254"/>
        <v>-10.745575061237766</v>
      </c>
      <c r="AO420" s="28">
        <f t="shared" si="255"/>
        <v>-87.199559144528038</v>
      </c>
      <c r="AP420">
        <f t="shared" si="271"/>
        <v>23.609121289162623</v>
      </c>
      <c r="AQ420">
        <f t="shared" si="272"/>
        <v>-25.26482869549163</v>
      </c>
      <c r="AR420" s="28">
        <f t="shared" si="256"/>
        <v>-35.77111832135045</v>
      </c>
      <c r="AS420" s="30">
        <f t="shared" si="257"/>
        <v>-182.21588943734841</v>
      </c>
      <c r="AT420" s="28">
        <f t="shared" si="258"/>
        <v>9.082895266165115E-6</v>
      </c>
      <c r="AU420" s="28">
        <f t="shared" si="259"/>
        <v>8.2859546927884456E-2</v>
      </c>
      <c r="AV420" s="29">
        <f t="shared" si="260"/>
        <v>-2.7023518358894632E-8</v>
      </c>
      <c r="AW420" s="28">
        <f t="shared" si="261"/>
        <v>-4.5196147920320518E-3</v>
      </c>
      <c r="AX420" s="31">
        <f t="shared" si="262"/>
        <v>9.0558717478062204E-6</v>
      </c>
      <c r="AY420" s="28">
        <f t="shared" si="263"/>
        <v>7.83399321358524E-2</v>
      </c>
      <c r="AZ420" s="8">
        <f t="shared" si="264"/>
        <v>-35.7711092654787</v>
      </c>
      <c r="BA420" s="8">
        <f t="shared" si="265"/>
        <v>-182.13754950521255</v>
      </c>
      <c r="BB420" s="8">
        <f t="shared" si="266"/>
        <v>-2.1375495052125473</v>
      </c>
      <c r="BD420" s="32">
        <f t="shared" si="267"/>
        <v>-36</v>
      </c>
      <c r="BE420" s="32">
        <f t="shared" si="268"/>
        <v>-182</v>
      </c>
      <c r="BF420" s="32">
        <f t="shared" si="269"/>
        <v>-2</v>
      </c>
    </row>
    <row r="421" spans="22:58" x14ac:dyDescent="0.25">
      <c r="V421" s="27">
        <v>5.1700000000000399</v>
      </c>
      <c r="W421" s="32">
        <f t="shared" si="239"/>
        <v>1479108.3881683447</v>
      </c>
      <c r="X421">
        <f t="shared" si="273"/>
        <v>-3.4139245433795011</v>
      </c>
      <c r="Y421" s="28">
        <f t="shared" si="240"/>
        <v>-67.039905545377493</v>
      </c>
      <c r="Z421" s="28">
        <f t="shared" si="241"/>
        <v>-89.974524227060513</v>
      </c>
      <c r="AA421" s="28">
        <f t="shared" si="242"/>
        <v>28.963018120693441</v>
      </c>
      <c r="AB421" s="28">
        <f t="shared" si="243"/>
        <v>-87.957962691333947</v>
      </c>
      <c r="AC421" s="28">
        <f t="shared" si="244"/>
        <v>18.317702257227261</v>
      </c>
      <c r="AD421" s="28">
        <f t="shared" si="245"/>
        <v>83.0287672108051</v>
      </c>
      <c r="AE421" s="28">
        <f t="shared" si="246"/>
        <v>-23.1731097108363</v>
      </c>
      <c r="AF421" s="28">
        <f t="shared" si="247"/>
        <v>-94.90371970758936</v>
      </c>
      <c r="AG421" s="28">
        <f t="shared" si="270"/>
        <v>92.110410468749379</v>
      </c>
      <c r="AH421" s="28">
        <f t="shared" si="248"/>
        <v>-153.2438172395604</v>
      </c>
      <c r="AI421" s="28">
        <f t="shared" si="249"/>
        <v>-89.999998752812445</v>
      </c>
      <c r="AJ421" s="28">
        <f t="shared" si="250"/>
        <v>76.582329876565623</v>
      </c>
      <c r="AK421" s="28">
        <f t="shared" si="251"/>
        <v>89.991508075189401</v>
      </c>
      <c r="AL421" s="29">
        <f t="shared" si="252"/>
        <v>-26.394028664534147</v>
      </c>
      <c r="AM421" s="28">
        <f t="shared" si="253"/>
        <v>-87.254715325053212</v>
      </c>
      <c r="AN421" s="28">
        <f t="shared" si="254"/>
        <v>-10.945105558779545</v>
      </c>
      <c r="AO421" s="28">
        <f t="shared" si="255"/>
        <v>-87.263206002676256</v>
      </c>
      <c r="AP421">
        <f t="shared" si="271"/>
        <v>23.609121289162623</v>
      </c>
      <c r="AQ421">
        <f t="shared" si="272"/>
        <v>-25.26482869549163</v>
      </c>
      <c r="AR421" s="28">
        <f t="shared" si="256"/>
        <v>-35.773922675944853</v>
      </c>
      <c r="AS421" s="30">
        <f t="shared" si="257"/>
        <v>-182.16692571026562</v>
      </c>
      <c r="AT421" s="28">
        <f t="shared" si="258"/>
        <v>9.5109584627631313E-6</v>
      </c>
      <c r="AU421" s="28">
        <f t="shared" si="259"/>
        <v>8.4789590929094133E-2</v>
      </c>
      <c r="AV421" s="29">
        <f t="shared" si="260"/>
        <v>-2.8297097933407553E-8</v>
      </c>
      <c r="AW421" s="28">
        <f t="shared" si="261"/>
        <v>-4.6248901440427504E-3</v>
      </c>
      <c r="AX421" s="31">
        <f t="shared" si="262"/>
        <v>9.4826613648297246E-6</v>
      </c>
      <c r="AY421" s="28">
        <f t="shared" si="263"/>
        <v>8.0164700785051377E-2</v>
      </c>
      <c r="AZ421" s="8">
        <f t="shared" si="264"/>
        <v>-35.773913193283491</v>
      </c>
      <c r="BA421" s="8">
        <f t="shared" si="265"/>
        <v>-182.08676100948057</v>
      </c>
      <c r="BB421" s="8">
        <f t="shared" si="266"/>
        <v>-2.0867610094805684</v>
      </c>
      <c r="BD421" s="32">
        <f t="shared" si="267"/>
        <v>-36</v>
      </c>
      <c r="BE421" s="32">
        <f t="shared" si="268"/>
        <v>-182</v>
      </c>
      <c r="BF421" s="32">
        <f t="shared" si="269"/>
        <v>-2</v>
      </c>
    </row>
    <row r="422" spans="22:58" x14ac:dyDescent="0.25">
      <c r="V422" s="27">
        <v>5.1800000000000397</v>
      </c>
      <c r="W422" s="32">
        <f t="shared" si="239"/>
        <v>1513561.2484363485</v>
      </c>
      <c r="X422">
        <f t="shared" si="273"/>
        <v>-3.4139245433795011</v>
      </c>
      <c r="Y422" s="28">
        <f t="shared" si="240"/>
        <v>-67.239905506733876</v>
      </c>
      <c r="Z422" s="28">
        <f t="shared" si="241"/>
        <v>-89.975104126377062</v>
      </c>
      <c r="AA422" s="28">
        <f t="shared" si="242"/>
        <v>29.162769933728214</v>
      </c>
      <c r="AB422" s="28">
        <f t="shared" si="243"/>
        <v>-88.004407115302996</v>
      </c>
      <c r="AC422" s="28">
        <f t="shared" si="244"/>
        <v>18.514821927848217</v>
      </c>
      <c r="AD422" s="28">
        <f t="shared" si="245"/>
        <v>83.185942689286662</v>
      </c>
      <c r="AE422" s="28">
        <f t="shared" si="246"/>
        <v>-22.976238188536954</v>
      </c>
      <c r="AF422" s="28">
        <f t="shared" si="247"/>
        <v>-94.793568552393396</v>
      </c>
      <c r="AG422" s="28">
        <f t="shared" si="270"/>
        <v>92.110410468749379</v>
      </c>
      <c r="AH422" s="28">
        <f t="shared" si="248"/>
        <v>-153.44381723956042</v>
      </c>
      <c r="AI422" s="28">
        <f t="shared" si="249"/>
        <v>-89.99999878120191</v>
      </c>
      <c r="AJ422" s="28">
        <f t="shared" si="250"/>
        <v>76.782329872271887</v>
      </c>
      <c r="AK422" s="28">
        <f t="shared" si="251"/>
        <v>89.99170137499479</v>
      </c>
      <c r="AL422" s="29">
        <f t="shared" si="252"/>
        <v>-26.593580241486571</v>
      </c>
      <c r="AM422" s="28">
        <f t="shared" si="253"/>
        <v>-87.317113268573237</v>
      </c>
      <c r="AN422" s="28">
        <f t="shared" si="254"/>
        <v>-11.144657140025721</v>
      </c>
      <c r="AO422" s="28">
        <f t="shared" si="255"/>
        <v>-87.325410674780358</v>
      </c>
      <c r="AP422">
        <f t="shared" si="271"/>
        <v>23.609121289162623</v>
      </c>
      <c r="AQ422">
        <f t="shared" si="272"/>
        <v>-25.26482869549163</v>
      </c>
      <c r="AR422" s="28">
        <f t="shared" si="256"/>
        <v>-35.776602734891682</v>
      </c>
      <c r="AS422" s="30">
        <f t="shared" si="257"/>
        <v>-182.11897922717375</v>
      </c>
      <c r="AT422" s="28">
        <f t="shared" si="258"/>
        <v>9.959195611911801E-6</v>
      </c>
      <c r="AU422" s="28">
        <f t="shared" si="259"/>
        <v>8.6764591231089649E-2</v>
      </c>
      <c r="AV422" s="29">
        <f t="shared" si="260"/>
        <v>-2.9630697249830034E-8</v>
      </c>
      <c r="AW422" s="28">
        <f t="shared" si="261"/>
        <v>-4.7326176739828545E-3</v>
      </c>
      <c r="AX422" s="31">
        <f t="shared" si="262"/>
        <v>9.9295649146619708E-6</v>
      </c>
      <c r="AY422" s="28">
        <f t="shared" si="263"/>
        <v>8.2031973557106799E-2</v>
      </c>
      <c r="AZ422" s="8">
        <f t="shared" si="264"/>
        <v>-35.776592805326764</v>
      </c>
      <c r="BA422" s="8">
        <f t="shared" si="265"/>
        <v>-182.03694725361666</v>
      </c>
      <c r="BB422" s="8">
        <f t="shared" si="266"/>
        <v>-2.0369472536166597</v>
      </c>
      <c r="BD422" s="32">
        <f t="shared" si="267"/>
        <v>-36</v>
      </c>
      <c r="BE422" s="32">
        <f t="shared" si="268"/>
        <v>-182</v>
      </c>
      <c r="BF422" s="32">
        <f t="shared" si="269"/>
        <v>-2</v>
      </c>
    </row>
    <row r="423" spans="22:58" x14ac:dyDescent="0.25">
      <c r="V423" s="27">
        <v>5.1900000000000404</v>
      </c>
      <c r="W423" s="32">
        <f t="shared" si="239"/>
        <v>1548816.6189126275</v>
      </c>
      <c r="X423">
        <f t="shared" si="273"/>
        <v>-3.4139245433795011</v>
      </c>
      <c r="Y423" s="28">
        <f t="shared" si="240"/>
        <v>-67.439905469829512</v>
      </c>
      <c r="Z423" s="28">
        <f t="shared" si="241"/>
        <v>-89.975670825578547</v>
      </c>
      <c r="AA423" s="28">
        <f t="shared" si="242"/>
        <v>29.362532903775733</v>
      </c>
      <c r="AB423" s="28">
        <f t="shared" si="243"/>
        <v>-88.049796870409949</v>
      </c>
      <c r="AC423" s="28">
        <f t="shared" si="244"/>
        <v>18.712069450236093</v>
      </c>
      <c r="AD423" s="28">
        <f t="shared" si="245"/>
        <v>83.339640049208384</v>
      </c>
      <c r="AE423" s="28">
        <f t="shared" si="246"/>
        <v>-22.779227659197183</v>
      </c>
      <c r="AF423" s="28">
        <f t="shared" si="247"/>
        <v>-94.685827646780098</v>
      </c>
      <c r="AG423" s="28">
        <f t="shared" si="270"/>
        <v>92.110410468749379</v>
      </c>
      <c r="AH423" s="28">
        <f t="shared" si="248"/>
        <v>-153.64381723956041</v>
      </c>
      <c r="AI423" s="28">
        <f t="shared" si="249"/>
        <v>-89.999998808945136</v>
      </c>
      <c r="AJ423" s="28">
        <f t="shared" si="250"/>
        <v>76.982329868171419</v>
      </c>
      <c r="AK423" s="28">
        <f t="shared" si="251"/>
        <v>89.991890274759598</v>
      </c>
      <c r="AL423" s="29">
        <f t="shared" si="252"/>
        <v>-26.793151957574235</v>
      </c>
      <c r="AM423" s="28">
        <f t="shared" si="253"/>
        <v>-87.378097016012603</v>
      </c>
      <c r="AN423" s="28">
        <f t="shared" si="254"/>
        <v>-11.344228860213843</v>
      </c>
      <c r="AO423" s="28">
        <f t="shared" si="255"/>
        <v>-87.386205550198142</v>
      </c>
      <c r="AP423">
        <f t="shared" si="271"/>
        <v>23.609121289162623</v>
      </c>
      <c r="AQ423">
        <f t="shared" si="272"/>
        <v>-25.26482869549163</v>
      </c>
      <c r="AR423" s="28">
        <f t="shared" si="256"/>
        <v>-35.779163925740029</v>
      </c>
      <c r="AS423" s="30">
        <f t="shared" si="257"/>
        <v>-182.07203319697823</v>
      </c>
      <c r="AT423" s="28">
        <f t="shared" si="258"/>
        <v>1.042855747644013E-5</v>
      </c>
      <c r="AU423" s="28">
        <f t="shared" si="259"/>
        <v>8.8785594986389146E-2</v>
      </c>
      <c r="AV423" s="29">
        <f t="shared" si="260"/>
        <v>-3.1027149502296568E-8</v>
      </c>
      <c r="AW423" s="28">
        <f t="shared" si="261"/>
        <v>-4.8428545004116398E-3</v>
      </c>
      <c r="AX423" s="31">
        <f t="shared" si="262"/>
        <v>1.0397530326937833E-5</v>
      </c>
      <c r="AY423" s="28">
        <f t="shared" si="263"/>
        <v>8.394274048597751E-2</v>
      </c>
      <c r="AZ423" s="8">
        <f t="shared" si="264"/>
        <v>-35.779153528209704</v>
      </c>
      <c r="BA423" s="8">
        <f t="shared" si="265"/>
        <v>-181.98809045649224</v>
      </c>
      <c r="BB423" s="8">
        <f t="shared" si="266"/>
        <v>-1.9880904564922446</v>
      </c>
      <c r="BD423" s="32">
        <f t="shared" si="267"/>
        <v>-36</v>
      </c>
      <c r="BE423" s="32">
        <f t="shared" si="268"/>
        <v>-182</v>
      </c>
      <c r="BF423" s="32">
        <f t="shared" si="269"/>
        <v>-2</v>
      </c>
    </row>
    <row r="424" spans="22:58" x14ac:dyDescent="0.25">
      <c r="V424" s="27">
        <v>5.2000000000000401</v>
      </c>
      <c r="W424" s="32">
        <f t="shared" si="239"/>
        <v>1584893.1924612629</v>
      </c>
      <c r="X424">
        <f t="shared" si="273"/>
        <v>-3.4139245433795011</v>
      </c>
      <c r="Y424" s="28">
        <f t="shared" si="240"/>
        <v>-67.639905434586112</v>
      </c>
      <c r="Z424" s="28">
        <f t="shared" si="241"/>
        <v>-89.976224625135913</v>
      </c>
      <c r="AA424" s="28">
        <f t="shared" si="242"/>
        <v>29.562306529851398</v>
      </c>
      <c r="AB424" s="28">
        <f t="shared" si="243"/>
        <v>-88.094155794887257</v>
      </c>
      <c r="AC424" s="28">
        <f t="shared" si="244"/>
        <v>18.909439225056641</v>
      </c>
      <c r="AD424" s="28">
        <f t="shared" si="245"/>
        <v>83.489931930204179</v>
      </c>
      <c r="AE424" s="28">
        <f t="shared" si="246"/>
        <v>-22.582084223057581</v>
      </c>
      <c r="AF424" s="28">
        <f t="shared" si="247"/>
        <v>-94.580448489819005</v>
      </c>
      <c r="AG424" s="28">
        <f t="shared" si="270"/>
        <v>92.110410468749379</v>
      </c>
      <c r="AH424" s="28">
        <f t="shared" si="248"/>
        <v>-153.84381723956042</v>
      </c>
      <c r="AI424" s="28">
        <f t="shared" si="249"/>
        <v>-89.999998836056861</v>
      </c>
      <c r="AJ424" s="28">
        <f t="shared" si="250"/>
        <v>77.182329864255493</v>
      </c>
      <c r="AK424" s="28">
        <f t="shared" si="251"/>
        <v>89.992074874640963</v>
      </c>
      <c r="AL424" s="29">
        <f t="shared" si="252"/>
        <v>-26.992742910182407</v>
      </c>
      <c r="AM424" s="28">
        <f t="shared" si="253"/>
        <v>-87.437698348750118</v>
      </c>
      <c r="AN424" s="28">
        <f t="shared" si="254"/>
        <v>-11.543819816737958</v>
      </c>
      <c r="AO424" s="28">
        <f t="shared" si="255"/>
        <v>-87.445622310166016</v>
      </c>
      <c r="AP424">
        <f t="shared" si="271"/>
        <v>23.609121289162623</v>
      </c>
      <c r="AQ424">
        <f t="shared" si="272"/>
        <v>-25.26482869549163</v>
      </c>
      <c r="AR424" s="28">
        <f t="shared" si="256"/>
        <v>-35.78161144612455</v>
      </c>
      <c r="AS424" s="30">
        <f t="shared" si="257"/>
        <v>-182.02607079998501</v>
      </c>
      <c r="AT424" s="28">
        <f t="shared" si="258"/>
        <v>1.0920039631063036E-5</v>
      </c>
      <c r="AU424" s="28">
        <f t="shared" si="259"/>
        <v>9.0853673737806784E-2</v>
      </c>
      <c r="AV424" s="29">
        <f t="shared" si="260"/>
        <v>-3.2489415176170866E-8</v>
      </c>
      <c r="AW424" s="28">
        <f t="shared" si="261"/>
        <v>-4.9556590723503552E-3</v>
      </c>
      <c r="AX424" s="31">
        <f t="shared" si="262"/>
        <v>1.0887550215886866E-5</v>
      </c>
      <c r="AY424" s="28">
        <f t="shared" si="263"/>
        <v>8.5898014665456435E-2</v>
      </c>
      <c r="AZ424" s="8">
        <f t="shared" si="264"/>
        <v>-35.781600558574333</v>
      </c>
      <c r="BA424" s="8">
        <f t="shared" si="265"/>
        <v>-181.94017278531956</v>
      </c>
      <c r="BB424" s="8">
        <f t="shared" si="266"/>
        <v>-1.9401727853195609</v>
      </c>
      <c r="BD424" s="32">
        <f t="shared" si="267"/>
        <v>-36</v>
      </c>
      <c r="BE424" s="32">
        <f t="shared" si="268"/>
        <v>-182</v>
      </c>
      <c r="BF424" s="32">
        <f t="shared" si="269"/>
        <v>-2</v>
      </c>
    </row>
    <row r="425" spans="22:58" x14ac:dyDescent="0.25">
      <c r="V425" s="27">
        <v>5.2100000000000497</v>
      </c>
      <c r="W425" s="32">
        <f t="shared" ref="W425:W488" si="274">10*10^V425</f>
        <v>1621810.0973591171</v>
      </c>
      <c r="X425">
        <f t="shared" si="273"/>
        <v>-3.4139245433795011</v>
      </c>
      <c r="Y425" s="28">
        <f t="shared" ref="Y425:Y488" si="275">20*LOG(1/SQRT((W425/fp)^2+1))</f>
        <v>-67.839905400929112</v>
      </c>
      <c r="Z425" s="28">
        <f t="shared" ref="Z425:Z488" si="276">-180/PI()*ATAN(W425/fp)</f>
        <v>-89.976765818680619</v>
      </c>
      <c r="AA425" s="28">
        <f t="shared" ref="AA425:AA488" si="277">20*LOG(SQRT((W425/fzRHP)^2+1))</f>
        <v>29.762090333416644</v>
      </c>
      <c r="AB425" s="28">
        <f t="shared" ref="AB425:AB488" si="278">-180/PI()*ATAN(W425/fzRHP)</f>
        <v>-88.137507195592391</v>
      </c>
      <c r="AC425" s="28">
        <f t="shared" ref="AC425:AC488" si="279">20*LOG(SQRT((W425/fzESR)^2+1))</f>
        <v>19.106925891617237</v>
      </c>
      <c r="AD425" s="28">
        <f t="shared" ref="AD425:AD488" si="280">180/PI()*ATAN(W425/fzESR)</f>
        <v>83.636889741774652</v>
      </c>
      <c r="AE425" s="28">
        <f t="shared" ref="AE425:AE488" si="281">X425+Y425+AA425+AC425</f>
        <v>-22.384813719274739</v>
      </c>
      <c r="AF425" s="28">
        <f t="shared" ref="AF425:AF488" si="282">Z425+AB425+AD425</f>
        <v>-94.477383272498358</v>
      </c>
      <c r="AG425" s="28">
        <f t="shared" si="270"/>
        <v>92.110410468749379</v>
      </c>
      <c r="AH425" s="28">
        <f t="shared" ref="AH425:AH488" si="283">20*LOG(1/SQRT((W425/fp_comp1)^2+1))</f>
        <v>-154.04381723956061</v>
      </c>
      <c r="AI425" s="28">
        <f t="shared" ref="AI425:AI488" si="284">-180/PI()*ATAN(W425/fp_comp1)</f>
        <v>-89.999998862551436</v>
      </c>
      <c r="AJ425" s="28">
        <f t="shared" ref="AJ425:AJ488" si="285">20*LOG(SQRT((W425/fz_comp)^2+1))</f>
        <v>77.382329860515981</v>
      </c>
      <c r="AK425" s="28">
        <f t="shared" ref="AK425:AK488" si="286">180/PI()*ATAN(W425/fz_comp)</f>
        <v>89.992255272516189</v>
      </c>
      <c r="AL425" s="29">
        <f t="shared" ref="AL425:AL488" si="287">20*LOG(1/SQRT((W425/fp_comp2)^2+1))</f>
        <v>-27.19235223698794</v>
      </c>
      <c r="AM425" s="28">
        <f t="shared" ref="AM425:AM488" si="288">-180/PI()*ATAN(W425/fp_comp2)</f>
        <v>-87.495948351951725</v>
      </c>
      <c r="AN425" s="28">
        <f t="shared" ref="AN425:AN488" si="289">AG425+AH425+AJ425+AL425</f>
        <v>-11.743429147283191</v>
      </c>
      <c r="AO425" s="28">
        <f t="shared" ref="AO425:AO488" si="290">AI425+AK425+AM425</f>
        <v>-87.503691941986972</v>
      </c>
      <c r="AP425">
        <f t="shared" si="271"/>
        <v>23.609121289162623</v>
      </c>
      <c r="AQ425">
        <f t="shared" si="272"/>
        <v>-25.26482869549163</v>
      </c>
      <c r="AR425" s="28">
        <f t="shared" ref="AR425:AR488" si="291">AE425+AN425+AP425+AQ425</f>
        <v>-35.783950272886933</v>
      </c>
      <c r="AS425" s="30">
        <f t="shared" ref="AS425:AS488" si="292">AF425+AO425</f>
        <v>-181.98107521448532</v>
      </c>
      <c r="AT425" s="28">
        <f t="shared" ref="AT425:AT488" si="293">20*LOG(SQRT((W425/fz_ff)^2+1))</f>
        <v>1.1434684566504207E-5</v>
      </c>
      <c r="AU425" s="28">
        <f t="shared" ref="AU425:AU488" si="294">180/PI()*ATAN(W425/fz_ff)</f>
        <v>9.2969923986505679E-2</v>
      </c>
      <c r="AV425" s="29">
        <f t="shared" ref="AV425:AV488" si="295">20*LOG(1/SQRT((W425/fp_ff)^2+1))</f>
        <v>-3.4020593619975816E-8</v>
      </c>
      <c r="AW425" s="28">
        <f t="shared" ref="AW425:AW488" si="296">-180/PI()*ATAN(W425/fp_ff)</f>
        <v>-5.0710912002728007E-3</v>
      </c>
      <c r="AX425" s="31">
        <f t="shared" ref="AX425:AX488" si="297">AT425+AV425</f>
        <v>1.1400663972884231E-5</v>
      </c>
      <c r="AY425" s="28">
        <f t="shared" ref="AY425:AY488" si="298">AU425+AW425</f>
        <v>8.7898832786232881E-2</v>
      </c>
      <c r="AZ425" s="8">
        <f t="shared" ref="AZ425:AZ488" si="299">AR425+AX425</f>
        <v>-35.783938872222961</v>
      </c>
      <c r="BA425" s="8">
        <f t="shared" ref="BA425:BA488" si="300">AS425+AY425</f>
        <v>-181.89317638169908</v>
      </c>
      <c r="BB425" s="8">
        <f t="shared" ref="BB425:BB488" si="301">BA425+180</f>
        <v>-1.8931763816990781</v>
      </c>
      <c r="BD425" s="32">
        <f t="shared" ref="BD425:BD488" si="302">ROUND(AZ425,0)</f>
        <v>-36</v>
      </c>
      <c r="BE425" s="32">
        <f t="shared" ref="BE425:BE488" si="303">ROUND(BA425,0)</f>
        <v>-182</v>
      </c>
      <c r="BF425" s="32">
        <f t="shared" ref="BF425:BF488" si="304">ROUND(BB425,0)</f>
        <v>-2</v>
      </c>
    </row>
    <row r="426" spans="22:58" x14ac:dyDescent="0.25">
      <c r="V426" s="27">
        <v>5.2200000000000504</v>
      </c>
      <c r="W426" s="32">
        <f t="shared" si="274"/>
        <v>1659586.9074377548</v>
      </c>
      <c r="X426">
        <f t="shared" si="273"/>
        <v>-3.4139245433795011</v>
      </c>
      <c r="Y426" s="28">
        <f t="shared" si="275"/>
        <v>-68.039905368786748</v>
      </c>
      <c r="Z426" s="28">
        <f t="shared" si="276"/>
        <v>-89.97729469316026</v>
      </c>
      <c r="AA426" s="28">
        <f t="shared" si="277"/>
        <v>29.961883857376883</v>
      </c>
      <c r="AB426" s="28">
        <f t="shared" si="278"/>
        <v>-88.179873859355453</v>
      </c>
      <c r="AC426" s="28">
        <f t="shared" si="279"/>
        <v>19.304524318268527</v>
      </c>
      <c r="AD426" s="28">
        <f t="shared" si="280"/>
        <v>83.780583664376778</v>
      </c>
      <c r="AE426" s="28">
        <f t="shared" si="281"/>
        <v>-22.187421736520832</v>
      </c>
      <c r="AF426" s="28">
        <f t="shared" si="282"/>
        <v>-94.376584888138936</v>
      </c>
      <c r="AG426" s="28">
        <f t="shared" si="270"/>
        <v>92.110410468749379</v>
      </c>
      <c r="AH426" s="28">
        <f t="shared" si="283"/>
        <v>-154.24381723956063</v>
      </c>
      <c r="AI426" s="28">
        <f t="shared" si="284"/>
        <v>-89.999998888442917</v>
      </c>
      <c r="AJ426" s="28">
        <f t="shared" si="285"/>
        <v>77.582329856944611</v>
      </c>
      <c r="AK426" s="28">
        <f t="shared" si="286"/>
        <v>89.99243156403459</v>
      </c>
      <c r="AL426" s="29">
        <f t="shared" si="287"/>
        <v>-27.39197911417428</v>
      </c>
      <c r="AM426" s="28">
        <f t="shared" si="288"/>
        <v>-87.552877428614764</v>
      </c>
      <c r="AN426" s="28">
        <f t="shared" si="289"/>
        <v>-11.943056028040917</v>
      </c>
      <c r="AO426" s="28">
        <f t="shared" si="290"/>
        <v>-87.560444753023091</v>
      </c>
      <c r="AP426">
        <f t="shared" si="271"/>
        <v>23.609121289162623</v>
      </c>
      <c r="AQ426">
        <f t="shared" si="272"/>
        <v>-25.26482869549163</v>
      </c>
      <c r="AR426" s="28">
        <f t="shared" si="291"/>
        <v>-35.786185170890754</v>
      </c>
      <c r="AS426" s="30">
        <f t="shared" si="292"/>
        <v>-181.93702964116204</v>
      </c>
      <c r="AT426" s="28">
        <f t="shared" si="293"/>
        <v>1.1973583905477067E-5</v>
      </c>
      <c r="AU426" s="28">
        <f t="shared" si="294"/>
        <v>9.5135467773266078E-2</v>
      </c>
      <c r="AV426" s="29">
        <f t="shared" si="295"/>
        <v>-3.5623934617323462E-8</v>
      </c>
      <c r="AW426" s="28">
        <f t="shared" si="296"/>
        <v>-5.1892120878171749E-3</v>
      </c>
      <c r="AX426" s="31">
        <f t="shared" si="297"/>
        <v>1.1937959970859743E-5</v>
      </c>
      <c r="AY426" s="28">
        <f t="shared" si="298"/>
        <v>8.9946255685448909E-2</v>
      </c>
      <c r="AZ426" s="8">
        <f t="shared" si="299"/>
        <v>-35.786173232930786</v>
      </c>
      <c r="BA426" s="8">
        <f t="shared" si="300"/>
        <v>-181.84708338547659</v>
      </c>
      <c r="BB426" s="8">
        <f t="shared" si="301"/>
        <v>-1.8470833854765942</v>
      </c>
      <c r="BD426" s="32">
        <f t="shared" si="302"/>
        <v>-36</v>
      </c>
      <c r="BE426" s="32">
        <f t="shared" si="303"/>
        <v>-182</v>
      </c>
      <c r="BF426" s="32">
        <f t="shared" si="304"/>
        <v>-2</v>
      </c>
    </row>
    <row r="427" spans="22:58" x14ac:dyDescent="0.25">
      <c r="V427" s="27">
        <v>5.2300000000000502</v>
      </c>
      <c r="W427" s="32">
        <f t="shared" si="274"/>
        <v>1698243.652461943</v>
      </c>
      <c r="X427">
        <f t="shared" si="273"/>
        <v>-3.4139245433795011</v>
      </c>
      <c r="Y427" s="28">
        <f t="shared" si="275"/>
        <v>-68.239905338091035</v>
      </c>
      <c r="Z427" s="28">
        <f t="shared" si="276"/>
        <v>-89.977811528990699</v>
      </c>
      <c r="AA427" s="28">
        <f t="shared" si="277"/>
        <v>30.161686665125593</v>
      </c>
      <c r="AB427" s="28">
        <f t="shared" si="278"/>
        <v>-88.221278064118479</v>
      </c>
      <c r="AC427" s="28">
        <f t="shared" si="279"/>
        <v>19.502229593143461</v>
      </c>
      <c r="AD427" s="28">
        <f t="shared" si="280"/>
        <v>83.921082652144122</v>
      </c>
      <c r="AE427" s="28">
        <f t="shared" si="281"/>
        <v>-21.989913623201474</v>
      </c>
      <c r="AF427" s="28">
        <f t="shared" si="282"/>
        <v>-94.278006940965071</v>
      </c>
      <c r="AG427" s="28">
        <f t="shared" si="270"/>
        <v>92.110410468749379</v>
      </c>
      <c r="AH427" s="28">
        <f t="shared" si="283"/>
        <v>-154.44381723956062</v>
      </c>
      <c r="AI427" s="28">
        <f t="shared" si="284"/>
        <v>-89.999998913745046</v>
      </c>
      <c r="AJ427" s="28">
        <f t="shared" si="285"/>
        <v>77.78232985353398</v>
      </c>
      <c r="AK427" s="28">
        <f t="shared" si="286"/>
        <v>89.992603842668245</v>
      </c>
      <c r="AL427" s="29">
        <f t="shared" si="287"/>
        <v>-27.591622754726043</v>
      </c>
      <c r="AM427" s="28">
        <f t="shared" si="288"/>
        <v>-87.608515313411587</v>
      </c>
      <c r="AN427" s="28">
        <f t="shared" si="289"/>
        <v>-12.1426996720033</v>
      </c>
      <c r="AO427" s="28">
        <f t="shared" si="290"/>
        <v>-87.615910384488387</v>
      </c>
      <c r="AP427">
        <f t="shared" si="271"/>
        <v>23.609121289162623</v>
      </c>
      <c r="AQ427">
        <f t="shared" si="272"/>
        <v>-25.26482869549163</v>
      </c>
      <c r="AR427" s="28">
        <f t="shared" si="291"/>
        <v>-35.788320701533785</v>
      </c>
      <c r="AS427" s="30">
        <f t="shared" si="292"/>
        <v>-181.89391732545346</v>
      </c>
      <c r="AT427" s="28">
        <f t="shared" si="293"/>
        <v>1.2537880715094338E-5</v>
      </c>
      <c r="AU427" s="28">
        <f t="shared" si="294"/>
        <v>9.7351453273307159E-2</v>
      </c>
      <c r="AV427" s="29">
        <f t="shared" si="295"/>
        <v>-3.7302838386915447E-8</v>
      </c>
      <c r="AW427" s="28">
        <f t="shared" si="296"/>
        <v>-5.3100843642376354E-3</v>
      </c>
      <c r="AX427" s="31">
        <f t="shared" si="297"/>
        <v>1.2500577876707422E-5</v>
      </c>
      <c r="AY427" s="28">
        <f t="shared" si="298"/>
        <v>9.2041368909069526E-2</v>
      </c>
      <c r="AZ427" s="8">
        <f t="shared" si="299"/>
        <v>-35.78830820095591</v>
      </c>
      <c r="BA427" s="8">
        <f t="shared" si="300"/>
        <v>-181.80187595654439</v>
      </c>
      <c r="BB427" s="8">
        <f t="shared" si="301"/>
        <v>-1.8018759565443929</v>
      </c>
      <c r="BD427" s="32">
        <f t="shared" si="302"/>
        <v>-36</v>
      </c>
      <c r="BE427" s="32">
        <f t="shared" si="303"/>
        <v>-182</v>
      </c>
      <c r="BF427" s="32">
        <f t="shared" si="304"/>
        <v>-2</v>
      </c>
    </row>
    <row r="428" spans="22:58" x14ac:dyDescent="0.25">
      <c r="V428" s="27">
        <v>5.24000000000005</v>
      </c>
      <c r="W428" s="32">
        <f t="shared" si="274"/>
        <v>1737800.8287495789</v>
      </c>
      <c r="X428">
        <f t="shared" si="273"/>
        <v>-3.4139245433795011</v>
      </c>
      <c r="Y428" s="28">
        <f t="shared" si="275"/>
        <v>-68.439905308776844</v>
      </c>
      <c r="Z428" s="28">
        <f t="shared" si="276"/>
        <v>-89.97831660020482</v>
      </c>
      <c r="AA428" s="28">
        <f t="shared" si="277"/>
        <v>30.361498339629073</v>
      </c>
      <c r="AB428" s="28">
        <f t="shared" si="278"/>
        <v>-88.261741589867071</v>
      </c>
      <c r="AC428" s="28">
        <f t="shared" si="279"/>
        <v>19.700037015223103</v>
      </c>
      <c r="AD428" s="28">
        <f t="shared" si="280"/>
        <v>84.05845443710254</v>
      </c>
      <c r="AE428" s="28">
        <f t="shared" si="281"/>
        <v>-21.792294497304162</v>
      </c>
      <c r="AF428" s="28">
        <f t="shared" si="282"/>
        <v>-94.181603752969352</v>
      </c>
      <c r="AG428" s="28">
        <f t="shared" si="270"/>
        <v>92.110410468749379</v>
      </c>
      <c r="AH428" s="28">
        <f t="shared" si="283"/>
        <v>-154.64381723956063</v>
      </c>
      <c r="AI428" s="28">
        <f t="shared" si="284"/>
        <v>-89.999998938471222</v>
      </c>
      <c r="AJ428" s="28">
        <f t="shared" si="285"/>
        <v>77.982329850276841</v>
      </c>
      <c r="AK428" s="28">
        <f t="shared" si="286"/>
        <v>89.992772199761561</v>
      </c>
      <c r="AL428" s="29">
        <f t="shared" si="287"/>
        <v>-27.791282406796313</v>
      </c>
      <c r="AM428" s="28">
        <f t="shared" si="288"/>
        <v>-87.662891086329012</v>
      </c>
      <c r="AN428" s="28">
        <f t="shared" si="289"/>
        <v>-12.342359327330726</v>
      </c>
      <c r="AO428" s="28">
        <f t="shared" si="290"/>
        <v>-87.670117825038673</v>
      </c>
      <c r="AP428">
        <f t="shared" si="271"/>
        <v>23.609121289162623</v>
      </c>
      <c r="AQ428">
        <f t="shared" si="272"/>
        <v>-25.26482869549163</v>
      </c>
      <c r="AR428" s="28">
        <f t="shared" si="291"/>
        <v>-35.790361230963896</v>
      </c>
      <c r="AS428" s="30">
        <f t="shared" si="292"/>
        <v>-181.85172157800804</v>
      </c>
      <c r="AT428" s="28">
        <f t="shared" si="293"/>
        <v>1.3128771934992255E-5</v>
      </c>
      <c r="AU428" s="28">
        <f t="shared" si="294"/>
        <v>9.9619055404939719E-2</v>
      </c>
      <c r="AV428" s="29">
        <f t="shared" si="295"/>
        <v>-3.9060867154473043E-8</v>
      </c>
      <c r="AW428" s="28">
        <f t="shared" si="296"/>
        <v>-5.4337721176107778E-3</v>
      </c>
      <c r="AX428" s="31">
        <f t="shared" si="297"/>
        <v>1.3089711067837782E-5</v>
      </c>
      <c r="AY428" s="28">
        <f t="shared" si="298"/>
        <v>9.4185283287328947E-2</v>
      </c>
      <c r="AZ428" s="8">
        <f t="shared" si="299"/>
        <v>-35.790348141252828</v>
      </c>
      <c r="BA428" s="8">
        <f t="shared" si="300"/>
        <v>-181.75753629472072</v>
      </c>
      <c r="BB428" s="8">
        <f t="shared" si="301"/>
        <v>-1.7575362947207225</v>
      </c>
      <c r="BD428" s="32">
        <f t="shared" si="302"/>
        <v>-36</v>
      </c>
      <c r="BE428" s="32">
        <f t="shared" si="303"/>
        <v>-182</v>
      </c>
      <c r="BF428" s="32">
        <f t="shared" si="304"/>
        <v>-2</v>
      </c>
    </row>
    <row r="429" spans="22:58" x14ac:dyDescent="0.25">
      <c r="V429" s="27">
        <v>5.2500000000000497</v>
      </c>
      <c r="W429" s="32">
        <f t="shared" si="274"/>
        <v>1778279.4100391273</v>
      </c>
      <c r="X429">
        <f t="shared" si="273"/>
        <v>-3.4139245433795011</v>
      </c>
      <c r="Y429" s="28">
        <f t="shared" si="275"/>
        <v>-68.639905280782003</v>
      </c>
      <c r="Z429" s="28">
        <f t="shared" si="276"/>
        <v>-89.978810174597754</v>
      </c>
      <c r="AA429" s="28">
        <f t="shared" si="277"/>
        <v>30.561318482552387</v>
      </c>
      <c r="AB429" s="28">
        <f t="shared" si="278"/>
        <v>-88.301285729356621</v>
      </c>
      <c r="AC429" s="28">
        <f t="shared" si="279"/>
        <v>19.897942085724182</v>
      </c>
      <c r="AD429" s="28">
        <f t="shared" si="280"/>
        <v>84.192765534758081</v>
      </c>
      <c r="AE429" s="28">
        <f t="shared" si="281"/>
        <v>-21.594569255884942</v>
      </c>
      <c r="AF429" s="28">
        <f t="shared" si="282"/>
        <v>-94.08733036919628</v>
      </c>
      <c r="AG429" s="28">
        <f t="shared" si="270"/>
        <v>92.110410468749379</v>
      </c>
      <c r="AH429" s="28">
        <f t="shared" si="283"/>
        <v>-154.84381723956059</v>
      </c>
      <c r="AI429" s="28">
        <f t="shared" si="284"/>
        <v>-89.999998962634578</v>
      </c>
      <c r="AJ429" s="28">
        <f t="shared" si="285"/>
        <v>78.182329847166301</v>
      </c>
      <c r="AK429" s="28">
        <f t="shared" si="286"/>
        <v>89.992936724579678</v>
      </c>
      <c r="AL429" s="29">
        <f t="shared" si="287"/>
        <v>-27.990957352146125</v>
      </c>
      <c r="AM429" s="28">
        <f t="shared" si="288"/>
        <v>-87.716033186101328</v>
      </c>
      <c r="AN429" s="28">
        <f t="shared" si="289"/>
        <v>-12.542034275791039</v>
      </c>
      <c r="AO429" s="28">
        <f t="shared" si="290"/>
        <v>-87.723095424156227</v>
      </c>
      <c r="AP429">
        <f t="shared" si="271"/>
        <v>23.609121289162623</v>
      </c>
      <c r="AQ429">
        <f t="shared" si="272"/>
        <v>-25.26482869549163</v>
      </c>
      <c r="AR429" s="28">
        <f t="shared" si="291"/>
        <v>-35.792310938004988</v>
      </c>
      <c r="AS429" s="30">
        <f t="shared" si="292"/>
        <v>-181.81042579335252</v>
      </c>
      <c r="AT429" s="28">
        <f t="shared" si="293"/>
        <v>1.3747510915383093E-5</v>
      </c>
      <c r="AU429" s="28">
        <f t="shared" si="294"/>
        <v>0.10193947645239783</v>
      </c>
      <c r="AV429" s="29">
        <f t="shared" si="295"/>
        <v>-4.0901749010047552E-8</v>
      </c>
      <c r="AW429" s="28">
        <f t="shared" si="296"/>
        <v>-5.5603409288160141E-3</v>
      </c>
      <c r="AX429" s="31">
        <f t="shared" si="297"/>
        <v>1.3706609166373046E-5</v>
      </c>
      <c r="AY429" s="28">
        <f t="shared" si="298"/>
        <v>9.6379135523581821E-2</v>
      </c>
      <c r="AZ429" s="8">
        <f t="shared" si="299"/>
        <v>-35.792297231395821</v>
      </c>
      <c r="BA429" s="8">
        <f t="shared" si="300"/>
        <v>-181.71404665782893</v>
      </c>
      <c r="BB429" s="8">
        <f t="shared" si="301"/>
        <v>-1.7140466578289306</v>
      </c>
      <c r="BD429" s="32">
        <f t="shared" si="302"/>
        <v>-36</v>
      </c>
      <c r="BE429" s="32">
        <f t="shared" si="303"/>
        <v>-182</v>
      </c>
      <c r="BF429" s="32">
        <f t="shared" si="304"/>
        <v>-2</v>
      </c>
    </row>
    <row r="430" spans="22:58" x14ac:dyDescent="0.25">
      <c r="V430" s="27">
        <v>5.2600000000000504</v>
      </c>
      <c r="W430" s="32">
        <f t="shared" si="274"/>
        <v>1819700.8586101958</v>
      </c>
      <c r="X430">
        <f t="shared" si="273"/>
        <v>-3.4139245433795011</v>
      </c>
      <c r="Y430" s="28">
        <f t="shared" si="275"/>
        <v>-68.839905254047153</v>
      </c>
      <c r="Z430" s="28">
        <f t="shared" si="276"/>
        <v>-89.979292513868884</v>
      </c>
      <c r="AA430" s="28">
        <f t="shared" si="277"/>
        <v>30.761146713424147</v>
      </c>
      <c r="AB430" s="28">
        <f t="shared" si="278"/>
        <v>-88.339931298634809</v>
      </c>
      <c r="AC430" s="28">
        <f t="shared" si="279"/>
        <v>20.095940499799887</v>
      </c>
      <c r="AD430" s="28">
        <f t="shared" si="280"/>
        <v>84.324081250939642</v>
      </c>
      <c r="AE430" s="28">
        <f t="shared" si="281"/>
        <v>-21.396742584202613</v>
      </c>
      <c r="AF430" s="28">
        <f t="shared" si="282"/>
        <v>-93.995142561564066</v>
      </c>
      <c r="AG430" s="28">
        <f t="shared" si="270"/>
        <v>92.110410468749379</v>
      </c>
      <c r="AH430" s="28">
        <f t="shared" si="283"/>
        <v>-155.04381723956061</v>
      </c>
      <c r="AI430" s="28">
        <f t="shared" si="284"/>
        <v>-89.999998986247903</v>
      </c>
      <c r="AJ430" s="28">
        <f t="shared" si="285"/>
        <v>78.38232984419578</v>
      </c>
      <c r="AK430" s="28">
        <f t="shared" si="286"/>
        <v>89.993097504355816</v>
      </c>
      <c r="AL430" s="29">
        <f t="shared" si="287"/>
        <v>-28.190646904652144</v>
      </c>
      <c r="AM430" s="28">
        <f t="shared" si="288"/>
        <v>-87.767969423434508</v>
      </c>
      <c r="AN430" s="28">
        <f t="shared" si="289"/>
        <v>-12.741723831267596</v>
      </c>
      <c r="AO430" s="28">
        <f t="shared" si="290"/>
        <v>-87.774870905326594</v>
      </c>
      <c r="AP430">
        <f t="shared" si="271"/>
        <v>23.609121289162623</v>
      </c>
      <c r="AQ430">
        <f t="shared" si="272"/>
        <v>-25.26482869549163</v>
      </c>
      <c r="AR430" s="28">
        <f t="shared" si="291"/>
        <v>-35.794173821799212</v>
      </c>
      <c r="AS430" s="30">
        <f t="shared" si="292"/>
        <v>-181.77001346689065</v>
      </c>
      <c r="AT430" s="28">
        <f t="shared" si="293"/>
        <v>1.4395410068892781E-5</v>
      </c>
      <c r="AU430" s="28">
        <f t="shared" si="294"/>
        <v>0.1043139467031713</v>
      </c>
      <c r="AV430" s="29">
        <f t="shared" si="295"/>
        <v>-4.2829389479950448E-8</v>
      </c>
      <c r="AW430" s="28">
        <f t="shared" si="296"/>
        <v>-5.6898579063074705E-3</v>
      </c>
      <c r="AX430" s="31">
        <f t="shared" si="297"/>
        <v>1.4352580679412831E-5</v>
      </c>
      <c r="AY430" s="28">
        <f t="shared" si="298"/>
        <v>9.8624088796863837E-2</v>
      </c>
      <c r="AZ430" s="8">
        <f t="shared" si="299"/>
        <v>-35.794159469218535</v>
      </c>
      <c r="BA430" s="8">
        <f t="shared" si="300"/>
        <v>-181.67138937809378</v>
      </c>
      <c r="BB430" s="8">
        <f t="shared" si="301"/>
        <v>-1.6713893780937781</v>
      </c>
      <c r="BD430" s="32">
        <f t="shared" si="302"/>
        <v>-36</v>
      </c>
      <c r="BE430" s="32">
        <f t="shared" si="303"/>
        <v>-182</v>
      </c>
      <c r="BF430" s="32">
        <f t="shared" si="304"/>
        <v>-2</v>
      </c>
    </row>
    <row r="431" spans="22:58" x14ac:dyDescent="0.25">
      <c r="V431" s="27">
        <v>5.2700000000000502</v>
      </c>
      <c r="W431" s="32">
        <f t="shared" si="274"/>
        <v>1862087.1366630846</v>
      </c>
      <c r="X431">
        <f t="shared" si="273"/>
        <v>-3.4139245433795011</v>
      </c>
      <c r="Y431" s="28">
        <f t="shared" si="275"/>
        <v>-69.039905228515565</v>
      </c>
      <c r="Z431" s="28">
        <f t="shared" si="276"/>
        <v>-89.979763873760604</v>
      </c>
      <c r="AA431" s="28">
        <f t="shared" si="277"/>
        <v>30.960982668837985</v>
      </c>
      <c r="AB431" s="28">
        <f t="shared" si="278"/>
        <v>-88.377698647362152</v>
      </c>
      <c r="AC431" s="28">
        <f t="shared" si="279"/>
        <v>20.294028138545773</v>
      </c>
      <c r="AD431" s="28">
        <f t="shared" si="280"/>
        <v>84.452465689785939</v>
      </c>
      <c r="AE431" s="28">
        <f t="shared" si="281"/>
        <v>-21.198818964511315</v>
      </c>
      <c r="AF431" s="28">
        <f t="shared" si="282"/>
        <v>-93.904996831336817</v>
      </c>
      <c r="AG431" s="28">
        <f t="shared" si="270"/>
        <v>92.110410468749379</v>
      </c>
      <c r="AH431" s="28">
        <f t="shared" si="283"/>
        <v>-155.2438172395606</v>
      </c>
      <c r="AI431" s="28">
        <f t="shared" si="284"/>
        <v>-89.999999009323716</v>
      </c>
      <c r="AJ431" s="28">
        <f t="shared" si="285"/>
        <v>78.582329841358927</v>
      </c>
      <c r="AK431" s="28">
        <f t="shared" si="286"/>
        <v>89.993254624337553</v>
      </c>
      <c r="AL431" s="29">
        <f t="shared" si="287"/>
        <v>-28.390350408879531</v>
      </c>
      <c r="AM431" s="28">
        <f t="shared" si="288"/>
        <v>-87.818726994020068</v>
      </c>
      <c r="AN431" s="28">
        <f t="shared" si="289"/>
        <v>-12.941427338331824</v>
      </c>
      <c r="AO431" s="28">
        <f t="shared" si="290"/>
        <v>-87.825471379006231</v>
      </c>
      <c r="AP431">
        <f t="shared" si="271"/>
        <v>23.609121289162623</v>
      </c>
      <c r="AQ431">
        <f t="shared" si="272"/>
        <v>-25.26482869549163</v>
      </c>
      <c r="AR431" s="28">
        <f t="shared" si="291"/>
        <v>-35.795953709172146</v>
      </c>
      <c r="AS431" s="30">
        <f t="shared" si="292"/>
        <v>-181.73046821034305</v>
      </c>
      <c r="AT431" s="28">
        <f t="shared" si="293"/>
        <v>1.5073843667041567E-5</v>
      </c>
      <c r="AU431" s="28">
        <f t="shared" si="294"/>
        <v>0.10674372510017305</v>
      </c>
      <c r="AV431" s="29">
        <f t="shared" si="295"/>
        <v>-4.4847877312718783E-8</v>
      </c>
      <c r="AW431" s="28">
        <f t="shared" si="296"/>
        <v>-5.8223917216956465E-3</v>
      </c>
      <c r="AX431" s="31">
        <f t="shared" si="297"/>
        <v>1.5028995789728848E-5</v>
      </c>
      <c r="AY431" s="28">
        <f t="shared" si="298"/>
        <v>0.1009213333784774</v>
      </c>
      <c r="AZ431" s="8">
        <f t="shared" si="299"/>
        <v>-35.795938680176356</v>
      </c>
      <c r="BA431" s="8">
        <f t="shared" si="300"/>
        <v>-181.62954687696458</v>
      </c>
      <c r="BB431" s="8">
        <f t="shared" si="301"/>
        <v>-1.6295468769645822</v>
      </c>
      <c r="BD431" s="32">
        <f t="shared" si="302"/>
        <v>-36</v>
      </c>
      <c r="BE431" s="32">
        <f t="shared" si="303"/>
        <v>-182</v>
      </c>
      <c r="BF431" s="32">
        <f t="shared" si="304"/>
        <v>-2</v>
      </c>
    </row>
    <row r="432" spans="22:58" x14ac:dyDescent="0.25">
      <c r="V432" s="27">
        <v>5.28000000000005</v>
      </c>
      <c r="W432" s="32">
        <f t="shared" si="274"/>
        <v>1905460.7179634692</v>
      </c>
      <c r="X432">
        <f t="shared" si="273"/>
        <v>-3.4139245433795011</v>
      </c>
      <c r="Y432" s="28">
        <f t="shared" si="275"/>
        <v>-69.239905204133095</v>
      </c>
      <c r="Z432" s="28">
        <f t="shared" si="276"/>
        <v>-89.980224504193885</v>
      </c>
      <c r="AA432" s="28">
        <f t="shared" si="277"/>
        <v>31.160826001689863</v>
      </c>
      <c r="AB432" s="28">
        <f t="shared" si="278"/>
        <v>-88.414607668933058</v>
      </c>
      <c r="AC432" s="28">
        <f t="shared" si="279"/>
        <v>20.492201061303273</v>
      </c>
      <c r="AD432" s="28">
        <f t="shared" si="280"/>
        <v>84.577981762773859</v>
      </c>
      <c r="AE432" s="28">
        <f t="shared" si="281"/>
        <v>-21.000802684519453</v>
      </c>
      <c r="AF432" s="28">
        <f t="shared" si="282"/>
        <v>-93.816850410353069</v>
      </c>
      <c r="AG432" s="28">
        <f t="shared" si="270"/>
        <v>92.110410468749379</v>
      </c>
      <c r="AH432" s="28">
        <f t="shared" si="283"/>
        <v>-155.44381723956062</v>
      </c>
      <c r="AI432" s="28">
        <f t="shared" si="284"/>
        <v>-89.999999031874253</v>
      </c>
      <c r="AJ432" s="28">
        <f t="shared" si="285"/>
        <v>78.782329838649758</v>
      </c>
      <c r="AK432" s="28">
        <f t="shared" si="286"/>
        <v>89.993408167831959</v>
      </c>
      <c r="AL432" s="29">
        <f t="shared" si="287"/>
        <v>-28.59006723871774</v>
      </c>
      <c r="AM432" s="28">
        <f t="shared" si="288"/>
        <v>-87.86833249133754</v>
      </c>
      <c r="AN432" s="28">
        <f t="shared" si="289"/>
        <v>-13.141144170879219</v>
      </c>
      <c r="AO432" s="28">
        <f t="shared" si="290"/>
        <v>-87.874923355379835</v>
      </c>
      <c r="AP432">
        <f t="shared" si="271"/>
        <v>23.609121289162623</v>
      </c>
      <c r="AQ432">
        <f t="shared" si="272"/>
        <v>-25.26482869549163</v>
      </c>
      <c r="AR432" s="28">
        <f t="shared" si="291"/>
        <v>-35.797654261727679</v>
      </c>
      <c r="AS432" s="30">
        <f t="shared" si="292"/>
        <v>-181.6917737657329</v>
      </c>
      <c r="AT432" s="28">
        <f t="shared" si="293"/>
        <v>1.5784250742794065E-5</v>
      </c>
      <c r="AU432" s="28">
        <f t="shared" si="294"/>
        <v>0.10923009990909334</v>
      </c>
      <c r="AV432" s="29">
        <f t="shared" si="295"/>
        <v>-4.696149219373561E-8</v>
      </c>
      <c r="AW432" s="28">
        <f t="shared" si="296"/>
        <v>-5.9580126461580849E-3</v>
      </c>
      <c r="AX432" s="31">
        <f t="shared" si="297"/>
        <v>1.5737289250600328E-5</v>
      </c>
      <c r="AY432" s="28">
        <f t="shared" si="298"/>
        <v>0.10327208726293526</v>
      </c>
      <c r="AZ432" s="8">
        <f t="shared" si="299"/>
        <v>-35.797638524438426</v>
      </c>
      <c r="BA432" s="8">
        <f t="shared" si="300"/>
        <v>-181.58850167846998</v>
      </c>
      <c r="BB432" s="8">
        <f t="shared" si="301"/>
        <v>-1.5885016784699815</v>
      </c>
      <c r="BD432" s="32">
        <f t="shared" si="302"/>
        <v>-36</v>
      </c>
      <c r="BE432" s="32">
        <f t="shared" si="303"/>
        <v>-182</v>
      </c>
      <c r="BF432" s="32">
        <f t="shared" si="304"/>
        <v>-2</v>
      </c>
    </row>
    <row r="433" spans="22:58" x14ac:dyDescent="0.25">
      <c r="V433" s="27">
        <v>5.2900000000000498</v>
      </c>
      <c r="W433" s="32">
        <f t="shared" si="274"/>
        <v>1949844.5997582723</v>
      </c>
      <c r="X433">
        <f t="shared" si="273"/>
        <v>-3.4139245433795011</v>
      </c>
      <c r="Y433" s="28">
        <f t="shared" si="275"/>
        <v>-69.439905180848001</v>
      </c>
      <c r="Z433" s="28">
        <f t="shared" si="276"/>
        <v>-89.980674649400868</v>
      </c>
      <c r="AA433" s="28">
        <f t="shared" si="277"/>
        <v>31.360676380448965</v>
      </c>
      <c r="AB433" s="28">
        <f t="shared" si="278"/>
        <v>-88.450677810399199</v>
      </c>
      <c r="AC433" s="28">
        <f t="shared" si="279"/>
        <v>20.690455498252113</v>
      </c>
      <c r="AD433" s="28">
        <f t="shared" si="280"/>
        <v>84.700691198691231</v>
      </c>
      <c r="AE433" s="28">
        <f t="shared" si="281"/>
        <v>-20.802697845526417</v>
      </c>
      <c r="AF433" s="28">
        <f t="shared" si="282"/>
        <v>-93.730661261108821</v>
      </c>
      <c r="AG433" s="28">
        <f t="shared" si="270"/>
        <v>92.110410468749379</v>
      </c>
      <c r="AH433" s="28">
        <f t="shared" si="283"/>
        <v>-155.64381723956063</v>
      </c>
      <c r="AI433" s="28">
        <f t="shared" si="284"/>
        <v>-89.999999053911495</v>
      </c>
      <c r="AJ433" s="28">
        <f t="shared" si="285"/>
        <v>78.982329836062519</v>
      </c>
      <c r="AK433" s="28">
        <f t="shared" si="286"/>
        <v>89.993558216249809</v>
      </c>
      <c r="AL433" s="29">
        <f t="shared" si="287"/>
        <v>-28.789796796075979</v>
      </c>
      <c r="AM433" s="28">
        <f t="shared" si="288"/>
        <v>-87.916811919244608</v>
      </c>
      <c r="AN433" s="28">
        <f t="shared" si="289"/>
        <v>-13.340873730824715</v>
      </c>
      <c r="AO433" s="28">
        <f t="shared" si="290"/>
        <v>-87.923252756906294</v>
      </c>
      <c r="AP433">
        <f t="shared" si="271"/>
        <v>23.609121289162623</v>
      </c>
      <c r="AQ433">
        <f t="shared" si="272"/>
        <v>-25.26482869549163</v>
      </c>
      <c r="AR433" s="28">
        <f t="shared" si="291"/>
        <v>-35.799278982680143</v>
      </c>
      <c r="AS433" s="30">
        <f t="shared" si="292"/>
        <v>-181.65391401801512</v>
      </c>
      <c r="AT433" s="28">
        <f t="shared" si="293"/>
        <v>1.6528138145465734E-5</v>
      </c>
      <c r="AU433" s="28">
        <f t="shared" si="294"/>
        <v>0.11177438940128739</v>
      </c>
      <c r="AV433" s="29">
        <f t="shared" si="295"/>
        <v>-4.9174718245815219E-8</v>
      </c>
      <c r="AW433" s="28">
        <f t="shared" si="296"/>
        <v>-6.0967925876980094E-3</v>
      </c>
      <c r="AX433" s="31">
        <f t="shared" si="297"/>
        <v>1.647896342721992E-5</v>
      </c>
      <c r="AY433" s="28">
        <f t="shared" si="298"/>
        <v>0.10567759681358939</v>
      </c>
      <c r="AZ433" s="8">
        <f t="shared" si="299"/>
        <v>-35.799262503716719</v>
      </c>
      <c r="BA433" s="8">
        <f t="shared" si="300"/>
        <v>-181.54823642120152</v>
      </c>
      <c r="BB433" s="8">
        <f t="shared" si="301"/>
        <v>-1.5482364212015227</v>
      </c>
      <c r="BD433" s="32">
        <f t="shared" si="302"/>
        <v>-36</v>
      </c>
      <c r="BE433" s="32">
        <f t="shared" si="303"/>
        <v>-182</v>
      </c>
      <c r="BF433" s="32">
        <f t="shared" si="304"/>
        <v>-2</v>
      </c>
    </row>
    <row r="434" spans="22:58" x14ac:dyDescent="0.25">
      <c r="V434" s="27">
        <v>5.3000000000000496</v>
      </c>
      <c r="W434" s="32">
        <f t="shared" si="274"/>
        <v>1995262.3149691082</v>
      </c>
      <c r="X434">
        <f t="shared" si="273"/>
        <v>-3.4139245433795011</v>
      </c>
      <c r="Y434" s="28">
        <f t="shared" si="275"/>
        <v>-69.639905158610901</v>
      </c>
      <c r="Z434" s="28">
        <f t="shared" si="276"/>
        <v>-89.981114548054279</v>
      </c>
      <c r="AA434" s="28">
        <f t="shared" si="277"/>
        <v>31.560533488461115</v>
      </c>
      <c r="AB434" s="28">
        <f t="shared" si="278"/>
        <v>-88.48592808219783</v>
      </c>
      <c r="AC434" s="28">
        <f t="shared" si="279"/>
        <v>20.888787843283797</v>
      </c>
      <c r="AD434" s="28">
        <f t="shared" si="280"/>
        <v>84.820654554463843</v>
      </c>
      <c r="AE434" s="28">
        <f t="shared" si="281"/>
        <v>-20.60450837024548</v>
      </c>
      <c r="AF434" s="28">
        <f t="shared" si="282"/>
        <v>-93.646388075788266</v>
      </c>
      <c r="AG434" s="28">
        <f t="shared" si="270"/>
        <v>92.110410468749379</v>
      </c>
      <c r="AH434" s="28">
        <f t="shared" si="283"/>
        <v>-155.84381723956059</v>
      </c>
      <c r="AI434" s="28">
        <f t="shared" si="284"/>
        <v>-89.999999075447093</v>
      </c>
      <c r="AJ434" s="28">
        <f t="shared" si="285"/>
        <v>79.182329833591723</v>
      </c>
      <c r="AK434" s="28">
        <f t="shared" si="286"/>
        <v>89.993704849148784</v>
      </c>
      <c r="AL434" s="29">
        <f t="shared" si="287"/>
        <v>-28.989538509636155</v>
      </c>
      <c r="AM434" s="28">
        <f t="shared" si="288"/>
        <v>-87.964190704354692</v>
      </c>
      <c r="AN434" s="28">
        <f t="shared" si="289"/>
        <v>-13.540615446855647</v>
      </c>
      <c r="AO434" s="28">
        <f t="shared" si="290"/>
        <v>-87.970484930653001</v>
      </c>
      <c r="AP434">
        <f t="shared" si="271"/>
        <v>23.609121289162623</v>
      </c>
      <c r="AQ434">
        <f t="shared" si="272"/>
        <v>-25.26482869549163</v>
      </c>
      <c r="AR434" s="28">
        <f t="shared" si="291"/>
        <v>-35.80083122343013</v>
      </c>
      <c r="AS434" s="30">
        <f t="shared" si="292"/>
        <v>-181.61687300644127</v>
      </c>
      <c r="AT434" s="28">
        <f t="shared" si="293"/>
        <v>1.7307083747985064E-5</v>
      </c>
      <c r="AU434" s="28">
        <f t="shared" si="294"/>
        <v>0.11437794255256141</v>
      </c>
      <c r="AV434" s="29">
        <f t="shared" si="295"/>
        <v>-5.1492251743823709E-8</v>
      </c>
      <c r="AW434" s="28">
        <f t="shared" si="296"/>
        <v>-6.2388051292708649E-3</v>
      </c>
      <c r="AX434" s="31">
        <f t="shared" si="297"/>
        <v>1.7255591496241242E-5</v>
      </c>
      <c r="AY434" s="28">
        <f t="shared" si="298"/>
        <v>0.10813913742329054</v>
      </c>
      <c r="AZ434" s="8">
        <f t="shared" si="299"/>
        <v>-35.800813967838636</v>
      </c>
      <c r="BA434" s="8">
        <f t="shared" si="300"/>
        <v>-181.50873386901799</v>
      </c>
      <c r="BB434" s="8">
        <f t="shared" si="301"/>
        <v>-1.5087338690179877</v>
      </c>
      <c r="BD434" s="32">
        <f t="shared" si="302"/>
        <v>-36</v>
      </c>
      <c r="BE434" s="32">
        <f t="shared" si="303"/>
        <v>-182</v>
      </c>
      <c r="BF434" s="32">
        <f t="shared" si="304"/>
        <v>-2</v>
      </c>
    </row>
    <row r="435" spans="22:58" x14ac:dyDescent="0.25">
      <c r="V435" s="27">
        <v>5.3100000000000502</v>
      </c>
      <c r="W435" s="32">
        <f t="shared" si="274"/>
        <v>2041737.9446697666</v>
      </c>
      <c r="X435">
        <f t="shared" si="273"/>
        <v>-3.4139245433795011</v>
      </c>
      <c r="Y435" s="28">
        <f t="shared" si="275"/>
        <v>-69.839905137374657</v>
      </c>
      <c r="Z435" s="28">
        <f t="shared" si="276"/>
        <v>-89.981544433393978</v>
      </c>
      <c r="AA435" s="28">
        <f t="shared" si="277"/>
        <v>31.760397023283197</v>
      </c>
      <c r="AB435" s="28">
        <f t="shared" si="278"/>
        <v>-88.520377067687321</v>
      </c>
      <c r="AC435" s="28">
        <f t="shared" si="279"/>
        <v>21.087194647147779</v>
      </c>
      <c r="AD435" s="28">
        <f t="shared" si="280"/>
        <v>84.937931226751445</v>
      </c>
      <c r="AE435" s="28">
        <f t="shared" si="281"/>
        <v>-20.40623801032319</v>
      </c>
      <c r="AF435" s="28">
        <f t="shared" si="282"/>
        <v>-93.563990274329868</v>
      </c>
      <c r="AG435" s="28">
        <f t="shared" si="270"/>
        <v>92.110410468749379</v>
      </c>
      <c r="AH435" s="28">
        <f t="shared" si="283"/>
        <v>-156.04381723956061</v>
      </c>
      <c r="AI435" s="28">
        <f t="shared" si="284"/>
        <v>-89.999999096492488</v>
      </c>
      <c r="AJ435" s="28">
        <f t="shared" si="285"/>
        <v>79.382329831232155</v>
      </c>
      <c r="AK435" s="28">
        <f t="shared" si="286"/>
        <v>89.993848144275546</v>
      </c>
      <c r="AL435" s="29">
        <f t="shared" si="287"/>
        <v>-29.189291833660754</v>
      </c>
      <c r="AM435" s="28">
        <f t="shared" si="288"/>
        <v>-88.010493708201736</v>
      </c>
      <c r="AN435" s="28">
        <f t="shared" si="289"/>
        <v>-13.74036877323983</v>
      </c>
      <c r="AO435" s="28">
        <f t="shared" si="290"/>
        <v>-88.016644660418677</v>
      </c>
      <c r="AP435">
        <f t="shared" si="271"/>
        <v>23.609121289162623</v>
      </c>
      <c r="AQ435">
        <f t="shared" si="272"/>
        <v>-25.26482869549163</v>
      </c>
      <c r="AR435" s="28">
        <f t="shared" si="291"/>
        <v>-35.802314189892023</v>
      </c>
      <c r="AS435" s="30">
        <f t="shared" si="292"/>
        <v>-181.58063493474856</v>
      </c>
      <c r="AT435" s="28">
        <f t="shared" si="293"/>
        <v>1.8122739773723684E-5</v>
      </c>
      <c r="AU435" s="28">
        <f t="shared" si="294"/>
        <v>0.11704213975822676</v>
      </c>
      <c r="AV435" s="29">
        <f t="shared" si="295"/>
        <v>-5.3919006900644644E-8</v>
      </c>
      <c r="AW435" s="28">
        <f t="shared" si="296"/>
        <v>-6.3841255677990014E-3</v>
      </c>
      <c r="AX435" s="31">
        <f t="shared" si="297"/>
        <v>1.8068820766823041E-5</v>
      </c>
      <c r="AY435" s="28">
        <f t="shared" si="298"/>
        <v>0.11065801419042776</v>
      </c>
      <c r="AZ435" s="8">
        <f t="shared" si="299"/>
        <v>-35.802296121071258</v>
      </c>
      <c r="BA435" s="8">
        <f t="shared" si="300"/>
        <v>-181.46997692055814</v>
      </c>
      <c r="BB435" s="8">
        <f t="shared" si="301"/>
        <v>-1.469976920558139</v>
      </c>
      <c r="BD435" s="32">
        <f t="shared" si="302"/>
        <v>-36</v>
      </c>
      <c r="BE435" s="32">
        <f t="shared" si="303"/>
        <v>-181</v>
      </c>
      <c r="BF435" s="32">
        <f t="shared" si="304"/>
        <v>-1</v>
      </c>
    </row>
    <row r="436" spans="22:58" x14ac:dyDescent="0.25">
      <c r="V436" s="27">
        <v>5.32000000000005</v>
      </c>
      <c r="W436" s="32">
        <f t="shared" si="274"/>
        <v>2089296.1308542823</v>
      </c>
      <c r="X436">
        <f t="shared" si="273"/>
        <v>-3.4139245433795011</v>
      </c>
      <c r="Y436" s="28">
        <f t="shared" si="275"/>
        <v>-70.039905117094207</v>
      </c>
      <c r="Z436" s="28">
        <f t="shared" si="276"/>
        <v>-89.981964533350691</v>
      </c>
      <c r="AA436" s="28">
        <f t="shared" si="277"/>
        <v>31.960266696047004</v>
      </c>
      <c r="AB436" s="28">
        <f t="shared" si="278"/>
        <v>-88.554042932492408</v>
      </c>
      <c r="AC436" s="28">
        <f t="shared" si="279"/>
        <v>21.285672610861933</v>
      </c>
      <c r="AD436" s="28">
        <f t="shared" si="280"/>
        <v>85.052579464234171</v>
      </c>
      <c r="AE436" s="28">
        <f t="shared" si="281"/>
        <v>-20.207890353564768</v>
      </c>
      <c r="AF436" s="28">
        <f t="shared" si="282"/>
        <v>-93.483428001608942</v>
      </c>
      <c r="AG436" s="28">
        <f t="shared" si="270"/>
        <v>92.110410468749379</v>
      </c>
      <c r="AH436" s="28">
        <f t="shared" si="283"/>
        <v>-156.2438172395606</v>
      </c>
      <c r="AI436" s="28">
        <f t="shared" si="284"/>
        <v>-89.99999911705882</v>
      </c>
      <c r="AJ436" s="28">
        <f t="shared" si="285"/>
        <v>79.582329828978772</v>
      </c>
      <c r="AK436" s="28">
        <f t="shared" si="286"/>
        <v>89.993988177607065</v>
      </c>
      <c r="AL436" s="29">
        <f t="shared" si="287"/>
        <v>-29.389056246853063</v>
      </c>
      <c r="AM436" s="28">
        <f t="shared" si="288"/>
        <v>-88.055745239192831</v>
      </c>
      <c r="AN436" s="28">
        <f t="shared" si="289"/>
        <v>-13.940133188685511</v>
      </c>
      <c r="AO436" s="28">
        <f t="shared" si="290"/>
        <v>-88.061756178644586</v>
      </c>
      <c r="AP436">
        <f t="shared" si="271"/>
        <v>23.609121289162623</v>
      </c>
      <c r="AQ436">
        <f t="shared" si="272"/>
        <v>-25.26482869549163</v>
      </c>
      <c r="AR436" s="28">
        <f t="shared" si="291"/>
        <v>-35.803730948579286</v>
      </c>
      <c r="AS436" s="30">
        <f t="shared" si="292"/>
        <v>-181.54518418025353</v>
      </c>
      <c r="AT436" s="28">
        <f t="shared" si="293"/>
        <v>1.897683632003953E-5</v>
      </c>
      <c r="AU436" s="28">
        <f t="shared" si="294"/>
        <v>0.11976839356479627</v>
      </c>
      <c r="AV436" s="29">
        <f t="shared" si="295"/>
        <v>-5.6460131296419474E-8</v>
      </c>
      <c r="AW436" s="28">
        <f t="shared" si="296"/>
        <v>-6.5328309540949548E-3</v>
      </c>
      <c r="AX436" s="31">
        <f t="shared" si="297"/>
        <v>1.8920376188743112E-5</v>
      </c>
      <c r="AY436" s="28">
        <f t="shared" si="298"/>
        <v>0.11323556261070131</v>
      </c>
      <c r="AZ436" s="8">
        <f t="shared" si="299"/>
        <v>-35.803712028203094</v>
      </c>
      <c r="BA436" s="8">
        <f t="shared" si="300"/>
        <v>-181.43194861764283</v>
      </c>
      <c r="BB436" s="8">
        <f t="shared" si="301"/>
        <v>-1.4319486176428313</v>
      </c>
      <c r="BD436" s="32">
        <f t="shared" si="302"/>
        <v>-36</v>
      </c>
      <c r="BE436" s="32">
        <f t="shared" si="303"/>
        <v>-181</v>
      </c>
      <c r="BF436" s="32">
        <f t="shared" si="304"/>
        <v>-1</v>
      </c>
    </row>
    <row r="437" spans="22:58" x14ac:dyDescent="0.25">
      <c r="V437" s="27">
        <v>5.3300000000000498</v>
      </c>
      <c r="W437" s="32">
        <f t="shared" si="274"/>
        <v>2137962.0895024803</v>
      </c>
      <c r="X437">
        <f t="shared" si="273"/>
        <v>-3.4139245433795011</v>
      </c>
      <c r="Y437" s="28">
        <f t="shared" si="275"/>
        <v>-70.239905097726506</v>
      </c>
      <c r="Z437" s="28">
        <f t="shared" si="276"/>
        <v>-89.982375070666805</v>
      </c>
      <c r="AA437" s="28">
        <f t="shared" si="277"/>
        <v>32.160142230851662</v>
      </c>
      <c r="AB437" s="28">
        <f t="shared" si="278"/>
        <v>-88.586943433661702</v>
      </c>
      <c r="AC437" s="28">
        <f t="shared" si="279"/>
        <v>21.484218579379597</v>
      </c>
      <c r="AD437" s="28">
        <f t="shared" si="280"/>
        <v>85.16465638051514</v>
      </c>
      <c r="AE437" s="28">
        <f t="shared" si="281"/>
        <v>-20.009468830874741</v>
      </c>
      <c r="AF437" s="28">
        <f t="shared" si="282"/>
        <v>-93.404662123813381</v>
      </c>
      <c r="AG437" s="28">
        <f t="shared" si="270"/>
        <v>92.110410468749379</v>
      </c>
      <c r="AH437" s="28">
        <f t="shared" si="283"/>
        <v>-156.44381723956062</v>
      </c>
      <c r="AI437" s="28">
        <f t="shared" si="284"/>
        <v>-89.999999137157033</v>
      </c>
      <c r="AJ437" s="28">
        <f t="shared" si="285"/>
        <v>79.78232982682681</v>
      </c>
      <c r="AK437" s="28">
        <f t="shared" si="286"/>
        <v>89.994125023390879</v>
      </c>
      <c r="AL437" s="29">
        <f t="shared" si="287"/>
        <v>-29.588831251267933</v>
      </c>
      <c r="AM437" s="28">
        <f t="shared" si="288"/>
        <v>-88.09996906434894</v>
      </c>
      <c r="AN437" s="28">
        <f t="shared" si="289"/>
        <v>-14.13990819525236</v>
      </c>
      <c r="AO437" s="28">
        <f t="shared" si="290"/>
        <v>-88.105843178115094</v>
      </c>
      <c r="AP437">
        <f t="shared" si="271"/>
        <v>23.609121289162623</v>
      </c>
      <c r="AQ437">
        <f t="shared" si="272"/>
        <v>-25.26482869549163</v>
      </c>
      <c r="AR437" s="28">
        <f t="shared" si="291"/>
        <v>-35.805084432456106</v>
      </c>
      <c r="AS437" s="30">
        <f t="shared" si="292"/>
        <v>-181.51050530192848</v>
      </c>
      <c r="AT437" s="28">
        <f t="shared" si="293"/>
        <v>1.9871185014886773E-5</v>
      </c>
      <c r="AU437" s="28">
        <f t="shared" si="294"/>
        <v>0.12255814941871705</v>
      </c>
      <c r="AV437" s="29">
        <f t="shared" si="295"/>
        <v>-5.9121015521823308E-8</v>
      </c>
      <c r="AW437" s="28">
        <f t="shared" si="296"/>
        <v>-6.6850001337148803E-3</v>
      </c>
      <c r="AX437" s="31">
        <f t="shared" si="297"/>
        <v>1.981206399936495E-5</v>
      </c>
      <c r="AY437" s="28">
        <f t="shared" si="298"/>
        <v>0.11587314928500217</v>
      </c>
      <c r="AZ437" s="8">
        <f t="shared" si="299"/>
        <v>-35.805064620392109</v>
      </c>
      <c r="BA437" s="8">
        <f t="shared" si="300"/>
        <v>-181.39463215264348</v>
      </c>
      <c r="BB437" s="8">
        <f t="shared" si="301"/>
        <v>-1.3946321526434815</v>
      </c>
      <c r="BD437" s="32">
        <f t="shared" si="302"/>
        <v>-36</v>
      </c>
      <c r="BE437" s="32">
        <f t="shared" si="303"/>
        <v>-181</v>
      </c>
      <c r="BF437" s="32">
        <f t="shared" si="304"/>
        <v>-1</v>
      </c>
    </row>
    <row r="438" spans="22:58" x14ac:dyDescent="0.25">
      <c r="V438" s="27">
        <v>5.3400000000000496</v>
      </c>
      <c r="W438" s="32">
        <f t="shared" si="274"/>
        <v>2187761.6239498062</v>
      </c>
      <c r="X438">
        <f t="shared" si="273"/>
        <v>-3.4139245433795011</v>
      </c>
      <c r="Y438" s="28">
        <f t="shared" si="275"/>
        <v>-70.439905079230513</v>
      </c>
      <c r="Z438" s="28">
        <f t="shared" si="276"/>
        <v>-89.982776263014429</v>
      </c>
      <c r="AA438" s="28">
        <f t="shared" si="277"/>
        <v>32.360023364182936</v>
      </c>
      <c r="AB438" s="28">
        <f t="shared" si="278"/>
        <v>-88.619095928640206</v>
      </c>
      <c r="AC438" s="28">
        <f t="shared" si="279"/>
        <v>21.682829535504524</v>
      </c>
      <c r="AD438" s="28">
        <f t="shared" si="280"/>
        <v>85.274217967570664</v>
      </c>
      <c r="AE438" s="28">
        <f t="shared" si="281"/>
        <v>-19.810976722922561</v>
      </c>
      <c r="AF438" s="28">
        <f t="shared" si="282"/>
        <v>-93.327654224083986</v>
      </c>
      <c r="AG438" s="28">
        <f t="shared" si="270"/>
        <v>92.110410468749379</v>
      </c>
      <c r="AH438" s="28">
        <f t="shared" si="283"/>
        <v>-156.64381723956063</v>
      </c>
      <c r="AI438" s="28">
        <f t="shared" si="284"/>
        <v>-89.999999156797728</v>
      </c>
      <c r="AJ438" s="28">
        <f t="shared" si="285"/>
        <v>79.982329824771696</v>
      </c>
      <c r="AK438" s="28">
        <f t="shared" si="286"/>
        <v>89.994258754184415</v>
      </c>
      <c r="AL438" s="29">
        <f t="shared" si="287"/>
        <v>-29.78861637127045</v>
      </c>
      <c r="AM438" s="28">
        <f t="shared" si="288"/>
        <v>-88.143188420834718</v>
      </c>
      <c r="AN438" s="28">
        <f t="shared" si="289"/>
        <v>-14.339693317310008</v>
      </c>
      <c r="AO438" s="28">
        <f t="shared" si="290"/>
        <v>-88.148928823448031</v>
      </c>
      <c r="AP438">
        <f t="shared" si="271"/>
        <v>23.609121289162623</v>
      </c>
      <c r="AQ438">
        <f t="shared" si="272"/>
        <v>-25.26482869549163</v>
      </c>
      <c r="AR438" s="28">
        <f t="shared" si="291"/>
        <v>-35.806377446561577</v>
      </c>
      <c r="AS438" s="30">
        <f t="shared" si="292"/>
        <v>-181.47658304753202</v>
      </c>
      <c r="AT438" s="28">
        <f t="shared" si="293"/>
        <v>2.080768287013688E-5</v>
      </c>
      <c r="AU438" s="28">
        <f t="shared" si="294"/>
        <v>0.12541288643252865</v>
      </c>
      <c r="AV438" s="29">
        <f t="shared" si="295"/>
        <v>-6.1907302821340701E-8</v>
      </c>
      <c r="AW438" s="28">
        <f t="shared" si="296"/>
        <v>-6.8407137887634157E-3</v>
      </c>
      <c r="AX438" s="31">
        <f t="shared" si="297"/>
        <v>2.0745775567315538E-5</v>
      </c>
      <c r="AY438" s="28">
        <f t="shared" si="298"/>
        <v>0.11857217264376524</v>
      </c>
      <c r="AZ438" s="8">
        <f t="shared" si="299"/>
        <v>-35.806356700786012</v>
      </c>
      <c r="BA438" s="8">
        <f t="shared" si="300"/>
        <v>-181.35801087488827</v>
      </c>
      <c r="BB438" s="8">
        <f t="shared" si="301"/>
        <v>-1.3580108748882651</v>
      </c>
      <c r="BD438" s="32">
        <f t="shared" si="302"/>
        <v>-36</v>
      </c>
      <c r="BE438" s="32">
        <f t="shared" si="303"/>
        <v>-181</v>
      </c>
      <c r="BF438" s="32">
        <f t="shared" si="304"/>
        <v>-1</v>
      </c>
    </row>
    <row r="439" spans="22:58" x14ac:dyDescent="0.25">
      <c r="V439" s="27">
        <v>5.3500000000000503</v>
      </c>
      <c r="W439" s="32">
        <f t="shared" si="274"/>
        <v>2238721.138568603</v>
      </c>
      <c r="X439">
        <f t="shared" si="273"/>
        <v>-3.4139245433795011</v>
      </c>
      <c r="Y439" s="28">
        <f t="shared" si="275"/>
        <v>-70.639905061566978</v>
      </c>
      <c r="Z439" s="28">
        <f t="shared" si="276"/>
        <v>-89.983168323110931</v>
      </c>
      <c r="AA439" s="28">
        <f t="shared" si="277"/>
        <v>32.559909844358472</v>
      </c>
      <c r="AB439" s="28">
        <f t="shared" si="278"/>
        <v>-88.650517384059228</v>
      </c>
      <c r="AC439" s="28">
        <f t="shared" si="279"/>
        <v>21.881502594046076</v>
      </c>
      <c r="AD439" s="28">
        <f t="shared" si="280"/>
        <v>85.381319109683574</v>
      </c>
      <c r="AE439" s="28">
        <f t="shared" si="281"/>
        <v>-19.612417166541938</v>
      </c>
      <c r="AF439" s="28">
        <f t="shared" si="282"/>
        <v>-93.252366597486599</v>
      </c>
      <c r="AG439" s="28">
        <f t="shared" si="270"/>
        <v>92.110410468749379</v>
      </c>
      <c r="AH439" s="28">
        <f t="shared" si="283"/>
        <v>-156.84381723956062</v>
      </c>
      <c r="AI439" s="28">
        <f t="shared" si="284"/>
        <v>-89.999999175991363</v>
      </c>
      <c r="AJ439" s="28">
        <f t="shared" si="285"/>
        <v>80.182329822809081</v>
      </c>
      <c r="AK439" s="28">
        <f t="shared" si="286"/>
        <v>89.994389440893514</v>
      </c>
      <c r="AL439" s="29">
        <f t="shared" si="287"/>
        <v>-29.988411152540692</v>
      </c>
      <c r="AM439" s="28">
        <f t="shared" si="288"/>
        <v>-88.185426027278538</v>
      </c>
      <c r="AN439" s="28">
        <f t="shared" si="289"/>
        <v>-14.539488100542854</v>
      </c>
      <c r="AO439" s="28">
        <f t="shared" si="290"/>
        <v>-88.191035762376387</v>
      </c>
      <c r="AP439">
        <f t="shared" si="271"/>
        <v>23.609121289162623</v>
      </c>
      <c r="AQ439">
        <f t="shared" si="272"/>
        <v>-25.26482869549163</v>
      </c>
      <c r="AR439" s="28">
        <f t="shared" si="291"/>
        <v>-35.8076126734138</v>
      </c>
      <c r="AS439" s="30">
        <f t="shared" si="292"/>
        <v>-181.443402359863</v>
      </c>
      <c r="AT439" s="28">
        <f t="shared" si="293"/>
        <v>2.1788316293036804E-5</v>
      </c>
      <c r="AU439" s="28">
        <f t="shared" si="294"/>
        <v>0.12833411816885551</v>
      </c>
      <c r="AV439" s="29">
        <f t="shared" si="295"/>
        <v>-6.4824903558178955E-8</v>
      </c>
      <c r="AW439" s="28">
        <f t="shared" si="296"/>
        <v>-7.0000544806723903E-3</v>
      </c>
      <c r="AX439" s="31">
        <f t="shared" si="297"/>
        <v>2.1723491389478626E-5</v>
      </c>
      <c r="AY439" s="28">
        <f t="shared" si="298"/>
        <v>0.12133406368818311</v>
      </c>
      <c r="AZ439" s="8">
        <f t="shared" si="299"/>
        <v>-35.807590949922414</v>
      </c>
      <c r="BA439" s="8">
        <f t="shared" si="300"/>
        <v>-181.32206829617482</v>
      </c>
      <c r="BB439" s="8">
        <f t="shared" si="301"/>
        <v>-1.3220682961748196</v>
      </c>
      <c r="BD439" s="32">
        <f t="shared" si="302"/>
        <v>-36</v>
      </c>
      <c r="BE439" s="32">
        <f t="shared" si="303"/>
        <v>-181</v>
      </c>
      <c r="BF439" s="32">
        <f t="shared" si="304"/>
        <v>-1</v>
      </c>
    </row>
    <row r="440" spans="22:58" x14ac:dyDescent="0.25">
      <c r="V440" s="27">
        <v>5.3600000000000501</v>
      </c>
      <c r="W440" s="32">
        <f t="shared" si="274"/>
        <v>2290867.6527680382</v>
      </c>
      <c r="X440">
        <f t="shared" si="273"/>
        <v>-3.4139245433795011</v>
      </c>
      <c r="Y440" s="28">
        <f t="shared" si="275"/>
        <v>-70.839905044698412</v>
      </c>
      <c r="Z440" s="28">
        <f t="shared" si="276"/>
        <v>-89.983551458831599</v>
      </c>
      <c r="AA440" s="28">
        <f t="shared" si="277"/>
        <v>32.759801430997669</v>
      </c>
      <c r="AB440" s="28">
        <f t="shared" si="278"/>
        <v>-88.681224384346706</v>
      </c>
      <c r="AC440" s="28">
        <f t="shared" si="279"/>
        <v>22.080234996206425</v>
      </c>
      <c r="AD440" s="28">
        <f t="shared" si="280"/>
        <v>85.486013597800181</v>
      </c>
      <c r="AE440" s="28">
        <f t="shared" si="281"/>
        <v>-19.413793160873812</v>
      </c>
      <c r="AF440" s="28">
        <f t="shared" si="282"/>
        <v>-93.17876224537811</v>
      </c>
      <c r="AG440" s="28">
        <f t="shared" si="270"/>
        <v>92.110410468749379</v>
      </c>
      <c r="AH440" s="28">
        <f t="shared" si="283"/>
        <v>-157.04381723956061</v>
      </c>
      <c r="AI440" s="28">
        <f t="shared" si="284"/>
        <v>-89.999999194748085</v>
      </c>
      <c r="AJ440" s="28">
        <f t="shared" si="285"/>
        <v>80.382329820934785</v>
      </c>
      <c r="AK440" s="28">
        <f t="shared" si="286"/>
        <v>89.994517152809976</v>
      </c>
      <c r="AL440" s="29">
        <f t="shared" si="287"/>
        <v>-30.188215161122386</v>
      </c>
      <c r="AM440" s="28">
        <f t="shared" si="288"/>
        <v>-88.2267040948838</v>
      </c>
      <c r="AN440" s="28">
        <f t="shared" si="289"/>
        <v>-14.739292110998832</v>
      </c>
      <c r="AO440" s="28">
        <f t="shared" si="290"/>
        <v>-88.232186136821909</v>
      </c>
      <c r="AP440">
        <f t="shared" si="271"/>
        <v>23.609121289162623</v>
      </c>
      <c r="AQ440">
        <f t="shared" si="272"/>
        <v>-25.26482869549163</v>
      </c>
      <c r="AR440" s="28">
        <f t="shared" si="291"/>
        <v>-35.808792678201648</v>
      </c>
      <c r="AS440" s="30">
        <f t="shared" si="292"/>
        <v>-181.41094838220002</v>
      </c>
      <c r="AT440" s="28">
        <f t="shared" si="293"/>
        <v>2.2815165305947927E-5</v>
      </c>
      <c r="AU440" s="28">
        <f t="shared" si="294"/>
        <v>0.13132339344264629</v>
      </c>
      <c r="AV440" s="29">
        <f t="shared" si="295"/>
        <v>-6.7880008714854037E-8</v>
      </c>
      <c r="AW440" s="28">
        <f t="shared" si="296"/>
        <v>-7.1631066939758748E-3</v>
      </c>
      <c r="AX440" s="31">
        <f t="shared" si="297"/>
        <v>2.2747285297233074E-5</v>
      </c>
      <c r="AY440" s="28">
        <f t="shared" si="298"/>
        <v>0.12416028674867041</v>
      </c>
      <c r="AZ440" s="8">
        <f t="shared" si="299"/>
        <v>-35.808769930916348</v>
      </c>
      <c r="BA440" s="8">
        <f t="shared" si="300"/>
        <v>-181.28678809545136</v>
      </c>
      <c r="BB440" s="8">
        <f t="shared" si="301"/>
        <v>-1.2867880954513566</v>
      </c>
      <c r="BD440" s="32">
        <f t="shared" si="302"/>
        <v>-36</v>
      </c>
      <c r="BE440" s="32">
        <f t="shared" si="303"/>
        <v>-181</v>
      </c>
      <c r="BF440" s="32">
        <f t="shared" si="304"/>
        <v>-1</v>
      </c>
    </row>
    <row r="441" spans="22:58" x14ac:dyDescent="0.25">
      <c r="V441" s="27">
        <v>5.3700000000000498</v>
      </c>
      <c r="W441" s="32">
        <f t="shared" si="274"/>
        <v>2344228.8153201933</v>
      </c>
      <c r="X441">
        <f t="shared" si="273"/>
        <v>-3.4139245433795011</v>
      </c>
      <c r="Y441" s="28">
        <f t="shared" si="275"/>
        <v>-71.039905028589061</v>
      </c>
      <c r="Z441" s="28">
        <f t="shared" si="276"/>
        <v>-89.983925873319933</v>
      </c>
      <c r="AA441" s="28">
        <f t="shared" si="277"/>
        <v>32.959697894515472</v>
      </c>
      <c r="AB441" s="28">
        <f t="shared" si="278"/>
        <v>-88.711233140160502</v>
      </c>
      <c r="AC441" s="28">
        <f t="shared" si="279"/>
        <v>22.279024104192409</v>
      </c>
      <c r="AD441" s="28">
        <f t="shared" si="280"/>
        <v>85.58835414425532</v>
      </c>
      <c r="AE441" s="28">
        <f t="shared" si="281"/>
        <v>-19.215107573260674</v>
      </c>
      <c r="AF441" s="28">
        <f t="shared" si="282"/>
        <v>-93.106804869225115</v>
      </c>
      <c r="AG441" s="28">
        <f t="shared" si="270"/>
        <v>92.110410468749379</v>
      </c>
      <c r="AH441" s="28">
        <f t="shared" si="283"/>
        <v>-157.2438172395606</v>
      </c>
      <c r="AI441" s="28">
        <f t="shared" si="284"/>
        <v>-89.999999213077842</v>
      </c>
      <c r="AJ441" s="28">
        <f t="shared" si="285"/>
        <v>80.58232981914486</v>
      </c>
      <c r="AK441" s="28">
        <f t="shared" si="286"/>
        <v>89.994641957648369</v>
      </c>
      <c r="AL441" s="29">
        <f t="shared" si="287"/>
        <v>-30.388027982513965</v>
      </c>
      <c r="AM441" s="28">
        <f t="shared" si="288"/>
        <v>-88.267044338333491</v>
      </c>
      <c r="AN441" s="28">
        <f t="shared" si="289"/>
        <v>-14.939104934180325</v>
      </c>
      <c r="AO441" s="28">
        <f t="shared" si="290"/>
        <v>-88.272401593762964</v>
      </c>
      <c r="AP441">
        <f t="shared" si="271"/>
        <v>23.609121289162623</v>
      </c>
      <c r="AQ441">
        <f t="shared" si="272"/>
        <v>-25.26482869549163</v>
      </c>
      <c r="AR441" s="28">
        <f t="shared" si="291"/>
        <v>-35.80991991377001</v>
      </c>
      <c r="AS441" s="30">
        <f t="shared" si="292"/>
        <v>-181.37920646298807</v>
      </c>
      <c r="AT441" s="28">
        <f t="shared" si="293"/>
        <v>2.3890407962792546E-5</v>
      </c>
      <c r="AU441" s="28">
        <f t="shared" si="294"/>
        <v>0.13438229714208788</v>
      </c>
      <c r="AV441" s="29">
        <f t="shared" si="295"/>
        <v>-7.107909375050194E-8</v>
      </c>
      <c r="AW441" s="28">
        <f t="shared" si="296"/>
        <v>-7.3299568811050842E-3</v>
      </c>
      <c r="AX441" s="31">
        <f t="shared" si="297"/>
        <v>2.3819328869042045E-5</v>
      </c>
      <c r="AY441" s="28">
        <f t="shared" si="298"/>
        <v>0.1270523402609828</v>
      </c>
      <c r="AZ441" s="8">
        <f t="shared" si="299"/>
        <v>-35.809896094441143</v>
      </c>
      <c r="BA441" s="8">
        <f t="shared" si="300"/>
        <v>-181.25215412272709</v>
      </c>
      <c r="BB441" s="8">
        <f t="shared" si="301"/>
        <v>-1.2521541227270916</v>
      </c>
      <c r="BD441" s="32">
        <f t="shared" si="302"/>
        <v>-36</v>
      </c>
      <c r="BE441" s="32">
        <f t="shared" si="303"/>
        <v>-181</v>
      </c>
      <c r="BF441" s="32">
        <f t="shared" si="304"/>
        <v>-1</v>
      </c>
    </row>
    <row r="442" spans="22:58" x14ac:dyDescent="0.25">
      <c r="V442" s="27">
        <v>5.3800000000000496</v>
      </c>
      <c r="W442" s="32">
        <f t="shared" si="274"/>
        <v>2398832.9190197675</v>
      </c>
      <c r="X442">
        <f t="shared" si="273"/>
        <v>-3.4139245433795011</v>
      </c>
      <c r="Y442" s="28">
        <f t="shared" si="275"/>
        <v>-71.239905013204762</v>
      </c>
      <c r="Z442" s="28">
        <f t="shared" si="276"/>
        <v>-89.984291765095335</v>
      </c>
      <c r="AA442" s="28">
        <f t="shared" si="277"/>
        <v>33.159599015638349</v>
      </c>
      <c r="AB442" s="28">
        <f t="shared" si="278"/>
        <v>-88.740559496647407</v>
      </c>
      <c r="AC442" s="28">
        <f t="shared" si="279"/>
        <v>22.477867396043635</v>
      </c>
      <c r="AD442" s="28">
        <f t="shared" si="280"/>
        <v>85.688392397813729</v>
      </c>
      <c r="AE442" s="28">
        <f t="shared" si="281"/>
        <v>-19.016363144902286</v>
      </c>
      <c r="AF442" s="28">
        <f t="shared" si="282"/>
        <v>-93.036458863929013</v>
      </c>
      <c r="AG442" s="28">
        <f t="shared" si="270"/>
        <v>92.110410468749379</v>
      </c>
      <c r="AH442" s="28">
        <f t="shared" si="283"/>
        <v>-157.44381723956059</v>
      </c>
      <c r="AI442" s="28">
        <f t="shared" si="284"/>
        <v>-89.999999230990383</v>
      </c>
      <c r="AJ442" s="28">
        <f t="shared" si="285"/>
        <v>80.782329817435482</v>
      </c>
      <c r="AK442" s="28">
        <f t="shared" si="286"/>
        <v>89.994763921581836</v>
      </c>
      <c r="AL442" s="29">
        <f t="shared" si="287"/>
        <v>-30.587849220799509</v>
      </c>
      <c r="AM442" s="28">
        <f t="shared" si="288"/>
        <v>-88.306467986489153</v>
      </c>
      <c r="AN442" s="28">
        <f t="shared" si="289"/>
        <v>-15.138926174175236</v>
      </c>
      <c r="AO442" s="28">
        <f t="shared" si="290"/>
        <v>-88.311703295897701</v>
      </c>
      <c r="AP442">
        <f t="shared" si="271"/>
        <v>23.609121289162623</v>
      </c>
      <c r="AQ442">
        <f t="shared" si="272"/>
        <v>-25.26482869549163</v>
      </c>
      <c r="AR442" s="28">
        <f t="shared" si="291"/>
        <v>-35.810996725406532</v>
      </c>
      <c r="AS442" s="30">
        <f t="shared" si="292"/>
        <v>-181.3481621598267</v>
      </c>
      <c r="AT442" s="28">
        <f t="shared" si="293"/>
        <v>2.5016324960277887E-5</v>
      </c>
      <c r="AU442" s="28">
        <f t="shared" si="294"/>
        <v>0.13751245106862117</v>
      </c>
      <c r="AV442" s="29">
        <f t="shared" si="295"/>
        <v>-7.4428949459359399E-8</v>
      </c>
      <c r="AW442" s="28">
        <f t="shared" si="296"/>
        <v>-7.5006935082264142E-3</v>
      </c>
      <c r="AX442" s="31">
        <f t="shared" si="297"/>
        <v>2.4941896010818527E-5</v>
      </c>
      <c r="AY442" s="28">
        <f t="shared" si="298"/>
        <v>0.13001175756039476</v>
      </c>
      <c r="AZ442" s="8">
        <f t="shared" si="299"/>
        <v>-35.810971783510524</v>
      </c>
      <c r="BA442" s="8">
        <f t="shared" si="300"/>
        <v>-181.2181504022663</v>
      </c>
      <c r="BB442" s="8">
        <f t="shared" si="301"/>
        <v>-1.2181504022663034</v>
      </c>
      <c r="BD442" s="32">
        <f t="shared" si="302"/>
        <v>-36</v>
      </c>
      <c r="BE442" s="32">
        <f t="shared" si="303"/>
        <v>-181</v>
      </c>
      <c r="BF442" s="32">
        <f t="shared" si="304"/>
        <v>-1</v>
      </c>
    </row>
    <row r="443" spans="22:58" x14ac:dyDescent="0.25">
      <c r="V443" s="27">
        <v>5.3900000000000503</v>
      </c>
      <c r="W443" s="32">
        <f t="shared" si="274"/>
        <v>2454708.9156853179</v>
      </c>
      <c r="X443">
        <f t="shared" si="273"/>
        <v>-3.4139245433795011</v>
      </c>
      <c r="Y443" s="28">
        <f t="shared" si="275"/>
        <v>-71.439904998512873</v>
      </c>
      <c r="Z443" s="28">
        <f t="shared" si="276"/>
        <v>-89.984649328158341</v>
      </c>
      <c r="AA443" s="28">
        <f t="shared" si="277"/>
        <v>33.359504584942208</v>
      </c>
      <c r="AB443" s="28">
        <f t="shared" si="278"/>
        <v>-88.769218941530823</v>
      </c>
      <c r="AC443" s="28">
        <f t="shared" si="279"/>
        <v>22.676762460670005</v>
      </c>
      <c r="AD443" s="28">
        <f t="shared" si="280"/>
        <v>85.78617895898013</v>
      </c>
      <c r="AE443" s="28">
        <f t="shared" si="281"/>
        <v>-18.817562496280154</v>
      </c>
      <c r="AF443" s="28">
        <f t="shared" si="282"/>
        <v>-92.967689310709048</v>
      </c>
      <c r="AG443" s="28">
        <f t="shared" si="270"/>
        <v>92.110410468749379</v>
      </c>
      <c r="AH443" s="28">
        <f t="shared" si="283"/>
        <v>-157.6438172395606</v>
      </c>
      <c r="AI443" s="28">
        <f t="shared" si="284"/>
        <v>-89.999999248495186</v>
      </c>
      <c r="AJ443" s="28">
        <f t="shared" si="285"/>
        <v>80.982329815803084</v>
      </c>
      <c r="AK443" s="28">
        <f t="shared" si="286"/>
        <v>89.994883109277296</v>
      </c>
      <c r="AL443" s="29">
        <f t="shared" si="287"/>
        <v>-30.787678497818497</v>
      </c>
      <c r="AM443" s="28">
        <f t="shared" si="288"/>
        <v>-88.34499579288638</v>
      </c>
      <c r="AN443" s="28">
        <f t="shared" si="289"/>
        <v>-15.338755452826639</v>
      </c>
      <c r="AO443" s="28">
        <f t="shared" si="290"/>
        <v>-88.350111932104269</v>
      </c>
      <c r="AP443">
        <f t="shared" si="271"/>
        <v>23.609121289162623</v>
      </c>
      <c r="AQ443">
        <f t="shared" si="272"/>
        <v>-25.26482869549163</v>
      </c>
      <c r="AR443" s="28">
        <f t="shared" si="291"/>
        <v>-35.8120253554358</v>
      </c>
      <c r="AS443" s="30">
        <f t="shared" si="292"/>
        <v>-181.31780124281332</v>
      </c>
      <c r="AT443" s="28">
        <f t="shared" si="293"/>
        <v>2.6195304478611617E-5</v>
      </c>
      <c r="AU443" s="28">
        <f t="shared" si="294"/>
        <v>0.14071551479650973</v>
      </c>
      <c r="AV443" s="29">
        <f t="shared" si="295"/>
        <v>-7.7936677149128275E-8</v>
      </c>
      <c r="AW443" s="28">
        <f t="shared" si="296"/>
        <v>-7.6754071021474133E-3</v>
      </c>
      <c r="AX443" s="31">
        <f t="shared" si="297"/>
        <v>2.6117367801462488E-5</v>
      </c>
      <c r="AY443" s="28">
        <f t="shared" si="298"/>
        <v>0.13304010769436231</v>
      </c>
      <c r="AZ443" s="8">
        <f t="shared" si="299"/>
        <v>-35.811999238067997</v>
      </c>
      <c r="BA443" s="8">
        <f t="shared" si="300"/>
        <v>-181.18476113511895</v>
      </c>
      <c r="BB443" s="8">
        <f t="shared" si="301"/>
        <v>-1.1847611351189471</v>
      </c>
      <c r="BD443" s="32">
        <f t="shared" si="302"/>
        <v>-36</v>
      </c>
      <c r="BE443" s="32">
        <f t="shared" si="303"/>
        <v>-181</v>
      </c>
      <c r="BF443" s="32">
        <f t="shared" si="304"/>
        <v>-1</v>
      </c>
    </row>
    <row r="444" spans="22:58" x14ac:dyDescent="0.25">
      <c r="V444" s="27">
        <v>5.4000000000000501</v>
      </c>
      <c r="W444" s="32">
        <f t="shared" si="274"/>
        <v>2511886.4315098748</v>
      </c>
      <c r="X444">
        <f t="shared" si="273"/>
        <v>-3.4139245433795011</v>
      </c>
      <c r="Y444" s="28">
        <f t="shared" si="275"/>
        <v>-71.639904984482229</v>
      </c>
      <c r="Z444" s="28">
        <f t="shared" si="276"/>
        <v>-89.984998752093489</v>
      </c>
      <c r="AA444" s="28">
        <f t="shared" si="277"/>
        <v>33.559414402410738</v>
      </c>
      <c r="AB444" s="28">
        <f t="shared" si="278"/>
        <v>-88.797226613029792</v>
      </c>
      <c r="AC444" s="28">
        <f t="shared" si="279"/>
        <v>22.875706993090752</v>
      </c>
      <c r="AD444" s="28">
        <f t="shared" si="280"/>
        <v>85.881763395533468</v>
      </c>
      <c r="AE444" s="28">
        <f t="shared" si="281"/>
        <v>-18.618708132360233</v>
      </c>
      <c r="AF444" s="28">
        <f t="shared" si="282"/>
        <v>-92.900461969589813</v>
      </c>
      <c r="AG444" s="28">
        <f t="shared" si="270"/>
        <v>92.110410468749379</v>
      </c>
      <c r="AH444" s="28">
        <f t="shared" si="283"/>
        <v>-157.84381723956062</v>
      </c>
      <c r="AI444" s="28">
        <f t="shared" si="284"/>
        <v>-89.999999265601531</v>
      </c>
      <c r="AJ444" s="28">
        <f t="shared" si="285"/>
        <v>81.182329814244113</v>
      </c>
      <c r="AK444" s="28">
        <f t="shared" si="286"/>
        <v>89.994999583929612</v>
      </c>
      <c r="AL444" s="29">
        <f t="shared" si="287"/>
        <v>-30.987515452372204</v>
      </c>
      <c r="AM444" s="28">
        <f t="shared" si="288"/>
        <v>-88.382648046028962</v>
      </c>
      <c r="AN444" s="28">
        <f t="shared" si="289"/>
        <v>-15.538592408939333</v>
      </c>
      <c r="AO444" s="28">
        <f t="shared" si="290"/>
        <v>-88.38764772770088</v>
      </c>
      <c r="AP444">
        <f t="shared" si="271"/>
        <v>23.609121289162623</v>
      </c>
      <c r="AQ444">
        <f t="shared" si="272"/>
        <v>-25.26482869549163</v>
      </c>
      <c r="AR444" s="28">
        <f t="shared" si="291"/>
        <v>-35.81300794762857</v>
      </c>
      <c r="AS444" s="30">
        <f t="shared" si="292"/>
        <v>-181.28810969729068</v>
      </c>
      <c r="AT444" s="28">
        <f t="shared" si="293"/>
        <v>2.7429847243992653E-5</v>
      </c>
      <c r="AU444" s="28">
        <f t="shared" si="294"/>
        <v>0.14399318655241003</v>
      </c>
      <c r="AV444" s="29">
        <f t="shared" si="295"/>
        <v>-8.1609719499456618E-8</v>
      </c>
      <c r="AW444" s="28">
        <f t="shared" si="296"/>
        <v>-7.8541902983151543E-3</v>
      </c>
      <c r="AX444" s="31">
        <f t="shared" si="297"/>
        <v>2.7348237524493197E-5</v>
      </c>
      <c r="AY444" s="28">
        <f t="shared" si="298"/>
        <v>0.13613899625409487</v>
      </c>
      <c r="AZ444" s="8">
        <f t="shared" si="299"/>
        <v>-35.812980599391047</v>
      </c>
      <c r="BA444" s="8">
        <f t="shared" si="300"/>
        <v>-181.15197070103659</v>
      </c>
      <c r="BB444" s="8">
        <f t="shared" si="301"/>
        <v>-1.1519707010365892</v>
      </c>
      <c r="BD444" s="32">
        <f t="shared" si="302"/>
        <v>-36</v>
      </c>
      <c r="BE444" s="32">
        <f t="shared" si="303"/>
        <v>-181</v>
      </c>
      <c r="BF444" s="32">
        <f t="shared" si="304"/>
        <v>-1</v>
      </c>
    </row>
    <row r="445" spans="22:58" x14ac:dyDescent="0.25">
      <c r="V445" s="27">
        <v>5.4100000000000499</v>
      </c>
      <c r="W445" s="32">
        <f t="shared" si="274"/>
        <v>2570395.7827691603</v>
      </c>
      <c r="X445">
        <f t="shared" si="273"/>
        <v>-3.4139245433795011</v>
      </c>
      <c r="Y445" s="28">
        <f t="shared" si="275"/>
        <v>-71.83990497108303</v>
      </c>
      <c r="Z445" s="28">
        <f t="shared" si="276"/>
        <v>-89.985340222169896</v>
      </c>
      <c r="AA445" s="28">
        <f t="shared" si="277"/>
        <v>33.759328277013601</v>
      </c>
      <c r="AB445" s="28">
        <f t="shared" si="278"/>
        <v>-88.824597307612052</v>
      </c>
      <c r="AC445" s="28">
        <f t="shared" si="279"/>
        <v>23.074698789868119</v>
      </c>
      <c r="AD445" s="28">
        <f t="shared" si="280"/>
        <v>85.975194258244414</v>
      </c>
      <c r="AE445" s="28">
        <f t="shared" si="281"/>
        <v>-18.419802447580803</v>
      </c>
      <c r="AF445" s="28">
        <f t="shared" si="282"/>
        <v>-92.834743271537548</v>
      </c>
      <c r="AG445" s="28">
        <f t="shared" si="270"/>
        <v>92.110410468749379</v>
      </c>
      <c r="AH445" s="28">
        <f t="shared" si="283"/>
        <v>-158.04381723956061</v>
      </c>
      <c r="AI445" s="28">
        <f t="shared" si="284"/>
        <v>-89.99999928231847</v>
      </c>
      <c r="AJ445" s="28">
        <f t="shared" si="285"/>
        <v>81.382329812755302</v>
      </c>
      <c r="AK445" s="28">
        <f t="shared" si="286"/>
        <v>89.995113407295179</v>
      </c>
      <c r="AL445" s="29">
        <f t="shared" si="287"/>
        <v>-31.187359739465485</v>
      </c>
      <c r="AM445" s="28">
        <f t="shared" si="288"/>
        <v>-88.419444579483255</v>
      </c>
      <c r="AN445" s="28">
        <f t="shared" si="289"/>
        <v>-15.738436697521415</v>
      </c>
      <c r="AO445" s="28">
        <f t="shared" si="290"/>
        <v>-88.424330454506546</v>
      </c>
      <c r="AP445">
        <f t="shared" si="271"/>
        <v>23.609121289162623</v>
      </c>
      <c r="AQ445">
        <f t="shared" si="272"/>
        <v>-25.26482869549163</v>
      </c>
      <c r="AR445" s="28">
        <f t="shared" si="291"/>
        <v>-35.813946551431222</v>
      </c>
      <c r="AS445" s="30">
        <f t="shared" si="292"/>
        <v>-181.25907372604411</v>
      </c>
      <c r="AT445" s="28">
        <f t="shared" si="293"/>
        <v>2.8722571843733672E-5</v>
      </c>
      <c r="AU445" s="28">
        <f t="shared" si="294"/>
        <v>0.14734720411541211</v>
      </c>
      <c r="AV445" s="29">
        <f t="shared" si="295"/>
        <v>-8.5455866347905599E-8</v>
      </c>
      <c r="AW445" s="28">
        <f t="shared" si="296"/>
        <v>-8.0371378899327835E-3</v>
      </c>
      <c r="AX445" s="31">
        <f t="shared" si="297"/>
        <v>2.8637115977385766E-5</v>
      </c>
      <c r="AY445" s="28">
        <f t="shared" si="298"/>
        <v>0.13931006622547931</v>
      </c>
      <c r="AZ445" s="8">
        <f t="shared" si="299"/>
        <v>-35.813917914315248</v>
      </c>
      <c r="BA445" s="8">
        <f t="shared" si="300"/>
        <v>-181.11976365981863</v>
      </c>
      <c r="BB445" s="8">
        <f t="shared" si="301"/>
        <v>-1.1197636598186307</v>
      </c>
      <c r="BD445" s="32">
        <f t="shared" si="302"/>
        <v>-36</v>
      </c>
      <c r="BE445" s="32">
        <f t="shared" si="303"/>
        <v>-181</v>
      </c>
      <c r="BF445" s="32">
        <f t="shared" si="304"/>
        <v>-1</v>
      </c>
    </row>
    <row r="446" spans="22:58" x14ac:dyDescent="0.25">
      <c r="V446" s="27">
        <v>5.4200000000000497</v>
      </c>
      <c r="W446" s="32">
        <f t="shared" si="274"/>
        <v>2630267.991895685</v>
      </c>
      <c r="X446">
        <f t="shared" si="273"/>
        <v>-3.4139245433795011</v>
      </c>
      <c r="Y446" s="28">
        <f t="shared" si="275"/>
        <v>-72.039904958286925</v>
      </c>
      <c r="Z446" s="28">
        <f t="shared" si="276"/>
        <v>-89.985673919439421</v>
      </c>
      <c r="AA446" s="28">
        <f t="shared" si="277"/>
        <v>33.959246026303461</v>
      </c>
      <c r="AB446" s="28">
        <f t="shared" si="278"/>
        <v>-88.851345487584382</v>
      </c>
      <c r="AC446" s="28">
        <f t="shared" si="279"/>
        <v>23.27373574472842</v>
      </c>
      <c r="AD446" s="28">
        <f t="shared" si="280"/>
        <v>86.066519096738034</v>
      </c>
      <c r="AE446" s="28">
        <f t="shared" si="281"/>
        <v>-18.220847730634553</v>
      </c>
      <c r="AF446" s="28">
        <f t="shared" si="282"/>
        <v>-92.770500310285769</v>
      </c>
      <c r="AG446" s="28">
        <f t="shared" si="270"/>
        <v>92.110410468749379</v>
      </c>
      <c r="AH446" s="28">
        <f t="shared" si="283"/>
        <v>-158.2438172395606</v>
      </c>
      <c r="AI446" s="28">
        <f t="shared" si="284"/>
        <v>-89.999999298654899</v>
      </c>
      <c r="AJ446" s="28">
        <f t="shared" si="285"/>
        <v>81.582329811333508</v>
      </c>
      <c r="AK446" s="28">
        <f t="shared" si="286"/>
        <v>89.995224639724682</v>
      </c>
      <c r="AL446" s="29">
        <f t="shared" si="287"/>
        <v>-31.38721102958214</v>
      </c>
      <c r="AM446" s="28">
        <f t="shared" si="288"/>
        <v>-88.455404781775826</v>
      </c>
      <c r="AN446" s="28">
        <f t="shared" si="289"/>
        <v>-15.938287989059852</v>
      </c>
      <c r="AO446" s="28">
        <f t="shared" si="290"/>
        <v>-88.460179440706042</v>
      </c>
      <c r="AP446">
        <f t="shared" si="271"/>
        <v>23.609121289162623</v>
      </c>
      <c r="AQ446">
        <f t="shared" si="272"/>
        <v>-25.26482869549163</v>
      </c>
      <c r="AR446" s="28">
        <f t="shared" si="291"/>
        <v>-35.814843126023412</v>
      </c>
      <c r="AS446" s="30">
        <f t="shared" si="292"/>
        <v>-181.23067975099181</v>
      </c>
      <c r="AT446" s="28">
        <f t="shared" si="293"/>
        <v>3.0076220263154824E-5</v>
      </c>
      <c r="AU446" s="28">
        <f t="shared" si="294"/>
        <v>0.15077934573802357</v>
      </c>
      <c r="AV446" s="29">
        <f t="shared" si="295"/>
        <v>-8.948327783381122E-8</v>
      </c>
      <c r="AW446" s="28">
        <f t="shared" si="296"/>
        <v>-8.22434687822007E-3</v>
      </c>
      <c r="AX446" s="31">
        <f t="shared" si="297"/>
        <v>2.9986736985321014E-5</v>
      </c>
      <c r="AY446" s="28">
        <f t="shared" si="298"/>
        <v>0.14255499885980349</v>
      </c>
      <c r="AZ446" s="8">
        <f t="shared" si="299"/>
        <v>-35.814813139286429</v>
      </c>
      <c r="BA446" s="8">
        <f t="shared" si="300"/>
        <v>-181.08812475213202</v>
      </c>
      <c r="BB446" s="8">
        <f t="shared" si="301"/>
        <v>-1.0881247521320176</v>
      </c>
      <c r="BD446" s="32">
        <f t="shared" si="302"/>
        <v>-36</v>
      </c>
      <c r="BE446" s="32">
        <f t="shared" si="303"/>
        <v>-181</v>
      </c>
      <c r="BF446" s="32">
        <f t="shared" si="304"/>
        <v>-1</v>
      </c>
    </row>
    <row r="447" spans="22:58" x14ac:dyDescent="0.25">
      <c r="V447" s="27">
        <v>5.4300000000000503</v>
      </c>
      <c r="W447" s="32">
        <f t="shared" si="274"/>
        <v>2691534.8039272306</v>
      </c>
      <c r="X447">
        <f t="shared" si="273"/>
        <v>-3.4139245433795011</v>
      </c>
      <c r="Y447" s="28">
        <f t="shared" si="275"/>
        <v>-72.239904946066758</v>
      </c>
      <c r="Z447" s="28">
        <f t="shared" si="276"/>
        <v>-89.986000020832662</v>
      </c>
      <c r="AA447" s="28">
        <f t="shared" si="277"/>
        <v>34.15916747603093</v>
      </c>
      <c r="AB447" s="28">
        <f t="shared" si="278"/>
        <v>-88.877485288522436</v>
      </c>
      <c r="AC447" s="28">
        <f t="shared" si="279"/>
        <v>23.47281584436352</v>
      </c>
      <c r="AD447" s="28">
        <f t="shared" si="280"/>
        <v>86.155784475466689</v>
      </c>
      <c r="AE447" s="28">
        <f t="shared" si="281"/>
        <v>-18.021846169051802</v>
      </c>
      <c r="AF447" s="28">
        <f t="shared" si="282"/>
        <v>-92.70770083388841</v>
      </c>
      <c r="AG447" s="28">
        <f t="shared" si="270"/>
        <v>92.110410468749379</v>
      </c>
      <c r="AH447" s="28">
        <f t="shared" si="283"/>
        <v>-158.44381723956062</v>
      </c>
      <c r="AI447" s="28">
        <f t="shared" si="284"/>
        <v>-89.999999314619458</v>
      </c>
      <c r="AJ447" s="28">
        <f t="shared" si="285"/>
        <v>81.782329809975721</v>
      </c>
      <c r="AK447" s="28">
        <f t="shared" si="286"/>
        <v>89.995333340195003</v>
      </c>
      <c r="AL447" s="29">
        <f t="shared" si="287"/>
        <v>-31.587069007992472</v>
      </c>
      <c r="AM447" s="28">
        <f t="shared" si="288"/>
        <v>-88.490547606095859</v>
      </c>
      <c r="AN447" s="28">
        <f t="shared" si="289"/>
        <v>-16.138145968827988</v>
      </c>
      <c r="AO447" s="28">
        <f t="shared" si="290"/>
        <v>-88.495213580520314</v>
      </c>
      <c r="AP447">
        <f t="shared" si="271"/>
        <v>23.609121289162623</v>
      </c>
      <c r="AQ447">
        <f t="shared" si="272"/>
        <v>-25.26482869549163</v>
      </c>
      <c r="AR447" s="28">
        <f t="shared" si="291"/>
        <v>-35.815699544208798</v>
      </c>
      <c r="AS447" s="30">
        <f t="shared" si="292"/>
        <v>-181.20291441440872</v>
      </c>
      <c r="AT447" s="28">
        <f t="shared" si="293"/>
        <v>3.1493663717535113E-5</v>
      </c>
      <c r="AU447" s="28">
        <f t="shared" si="294"/>
        <v>0.15429143108858237</v>
      </c>
      <c r="AV447" s="29">
        <f t="shared" si="295"/>
        <v>-9.370049597021648E-8</v>
      </c>
      <c r="AW447" s="28">
        <f t="shared" si="296"/>
        <v>-8.4159165238446177E-3</v>
      </c>
      <c r="AX447" s="31">
        <f t="shared" si="297"/>
        <v>3.1399963221564896E-5</v>
      </c>
      <c r="AY447" s="28">
        <f t="shared" si="298"/>
        <v>0.14587551456473774</v>
      </c>
      <c r="AZ447" s="8">
        <f t="shared" si="299"/>
        <v>-35.815668144245578</v>
      </c>
      <c r="BA447" s="8">
        <f t="shared" si="300"/>
        <v>-181.05703889984397</v>
      </c>
      <c r="BB447" s="8">
        <f t="shared" si="301"/>
        <v>-1.0570388998439739</v>
      </c>
      <c r="BD447" s="32">
        <f t="shared" si="302"/>
        <v>-36</v>
      </c>
      <c r="BE447" s="32">
        <f t="shared" si="303"/>
        <v>-181</v>
      </c>
      <c r="BF447" s="32">
        <f t="shared" si="304"/>
        <v>-1</v>
      </c>
    </row>
    <row r="448" spans="22:58" x14ac:dyDescent="0.25">
      <c r="V448" s="27">
        <v>5.4400000000000501</v>
      </c>
      <c r="W448" s="32">
        <f t="shared" si="274"/>
        <v>2754228.703338488</v>
      </c>
      <c r="X448">
        <f t="shared" si="273"/>
        <v>-3.4139245433795011</v>
      </c>
      <c r="Y448" s="28">
        <f t="shared" si="275"/>
        <v>-72.439904934396566</v>
      </c>
      <c r="Z448" s="28">
        <f t="shared" si="276"/>
        <v>-89.986318699252806</v>
      </c>
      <c r="AA448" s="28">
        <f t="shared" si="277"/>
        <v>34.359092459776733</v>
      </c>
      <c r="AB448" s="28">
        <f t="shared" si="278"/>
        <v>-88.903030526543432</v>
      </c>
      <c r="AC448" s="28">
        <f t="shared" si="279"/>
        <v>23.671937164406273</v>
      </c>
      <c r="AD448" s="28">
        <f t="shared" si="280"/>
        <v>86.243035989760529</v>
      </c>
      <c r="AE448" s="28">
        <f t="shared" si="281"/>
        <v>-17.822799853593054</v>
      </c>
      <c r="AF448" s="28">
        <f t="shared" si="282"/>
        <v>-92.646313236035724</v>
      </c>
      <c r="AG448" s="28">
        <f t="shared" si="270"/>
        <v>92.110410468749379</v>
      </c>
      <c r="AH448" s="28">
        <f t="shared" si="283"/>
        <v>-158.6438172395606</v>
      </c>
      <c r="AI448" s="28">
        <f t="shared" si="284"/>
        <v>-89.999999330220632</v>
      </c>
      <c r="AJ448" s="28">
        <f t="shared" si="285"/>
        <v>81.982329808679026</v>
      </c>
      <c r="AK448" s="28">
        <f t="shared" si="286"/>
        <v>89.995439566340565</v>
      </c>
      <c r="AL448" s="29">
        <f t="shared" si="287"/>
        <v>-31.786933374091628</v>
      </c>
      <c r="AM448" s="28">
        <f t="shared" si="288"/>
        <v>-88.524891579805271</v>
      </c>
      <c r="AN448" s="28">
        <f t="shared" si="289"/>
        <v>-16.338010336223828</v>
      </c>
      <c r="AO448" s="28">
        <f t="shared" si="290"/>
        <v>-88.529451343685338</v>
      </c>
      <c r="AP448">
        <f t="shared" si="271"/>
        <v>23.609121289162623</v>
      </c>
      <c r="AQ448">
        <f t="shared" si="272"/>
        <v>-25.26482869549163</v>
      </c>
      <c r="AR448" s="28">
        <f t="shared" si="291"/>
        <v>-35.816517596145893</v>
      </c>
      <c r="AS448" s="30">
        <f t="shared" si="292"/>
        <v>-181.17576457972106</v>
      </c>
      <c r="AT448" s="28">
        <f t="shared" si="293"/>
        <v>3.2977908725116673E-5</v>
      </c>
      <c r="AU448" s="28">
        <f t="shared" si="294"/>
        <v>0.15788532221559817</v>
      </c>
      <c r="AV448" s="29">
        <f t="shared" si="295"/>
        <v>-9.81164639304237E-8</v>
      </c>
      <c r="AW448" s="28">
        <f t="shared" si="296"/>
        <v>-8.6119483995510827E-3</v>
      </c>
      <c r="AX448" s="31">
        <f t="shared" si="297"/>
        <v>3.2879792261186249E-5</v>
      </c>
      <c r="AY448" s="28">
        <f t="shared" si="298"/>
        <v>0.14927337381604708</v>
      </c>
      <c r="AZ448" s="8">
        <f t="shared" si="299"/>
        <v>-35.816484716353635</v>
      </c>
      <c r="BA448" s="8">
        <f t="shared" si="300"/>
        <v>-181.02649120590502</v>
      </c>
      <c r="BB448" s="8">
        <f t="shared" si="301"/>
        <v>-1.0264912059050175</v>
      </c>
      <c r="BD448" s="32">
        <f t="shared" si="302"/>
        <v>-36</v>
      </c>
      <c r="BE448" s="32">
        <f t="shared" si="303"/>
        <v>-181</v>
      </c>
      <c r="BF448" s="32">
        <f t="shared" si="304"/>
        <v>-1</v>
      </c>
    </row>
    <row r="449" spans="22:58" x14ac:dyDescent="0.25">
      <c r="V449" s="27">
        <v>5.4500000000000499</v>
      </c>
      <c r="W449" s="32">
        <f t="shared" si="274"/>
        <v>2818382.9312647828</v>
      </c>
      <c r="X449">
        <f t="shared" si="273"/>
        <v>-3.4139245433795011</v>
      </c>
      <c r="Y449" s="28">
        <f t="shared" si="275"/>
        <v>-72.639904923251621</v>
      </c>
      <c r="Z449" s="28">
        <f t="shared" si="276"/>
        <v>-89.986630123667311</v>
      </c>
      <c r="AA449" s="28">
        <f t="shared" si="277"/>
        <v>34.55902081860053</v>
      </c>
      <c r="AB449" s="28">
        <f t="shared" si="278"/>
        <v>-88.927994705424169</v>
      </c>
      <c r="AC449" s="28">
        <f t="shared" si="279"/>
        <v>23.871097865573311</v>
      </c>
      <c r="AD449" s="28">
        <f t="shared" si="280"/>
        <v>86.328318281926386</v>
      </c>
      <c r="AE449" s="28">
        <f t="shared" si="281"/>
        <v>-17.623710782457287</v>
      </c>
      <c r="AF449" s="28">
        <f t="shared" si="282"/>
        <v>-92.586306547165094</v>
      </c>
      <c r="AG449" s="28">
        <f t="shared" si="270"/>
        <v>92.110410468749379</v>
      </c>
      <c r="AH449" s="28">
        <f t="shared" si="283"/>
        <v>-158.84381723956062</v>
      </c>
      <c r="AI449" s="28">
        <f t="shared" si="284"/>
        <v>-89.999999345466662</v>
      </c>
      <c r="AJ449" s="28">
        <f t="shared" si="285"/>
        <v>82.182329807440709</v>
      </c>
      <c r="AK449" s="28">
        <f t="shared" si="286"/>
        <v>89.995543374483873</v>
      </c>
      <c r="AL449" s="29">
        <f t="shared" si="287"/>
        <v>-31.986803840767514</v>
      </c>
      <c r="AM449" s="28">
        <f t="shared" si="288"/>
        <v>-88.558454813759028</v>
      </c>
      <c r="AN449" s="28">
        <f t="shared" si="289"/>
        <v>-16.537880804138048</v>
      </c>
      <c r="AO449" s="28">
        <f t="shared" si="290"/>
        <v>-88.562910784741817</v>
      </c>
      <c r="AP449">
        <f t="shared" si="271"/>
        <v>23.609121289162623</v>
      </c>
      <c r="AQ449">
        <f t="shared" si="272"/>
        <v>-25.26482869549163</v>
      </c>
      <c r="AR449" s="28">
        <f t="shared" si="291"/>
        <v>-35.817298992924343</v>
      </c>
      <c r="AS449" s="30">
        <f t="shared" si="292"/>
        <v>-181.14921733190693</v>
      </c>
      <c r="AT449" s="28">
        <f t="shared" si="293"/>
        <v>3.4532103502162415E-5</v>
      </c>
      <c r="AU449" s="28">
        <f t="shared" si="294"/>
        <v>0.16156292453453269</v>
      </c>
      <c r="AV449" s="29">
        <f t="shared" si="295"/>
        <v>-1.0274055112051186E-7</v>
      </c>
      <c r="AW449" s="28">
        <f t="shared" si="296"/>
        <v>-8.812546444016401E-3</v>
      </c>
      <c r="AX449" s="31">
        <f t="shared" si="297"/>
        <v>3.44293629510419E-5</v>
      </c>
      <c r="AY449" s="28">
        <f t="shared" si="298"/>
        <v>0.15275037809051628</v>
      </c>
      <c r="AZ449" s="8">
        <f t="shared" si="299"/>
        <v>-35.817264563561395</v>
      </c>
      <c r="BA449" s="8">
        <f t="shared" si="300"/>
        <v>-180.99646695381642</v>
      </c>
      <c r="BB449" s="8">
        <f t="shared" si="301"/>
        <v>-0.99646695381642303</v>
      </c>
      <c r="BD449" s="32">
        <f t="shared" si="302"/>
        <v>-36</v>
      </c>
      <c r="BE449" s="32">
        <f t="shared" si="303"/>
        <v>-181</v>
      </c>
      <c r="BF449" s="32">
        <f t="shared" si="304"/>
        <v>-1</v>
      </c>
    </row>
    <row r="450" spans="22:58" x14ac:dyDescent="0.25">
      <c r="V450" s="27">
        <v>5.4600000000000497</v>
      </c>
      <c r="W450" s="32">
        <f t="shared" si="274"/>
        <v>2884031.5031269374</v>
      </c>
      <c r="X450">
        <f t="shared" si="273"/>
        <v>-3.4139245433795011</v>
      </c>
      <c r="Y450" s="28">
        <f t="shared" si="275"/>
        <v>-72.839904912608262</v>
      </c>
      <c r="Z450" s="28">
        <f t="shared" si="276"/>
        <v>-89.986934459197457</v>
      </c>
      <c r="AA450" s="28">
        <f t="shared" si="277"/>
        <v>34.758952400705162</v>
      </c>
      <c r="AB450" s="28">
        <f t="shared" si="278"/>
        <v>-88.95239102356723</v>
      </c>
      <c r="AC450" s="28">
        <f t="shared" si="279"/>
        <v>24.070296189968666</v>
      </c>
      <c r="AD450" s="28">
        <f t="shared" si="280"/>
        <v>86.411675057366921</v>
      </c>
      <c r="AE450" s="28">
        <f t="shared" si="281"/>
        <v>-17.424580865313928</v>
      </c>
      <c r="AF450" s="28">
        <f t="shared" si="282"/>
        <v>-92.527650425397752</v>
      </c>
      <c r="AG450" s="28">
        <f t="shared" si="270"/>
        <v>92.110410468749379</v>
      </c>
      <c r="AH450" s="28">
        <f t="shared" si="283"/>
        <v>-159.04381723956061</v>
      </c>
      <c r="AI450" s="28">
        <f t="shared" si="284"/>
        <v>-89.999999360365663</v>
      </c>
      <c r="AJ450" s="28">
        <f t="shared" si="285"/>
        <v>82.382329806258099</v>
      </c>
      <c r="AK450" s="28">
        <f t="shared" si="286"/>
        <v>89.995644819665387</v>
      </c>
      <c r="AL450" s="29">
        <f t="shared" si="287"/>
        <v>-32.186680133796649</v>
      </c>
      <c r="AM450" s="28">
        <f t="shared" si="288"/>
        <v>-88.591255011437809</v>
      </c>
      <c r="AN450" s="28">
        <f t="shared" si="289"/>
        <v>-16.737757098349782</v>
      </c>
      <c r="AO450" s="28">
        <f t="shared" si="290"/>
        <v>-88.595609552138086</v>
      </c>
      <c r="AP450">
        <f t="shared" si="271"/>
        <v>23.609121289162623</v>
      </c>
      <c r="AQ450">
        <f t="shared" si="272"/>
        <v>-25.26482869549163</v>
      </c>
      <c r="AR450" s="28">
        <f t="shared" si="291"/>
        <v>-35.818045369992717</v>
      </c>
      <c r="AS450" s="30">
        <f t="shared" si="292"/>
        <v>-181.12325997753584</v>
      </c>
      <c r="AT450" s="28">
        <f t="shared" si="293"/>
        <v>3.6159544626061938E-5</v>
      </c>
      <c r="AU450" s="28">
        <f t="shared" si="294"/>
        <v>0.16532618783753406</v>
      </c>
      <c r="AV450" s="29">
        <f t="shared" si="295"/>
        <v>-1.075825628226147E-7</v>
      </c>
      <c r="AW450" s="28">
        <f t="shared" si="296"/>
        <v>-9.0178170169592804E-3</v>
      </c>
      <c r="AX450" s="31">
        <f t="shared" si="297"/>
        <v>3.6051962063239326E-5</v>
      </c>
      <c r="AY450" s="28">
        <f t="shared" si="298"/>
        <v>0.15630837082057478</v>
      </c>
      <c r="AZ450" s="8">
        <f t="shared" si="299"/>
        <v>-35.818009318030654</v>
      </c>
      <c r="BA450" s="8">
        <f t="shared" si="300"/>
        <v>-180.96695160671527</v>
      </c>
      <c r="BB450" s="8">
        <f t="shared" si="301"/>
        <v>-0.96695160671526992</v>
      </c>
      <c r="BD450" s="32">
        <f t="shared" si="302"/>
        <v>-36</v>
      </c>
      <c r="BE450" s="32">
        <f t="shared" si="303"/>
        <v>-181</v>
      </c>
      <c r="BF450" s="32">
        <f t="shared" si="304"/>
        <v>-1</v>
      </c>
    </row>
    <row r="451" spans="22:58" x14ac:dyDescent="0.25">
      <c r="V451" s="27">
        <v>5.4700000000000504</v>
      </c>
      <c r="W451" s="32">
        <f t="shared" si="274"/>
        <v>2951209.2266667299</v>
      </c>
      <c r="X451">
        <f t="shared" si="273"/>
        <v>-3.4139245433795011</v>
      </c>
      <c r="Y451" s="28">
        <f t="shared" si="275"/>
        <v>-73.039904902443965</v>
      </c>
      <c r="Z451" s="28">
        <f t="shared" si="276"/>
        <v>-89.987231867205878</v>
      </c>
      <c r="AA451" s="28">
        <f t="shared" si="277"/>
        <v>34.958887061116187</v>
      </c>
      <c r="AB451" s="28">
        <f t="shared" si="278"/>
        <v>-88.976232380818274</v>
      </c>
      <c r="AC451" s="28">
        <f t="shared" si="279"/>
        <v>24.269530457542366</v>
      </c>
      <c r="AD451" s="28">
        <f t="shared" si="280"/>
        <v>86.493149100695632</v>
      </c>
      <c r="AE451" s="28">
        <f t="shared" si="281"/>
        <v>-17.225411927164906</v>
      </c>
      <c r="AF451" s="28">
        <f t="shared" si="282"/>
        <v>-92.470315147328506</v>
      </c>
      <c r="AG451" s="28">
        <f t="shared" si="270"/>
        <v>92.110410468749379</v>
      </c>
      <c r="AH451" s="28">
        <f t="shared" si="283"/>
        <v>-159.24381723956063</v>
      </c>
      <c r="AI451" s="28">
        <f t="shared" si="284"/>
        <v>-89.999999374925522</v>
      </c>
      <c r="AJ451" s="28">
        <f t="shared" si="285"/>
        <v>82.582329805128737</v>
      </c>
      <c r="AK451" s="28">
        <f t="shared" si="286"/>
        <v>89.995743955672665</v>
      </c>
      <c r="AL451" s="29">
        <f t="shared" si="287"/>
        <v>-32.386561991267165</v>
      </c>
      <c r="AM451" s="28">
        <f t="shared" si="288"/>
        <v>-88.623309477896143</v>
      </c>
      <c r="AN451" s="28">
        <f t="shared" si="289"/>
        <v>-16.937638956949677</v>
      </c>
      <c r="AO451" s="28">
        <f t="shared" si="290"/>
        <v>-88.627564897149</v>
      </c>
      <c r="AP451">
        <f t="shared" si="271"/>
        <v>23.609121289162623</v>
      </c>
      <c r="AQ451">
        <f t="shared" si="272"/>
        <v>-25.26482869549163</v>
      </c>
      <c r="AR451" s="28">
        <f t="shared" si="291"/>
        <v>-35.81875829044359</v>
      </c>
      <c r="AS451" s="30">
        <f t="shared" si="292"/>
        <v>-181.09788004447751</v>
      </c>
      <c r="AT451" s="28">
        <f t="shared" si="293"/>
        <v>3.786368403398504E-5</v>
      </c>
      <c r="AU451" s="28">
        <f t="shared" si="294"/>
        <v>0.16917710732666563</v>
      </c>
      <c r="AV451" s="29">
        <f t="shared" si="295"/>
        <v>-1.1265277201773109E-7</v>
      </c>
      <c r="AW451" s="28">
        <f t="shared" si="296"/>
        <v>-9.2278689555335292E-3</v>
      </c>
      <c r="AX451" s="31">
        <f t="shared" si="297"/>
        <v>3.775103126196731E-5</v>
      </c>
      <c r="AY451" s="28">
        <f t="shared" si="298"/>
        <v>0.15994923837113209</v>
      </c>
      <c r="AZ451" s="8">
        <f t="shared" si="299"/>
        <v>-35.818720539412325</v>
      </c>
      <c r="BA451" s="8">
        <f t="shared" si="300"/>
        <v>-180.93793080610638</v>
      </c>
      <c r="BB451" s="8">
        <f t="shared" si="301"/>
        <v>-0.93793080610637958</v>
      </c>
      <c r="BD451" s="32">
        <f t="shared" si="302"/>
        <v>-36</v>
      </c>
      <c r="BE451" s="32">
        <f t="shared" si="303"/>
        <v>-181</v>
      </c>
      <c r="BF451" s="32">
        <f t="shared" si="304"/>
        <v>-1</v>
      </c>
    </row>
    <row r="452" spans="22:58" x14ac:dyDescent="0.25">
      <c r="V452" s="27">
        <v>5.4800000000000502</v>
      </c>
      <c r="W452" s="32">
        <f t="shared" si="274"/>
        <v>3019951.7204023674</v>
      </c>
      <c r="X452">
        <f t="shared" si="273"/>
        <v>-3.4139245433795011</v>
      </c>
      <c r="Y452" s="28">
        <f t="shared" si="275"/>
        <v>-73.23990489273713</v>
      </c>
      <c r="Z452" s="28">
        <f t="shared" si="276"/>
        <v>-89.987522505382174</v>
      </c>
      <c r="AA452" s="28">
        <f t="shared" si="277"/>
        <v>35.158824661375441</v>
      </c>
      <c r="AB452" s="28">
        <f t="shared" si="278"/>
        <v>-88.999531385136919</v>
      </c>
      <c r="AC452" s="28">
        <f t="shared" si="279"/>
        <v>24.46879906269761</v>
      </c>
      <c r="AD452" s="28">
        <f t="shared" si="280"/>
        <v>86.572782291823955</v>
      </c>
      <c r="AE452" s="28">
        <f t="shared" si="281"/>
        <v>-17.026205712043588</v>
      </c>
      <c r="AF452" s="28">
        <f t="shared" si="282"/>
        <v>-92.414271598695137</v>
      </c>
      <c r="AG452" s="28">
        <f t="shared" ref="AG452:AG515" si="305">DC_gain_comp</f>
        <v>92.110410468749379</v>
      </c>
      <c r="AH452" s="28">
        <f t="shared" si="283"/>
        <v>-159.44381723956062</v>
      </c>
      <c r="AI452" s="28">
        <f t="shared" si="284"/>
        <v>-89.999999389153956</v>
      </c>
      <c r="AJ452" s="28">
        <f t="shared" si="285"/>
        <v>82.782329804050207</v>
      </c>
      <c r="AK452" s="28">
        <f t="shared" si="286"/>
        <v>89.995840835068947</v>
      </c>
      <c r="AL452" s="29">
        <f t="shared" si="287"/>
        <v>-32.586449163027154</v>
      </c>
      <c r="AM452" s="28">
        <f t="shared" si="288"/>
        <v>-88.654635128528369</v>
      </c>
      <c r="AN452" s="28">
        <f t="shared" si="289"/>
        <v>-17.137526129788185</v>
      </c>
      <c r="AO452" s="28">
        <f t="shared" si="290"/>
        <v>-88.658793682613378</v>
      </c>
      <c r="AP452">
        <f t="shared" ref="AP452:AP515" si="306">-20*LOG(GmPS*Rsns)</f>
        <v>23.609121289162623</v>
      </c>
      <c r="AQ452">
        <f t="shared" ref="AQ452:AQ515" si="307">20*LOG(Vref/Vout)</f>
        <v>-25.26482869549163</v>
      </c>
      <c r="AR452" s="28">
        <f t="shared" si="291"/>
        <v>-35.819439248160784</v>
      </c>
      <c r="AS452" s="30">
        <f t="shared" si="292"/>
        <v>-181.07306528130852</v>
      </c>
      <c r="AT452" s="28">
        <f t="shared" si="293"/>
        <v>3.9648136341649915E-5</v>
      </c>
      <c r="AU452" s="28">
        <f t="shared" si="294"/>
        <v>0.17311772467116501</v>
      </c>
      <c r="AV452" s="29">
        <f t="shared" si="295"/>
        <v>-1.1796193481496867E-7</v>
      </c>
      <c r="AW452" s="28">
        <f t="shared" si="296"/>
        <v>-9.4428136320346984E-3</v>
      </c>
      <c r="AX452" s="31">
        <f t="shared" si="297"/>
        <v>3.9530174406834944E-5</v>
      </c>
      <c r="AY452" s="28">
        <f t="shared" si="298"/>
        <v>0.16367491103913032</v>
      </c>
      <c r="AZ452" s="8">
        <f t="shared" si="299"/>
        <v>-35.819399717986379</v>
      </c>
      <c r="BA452" s="8">
        <f t="shared" si="300"/>
        <v>-180.90939037026939</v>
      </c>
      <c r="BB452" s="8">
        <f t="shared" si="301"/>
        <v>-0.90939037026939218</v>
      </c>
      <c r="BD452" s="32">
        <f t="shared" si="302"/>
        <v>-36</v>
      </c>
      <c r="BE452" s="32">
        <f t="shared" si="303"/>
        <v>-181</v>
      </c>
      <c r="BF452" s="32">
        <f t="shared" si="304"/>
        <v>-1</v>
      </c>
    </row>
    <row r="453" spans="22:58" x14ac:dyDescent="0.25">
      <c r="V453" s="27">
        <v>5.49000000000005</v>
      </c>
      <c r="W453" s="32">
        <f t="shared" si="274"/>
        <v>3090295.4325139499</v>
      </c>
      <c r="X453">
        <f t="shared" ref="X453:X516" si="308">DC_gain_power</f>
        <v>-3.4139245433795011</v>
      </c>
      <c r="Y453" s="28">
        <f t="shared" si="275"/>
        <v>-73.439904883467165</v>
      </c>
      <c r="Z453" s="28">
        <f t="shared" si="276"/>
        <v>-89.987806527826507</v>
      </c>
      <c r="AA453" s="28">
        <f t="shared" si="277"/>
        <v>35.358765069248705</v>
      </c>
      <c r="AB453" s="28">
        <f t="shared" si="278"/>
        <v>-89.022300359124273</v>
      </c>
      <c r="AC453" s="28">
        <f t="shared" si="279"/>
        <v>24.668100471041381</v>
      </c>
      <c r="AD453" s="28">
        <f t="shared" si="280"/>
        <v>86.650615621999975</v>
      </c>
      <c r="AE453" s="28">
        <f t="shared" si="281"/>
        <v>-16.826963886556573</v>
      </c>
      <c r="AF453" s="28">
        <f t="shared" si="282"/>
        <v>-92.359491264950805</v>
      </c>
      <c r="AG453" s="28">
        <f t="shared" si="305"/>
        <v>92.110410468749379</v>
      </c>
      <c r="AH453" s="28">
        <f t="shared" si="283"/>
        <v>-159.6438172395606</v>
      </c>
      <c r="AI453" s="28">
        <f t="shared" si="284"/>
        <v>-89.99999940305851</v>
      </c>
      <c r="AJ453" s="28">
        <f t="shared" si="285"/>
        <v>82.982329803020207</v>
      </c>
      <c r="AK453" s="28">
        <f t="shared" si="286"/>
        <v>89.995935509220956</v>
      </c>
      <c r="AL453" s="29">
        <f t="shared" si="287"/>
        <v>-32.786341410158073</v>
      </c>
      <c r="AM453" s="28">
        <f t="shared" si="288"/>
        <v>-88.68524849765528</v>
      </c>
      <c r="AN453" s="28">
        <f t="shared" si="289"/>
        <v>-17.337418377949092</v>
      </c>
      <c r="AO453" s="28">
        <f t="shared" si="290"/>
        <v>-88.689312391492834</v>
      </c>
      <c r="AP453">
        <f t="shared" si="306"/>
        <v>23.609121289162623</v>
      </c>
      <c r="AQ453">
        <f t="shared" si="307"/>
        <v>-25.26482869549163</v>
      </c>
      <c r="AR453" s="28">
        <f t="shared" si="291"/>
        <v>-35.820089670834669</v>
      </c>
      <c r="AS453" s="30">
        <f t="shared" si="292"/>
        <v>-181.04880365644362</v>
      </c>
      <c r="AT453" s="28">
        <f t="shared" si="293"/>
        <v>4.1516686507274666E-5</v>
      </c>
      <c r="AU453" s="28">
        <f t="shared" si="294"/>
        <v>0.17715012908930275</v>
      </c>
      <c r="AV453" s="29">
        <f t="shared" si="295"/>
        <v>-1.235213097380977E-7</v>
      </c>
      <c r="AW453" s="28">
        <f t="shared" si="296"/>
        <v>-9.6627650129512011E-3</v>
      </c>
      <c r="AX453" s="31">
        <f t="shared" si="297"/>
        <v>4.1393165197536567E-5</v>
      </c>
      <c r="AY453" s="28">
        <f t="shared" si="298"/>
        <v>0.16748736407635154</v>
      </c>
      <c r="AZ453" s="8">
        <f t="shared" si="299"/>
        <v>-35.820048277669471</v>
      </c>
      <c r="BA453" s="8">
        <f t="shared" si="300"/>
        <v>-180.88131629236727</v>
      </c>
      <c r="BB453" s="8">
        <f t="shared" si="301"/>
        <v>-0.88131629236727349</v>
      </c>
      <c r="BD453" s="32">
        <f t="shared" si="302"/>
        <v>-36</v>
      </c>
      <c r="BE453" s="32">
        <f t="shared" si="303"/>
        <v>-181</v>
      </c>
      <c r="BF453" s="32">
        <f t="shared" si="304"/>
        <v>-1</v>
      </c>
    </row>
    <row r="454" spans="22:58" x14ac:dyDescent="0.25">
      <c r="V454" s="27">
        <v>5.5000000000000497</v>
      </c>
      <c r="W454" s="32">
        <f t="shared" si="274"/>
        <v>3162277.660168747</v>
      </c>
      <c r="X454">
        <f t="shared" si="308"/>
        <v>-3.4139245433795011</v>
      </c>
      <c r="Y454" s="28">
        <f t="shared" si="275"/>
        <v>-73.639904874614416</v>
      </c>
      <c r="Z454" s="28">
        <f t="shared" si="276"/>
        <v>-89.988084085131277</v>
      </c>
      <c r="AA454" s="28">
        <f t="shared" si="277"/>
        <v>35.558708158446159</v>
      </c>
      <c r="AB454" s="28">
        <f t="shared" si="278"/>
        <v>-89.04455134640952</v>
      </c>
      <c r="AC454" s="28">
        <f t="shared" si="279"/>
        <v>24.867433216272147</v>
      </c>
      <c r="AD454" s="28">
        <f t="shared" si="280"/>
        <v>86.726689209779124</v>
      </c>
      <c r="AE454" s="28">
        <f t="shared" si="281"/>
        <v>-16.627688043275604</v>
      </c>
      <c r="AF454" s="28">
        <f t="shared" si="282"/>
        <v>-92.305946221761673</v>
      </c>
      <c r="AG454" s="28">
        <f t="shared" si="305"/>
        <v>92.110410468749379</v>
      </c>
      <c r="AH454" s="28">
        <f t="shared" si="283"/>
        <v>-159.84381723956062</v>
      </c>
      <c r="AI454" s="28">
        <f t="shared" si="284"/>
        <v>-89.999999416646546</v>
      </c>
      <c r="AJ454" s="28">
        <f t="shared" si="285"/>
        <v>83.182329802036577</v>
      </c>
      <c r="AK454" s="28">
        <f t="shared" si="286"/>
        <v>89.996028028326194</v>
      </c>
      <c r="AL454" s="29">
        <f t="shared" si="287"/>
        <v>-32.986238504471238</v>
      </c>
      <c r="AM454" s="28">
        <f t="shared" si="288"/>
        <v>-88.715165746934076</v>
      </c>
      <c r="AN454" s="28">
        <f t="shared" si="289"/>
        <v>-17.537315473245904</v>
      </c>
      <c r="AO454" s="28">
        <f t="shared" si="290"/>
        <v>-88.719137135254428</v>
      </c>
      <c r="AP454">
        <f t="shared" si="306"/>
        <v>23.609121289162623</v>
      </c>
      <c r="AQ454">
        <f t="shared" si="307"/>
        <v>-25.26482869549163</v>
      </c>
      <c r="AR454" s="28">
        <f t="shared" si="291"/>
        <v>-35.820710922850516</v>
      </c>
      <c r="AS454" s="30">
        <f t="shared" si="292"/>
        <v>-181.02508335701611</v>
      </c>
      <c r="AT454" s="28">
        <f t="shared" si="293"/>
        <v>4.3473297869637202E-5</v>
      </c>
      <c r="AU454" s="28">
        <f t="shared" si="294"/>
        <v>0.18127645845539922</v>
      </c>
      <c r="AV454" s="29">
        <f t="shared" si="295"/>
        <v>-1.2934268858403525E-7</v>
      </c>
      <c r="AW454" s="28">
        <f t="shared" si="296"/>
        <v>-9.8878397193906536E-3</v>
      </c>
      <c r="AX454" s="31">
        <f t="shared" si="297"/>
        <v>4.3343955181053164E-5</v>
      </c>
      <c r="AY454" s="28">
        <f t="shared" si="298"/>
        <v>0.17138861873600858</v>
      </c>
      <c r="AZ454" s="8">
        <f t="shared" si="299"/>
        <v>-35.820667578895332</v>
      </c>
      <c r="BA454" s="8">
        <f t="shared" si="300"/>
        <v>-180.8536947382801</v>
      </c>
      <c r="BB454" s="8">
        <f t="shared" si="301"/>
        <v>-0.85369473828009745</v>
      </c>
      <c r="BD454" s="32">
        <f t="shared" si="302"/>
        <v>-36</v>
      </c>
      <c r="BE454" s="32">
        <f t="shared" si="303"/>
        <v>-181</v>
      </c>
      <c r="BF454" s="32">
        <f t="shared" si="304"/>
        <v>-1</v>
      </c>
    </row>
    <row r="455" spans="22:58" x14ac:dyDescent="0.25">
      <c r="V455" s="27">
        <v>5.5100000000000504</v>
      </c>
      <c r="W455" s="32">
        <f t="shared" si="274"/>
        <v>3235936.5692966641</v>
      </c>
      <c r="X455">
        <f t="shared" si="308"/>
        <v>-3.4139245433795011</v>
      </c>
      <c r="Y455" s="28">
        <f t="shared" si="275"/>
        <v>-73.839904866160126</v>
      </c>
      <c r="Z455" s="28">
        <f t="shared" si="276"/>
        <v>-89.988355324460983</v>
      </c>
      <c r="AA455" s="28">
        <f t="shared" si="277"/>
        <v>35.75865380835549</v>
      </c>
      <c r="AB455" s="28">
        <f t="shared" si="278"/>
        <v>-89.066296117898418</v>
      </c>
      <c r="AC455" s="28">
        <f t="shared" si="279"/>
        <v>25.066795897199793</v>
      </c>
      <c r="AD455" s="28">
        <f t="shared" si="280"/>
        <v>86.80104231690936</v>
      </c>
      <c r="AE455" s="28">
        <f t="shared" si="281"/>
        <v>-16.428379703984351</v>
      </c>
      <c r="AF455" s="28">
        <f t="shared" si="282"/>
        <v>-92.253609125450026</v>
      </c>
      <c r="AG455" s="28">
        <f t="shared" si="305"/>
        <v>92.110410468749379</v>
      </c>
      <c r="AH455" s="28">
        <f t="shared" si="283"/>
        <v>-160.04381723956061</v>
      </c>
      <c r="AI455" s="28">
        <f t="shared" si="284"/>
        <v>-89.99999942992531</v>
      </c>
      <c r="AJ455" s="28">
        <f t="shared" si="285"/>
        <v>83.382329801097228</v>
      </c>
      <c r="AK455" s="28">
        <f t="shared" si="286"/>
        <v>89.996118441439492</v>
      </c>
      <c r="AL455" s="29">
        <f t="shared" si="287"/>
        <v>-33.186140228027014</v>
      </c>
      <c r="AM455" s="28">
        <f t="shared" si="288"/>
        <v>-88.74440267359455</v>
      </c>
      <c r="AN455" s="28">
        <f t="shared" si="289"/>
        <v>-17.737217197741018</v>
      </c>
      <c r="AO455" s="28">
        <f t="shared" si="290"/>
        <v>-88.748283662080368</v>
      </c>
      <c r="AP455">
        <f t="shared" si="306"/>
        <v>23.609121289162623</v>
      </c>
      <c r="AQ455">
        <f t="shared" si="307"/>
        <v>-25.26482869549163</v>
      </c>
      <c r="AR455" s="28">
        <f t="shared" si="291"/>
        <v>-35.821304308054373</v>
      </c>
      <c r="AS455" s="30">
        <f t="shared" si="292"/>
        <v>-181.00189278753038</v>
      </c>
      <c r="AT455" s="28">
        <f t="shared" si="293"/>
        <v>4.5522120539023847E-5</v>
      </c>
      <c r="AU455" s="28">
        <f t="shared" si="294"/>
        <v>0.18549890043259187</v>
      </c>
      <c r="AV455" s="29">
        <f t="shared" si="295"/>
        <v>-1.3543842245969229E-7</v>
      </c>
      <c r="AW455" s="28">
        <f t="shared" si="296"/>
        <v>-1.0118157088913842E-2</v>
      </c>
      <c r="AX455" s="31">
        <f t="shared" si="297"/>
        <v>4.5386682116564156E-5</v>
      </c>
      <c r="AY455" s="28">
        <f t="shared" si="298"/>
        <v>0.17538074334367804</v>
      </c>
      <c r="AZ455" s="8">
        <f t="shared" si="299"/>
        <v>-35.821258921372255</v>
      </c>
      <c r="BA455" s="8">
        <f t="shared" si="300"/>
        <v>-180.8265120441867</v>
      </c>
      <c r="BB455" s="8">
        <f t="shared" si="301"/>
        <v>-0.82651204418669977</v>
      </c>
      <c r="BD455" s="32">
        <f t="shared" si="302"/>
        <v>-36</v>
      </c>
      <c r="BE455" s="32">
        <f t="shared" si="303"/>
        <v>-181</v>
      </c>
      <c r="BF455" s="32">
        <f t="shared" si="304"/>
        <v>-1</v>
      </c>
    </row>
    <row r="456" spans="22:58" x14ac:dyDescent="0.25">
      <c r="V456" s="27">
        <v>5.5200000000000502</v>
      </c>
      <c r="W456" s="32">
        <f t="shared" si="274"/>
        <v>3311311.2148262952</v>
      </c>
      <c r="X456">
        <f t="shared" si="308"/>
        <v>-3.4139245433795011</v>
      </c>
      <c r="Y456" s="28">
        <f t="shared" si="275"/>
        <v>-74.039904858086317</v>
      </c>
      <c r="Z456" s="28">
        <f t="shared" si="276"/>
        <v>-89.988620389630285</v>
      </c>
      <c r="AA456" s="28">
        <f t="shared" si="277"/>
        <v>35.958601903786871</v>
      </c>
      <c r="AB456" s="28">
        <f t="shared" si="278"/>
        <v>-89.087546177886423</v>
      </c>
      <c r="AC456" s="28">
        <f t="shared" si="279"/>
        <v>25.266187174892202</v>
      </c>
      <c r="AD456" s="28">
        <f t="shared" si="280"/>
        <v>86.873713364115034</v>
      </c>
      <c r="AE456" s="28">
        <f t="shared" si="281"/>
        <v>-16.229040322786737</v>
      </c>
      <c r="AF456" s="28">
        <f t="shared" si="282"/>
        <v>-92.202453203401674</v>
      </c>
      <c r="AG456" s="28">
        <f t="shared" si="305"/>
        <v>92.110410468749379</v>
      </c>
      <c r="AH456" s="28">
        <f t="shared" si="283"/>
        <v>-160.2438172395606</v>
      </c>
      <c r="AI456" s="28">
        <f t="shared" si="284"/>
        <v>-89.999999442901796</v>
      </c>
      <c r="AJ456" s="28">
        <f t="shared" si="285"/>
        <v>83.582329800200114</v>
      </c>
      <c r="AK456" s="28">
        <f t="shared" si="286"/>
        <v>89.996206796499095</v>
      </c>
      <c r="AL456" s="29">
        <f t="shared" si="287"/>
        <v>-33.386046372675317</v>
      </c>
      <c r="AM456" s="28">
        <f t="shared" si="288"/>
        <v>-88.772974718504145</v>
      </c>
      <c r="AN456" s="28">
        <f t="shared" si="289"/>
        <v>-17.937123343286423</v>
      </c>
      <c r="AO456" s="28">
        <f t="shared" si="290"/>
        <v>-88.776767364906846</v>
      </c>
      <c r="AP456">
        <f t="shared" si="306"/>
        <v>23.609121289162623</v>
      </c>
      <c r="AQ456">
        <f t="shared" si="307"/>
        <v>-25.26482869549163</v>
      </c>
      <c r="AR456" s="28">
        <f t="shared" si="291"/>
        <v>-35.821871072402168</v>
      </c>
      <c r="AS456" s="30">
        <f t="shared" si="292"/>
        <v>-180.97922056830851</v>
      </c>
      <c r="AT456" s="28">
        <f t="shared" si="293"/>
        <v>4.7667500210492489E-5</v>
      </c>
      <c r="AU456" s="28">
        <f t="shared" si="294"/>
        <v>0.1898196936319437</v>
      </c>
      <c r="AV456" s="29">
        <f t="shared" si="295"/>
        <v>-1.4182143721121916E-7</v>
      </c>
      <c r="AW456" s="28">
        <f t="shared" si="296"/>
        <v>-1.0353839238808853E-2</v>
      </c>
      <c r="AX456" s="31">
        <f t="shared" si="297"/>
        <v>4.7525678773281271E-5</v>
      </c>
      <c r="AY456" s="28">
        <f t="shared" si="298"/>
        <v>0.17946585439313484</v>
      </c>
      <c r="AZ456" s="8">
        <f t="shared" si="299"/>
        <v>-35.821823546723394</v>
      </c>
      <c r="BA456" s="8">
        <f t="shared" si="300"/>
        <v>-180.79975471391538</v>
      </c>
      <c r="BB456" s="8">
        <f t="shared" si="301"/>
        <v>-0.79975471391537667</v>
      </c>
      <c r="BD456" s="32">
        <f t="shared" si="302"/>
        <v>-36</v>
      </c>
      <c r="BE456" s="32">
        <f t="shared" si="303"/>
        <v>-181</v>
      </c>
      <c r="BF456" s="32">
        <f t="shared" si="304"/>
        <v>-1</v>
      </c>
    </row>
    <row r="457" spans="22:58" x14ac:dyDescent="0.25">
      <c r="V457" s="27">
        <v>5.53000000000005</v>
      </c>
      <c r="W457" s="32">
        <f t="shared" si="274"/>
        <v>3388441.5613924181</v>
      </c>
      <c r="X457">
        <f t="shared" si="308"/>
        <v>-3.4139245433795011</v>
      </c>
      <c r="Y457" s="28">
        <f t="shared" si="275"/>
        <v>-74.239904850375908</v>
      </c>
      <c r="Z457" s="28">
        <f t="shared" si="276"/>
        <v>-89.988879421180158</v>
      </c>
      <c r="AA457" s="28">
        <f t="shared" si="277"/>
        <v>36.158552334729585</v>
      </c>
      <c r="AB457" s="28">
        <f t="shared" si="278"/>
        <v>-89.108312770038836</v>
      </c>
      <c r="AC457" s="28">
        <f t="shared" si="279"/>
        <v>25.465605769943718</v>
      </c>
      <c r="AD457" s="28">
        <f t="shared" si="280"/>
        <v>86.944739946764813</v>
      </c>
      <c r="AE457" s="28">
        <f t="shared" si="281"/>
        <v>-16.029671289082113</v>
      </c>
      <c r="AF457" s="28">
        <f t="shared" si="282"/>
        <v>-92.152452244454182</v>
      </c>
      <c r="AG457" s="28">
        <f t="shared" si="305"/>
        <v>92.110410468749379</v>
      </c>
      <c r="AH457" s="28">
        <f t="shared" si="283"/>
        <v>-160.44381723956062</v>
      </c>
      <c r="AI457" s="28">
        <f t="shared" si="284"/>
        <v>-89.999999455582895</v>
      </c>
      <c r="AJ457" s="28">
        <f t="shared" si="285"/>
        <v>83.782329799343401</v>
      </c>
      <c r="AK457" s="28">
        <f t="shared" si="286"/>
        <v>89.996293140352009</v>
      </c>
      <c r="AL457" s="29">
        <f t="shared" si="287"/>
        <v>-33.585956739616833</v>
      </c>
      <c r="AM457" s="28">
        <f t="shared" si="288"/>
        <v>-88.800896974064756</v>
      </c>
      <c r="AN457" s="28">
        <f t="shared" si="289"/>
        <v>-18.137033711084669</v>
      </c>
      <c r="AO457" s="28">
        <f t="shared" si="290"/>
        <v>-88.804603289295642</v>
      </c>
      <c r="AP457">
        <f t="shared" si="306"/>
        <v>23.609121289162623</v>
      </c>
      <c r="AQ457">
        <f t="shared" si="307"/>
        <v>-25.26482869549163</v>
      </c>
      <c r="AR457" s="28">
        <f t="shared" si="291"/>
        <v>-35.822412406495793</v>
      </c>
      <c r="AS457" s="30">
        <f t="shared" si="292"/>
        <v>-180.95705553374984</v>
      </c>
      <c r="AT457" s="28">
        <f t="shared" si="293"/>
        <v>4.9913987376300934E-5</v>
      </c>
      <c r="AU457" s="28">
        <f t="shared" si="294"/>
        <v>0.19424112879851135</v>
      </c>
      <c r="AV457" s="29">
        <f t="shared" si="295"/>
        <v>-1.4850527489009357E-7</v>
      </c>
      <c r="AW457" s="28">
        <f t="shared" si="296"/>
        <v>-1.0595011130839318E-2</v>
      </c>
      <c r="AX457" s="31">
        <f t="shared" si="297"/>
        <v>4.9765482101410837E-5</v>
      </c>
      <c r="AY457" s="28">
        <f t="shared" si="298"/>
        <v>0.18364611766767203</v>
      </c>
      <c r="AZ457" s="8">
        <f t="shared" si="299"/>
        <v>-35.82236264101369</v>
      </c>
      <c r="BA457" s="8">
        <f t="shared" si="300"/>
        <v>-180.77340941608216</v>
      </c>
      <c r="BB457" s="8">
        <f t="shared" si="301"/>
        <v>-0.77340941608215985</v>
      </c>
      <c r="BD457" s="32">
        <f t="shared" si="302"/>
        <v>-36</v>
      </c>
      <c r="BE457" s="32">
        <f t="shared" si="303"/>
        <v>-181</v>
      </c>
      <c r="BF457" s="32">
        <f t="shared" si="304"/>
        <v>-1</v>
      </c>
    </row>
    <row r="458" spans="22:58" x14ac:dyDescent="0.25">
      <c r="V458" s="27">
        <v>5.5400000000000498</v>
      </c>
      <c r="W458" s="32">
        <f t="shared" si="274"/>
        <v>3467368.5045257183</v>
      </c>
      <c r="X458">
        <f t="shared" si="308"/>
        <v>-3.4139245433795011</v>
      </c>
      <c r="Y458" s="28">
        <f t="shared" si="275"/>
        <v>-74.439904843012513</v>
      </c>
      <c r="Z458" s="28">
        <f t="shared" si="276"/>
        <v>-89.989132556452518</v>
      </c>
      <c r="AA458" s="28">
        <f t="shared" si="277"/>
        <v>36.358504996119237</v>
      </c>
      <c r="AB458" s="28">
        <f t="shared" si="278"/>
        <v>-89.128606883240892</v>
      </c>
      <c r="AC458" s="28">
        <f t="shared" si="279"/>
        <v>25.665050459860197</v>
      </c>
      <c r="AD458" s="28">
        <f t="shared" si="280"/>
        <v>87.014158850410595</v>
      </c>
      <c r="AE458" s="28">
        <f t="shared" si="281"/>
        <v>-15.830273930412588</v>
      </c>
      <c r="AF458" s="28">
        <f t="shared" si="282"/>
        <v>-92.103580589282828</v>
      </c>
      <c r="AG458" s="28">
        <f t="shared" si="305"/>
        <v>92.110410468749379</v>
      </c>
      <c r="AH458" s="28">
        <f t="shared" si="283"/>
        <v>-160.6438172395606</v>
      </c>
      <c r="AI458" s="28">
        <f t="shared" si="284"/>
        <v>-89.999999467975343</v>
      </c>
      <c r="AJ458" s="28">
        <f t="shared" si="285"/>
        <v>83.982329798525242</v>
      </c>
      <c r="AK458" s="28">
        <f t="shared" si="286"/>
        <v>89.9963775187789</v>
      </c>
      <c r="AL458" s="29">
        <f t="shared" si="287"/>
        <v>-33.785871138983588</v>
      </c>
      <c r="AM458" s="28">
        <f t="shared" si="288"/>
        <v>-88.828184191944132</v>
      </c>
      <c r="AN458" s="28">
        <f t="shared" si="289"/>
        <v>-18.336948111269571</v>
      </c>
      <c r="AO458" s="28">
        <f t="shared" si="290"/>
        <v>-88.831806141140575</v>
      </c>
      <c r="AP458">
        <f t="shared" si="306"/>
        <v>23.609121289162623</v>
      </c>
      <c r="AQ458">
        <f t="shared" si="307"/>
        <v>-25.26482869549163</v>
      </c>
      <c r="AR458" s="28">
        <f t="shared" si="291"/>
        <v>-35.822929448011166</v>
      </c>
      <c r="AS458" s="30">
        <f t="shared" si="292"/>
        <v>-180.9353867304234</v>
      </c>
      <c r="AT458" s="28">
        <f t="shared" si="293"/>
        <v>5.2266346974138173E-5</v>
      </c>
      <c r="AU458" s="28">
        <f t="shared" si="294"/>
        <v>0.1987655500249865</v>
      </c>
      <c r="AV458" s="29">
        <f t="shared" si="295"/>
        <v>-1.5550411303967698E-7</v>
      </c>
      <c r="AW458" s="28">
        <f t="shared" si="296"/>
        <v>-1.0841800637500456E-2</v>
      </c>
      <c r="AX458" s="31">
        <f t="shared" si="297"/>
        <v>5.2110842861098496E-5</v>
      </c>
      <c r="AY458" s="28">
        <f t="shared" si="298"/>
        <v>0.18792374938748604</v>
      </c>
      <c r="AZ458" s="8">
        <f t="shared" si="299"/>
        <v>-35.822877337168308</v>
      </c>
      <c r="BA458" s="8">
        <f t="shared" si="300"/>
        <v>-180.74746298103591</v>
      </c>
      <c r="BB458" s="8">
        <f t="shared" si="301"/>
        <v>-0.74746298103590902</v>
      </c>
      <c r="BD458" s="32">
        <f t="shared" si="302"/>
        <v>-36</v>
      </c>
      <c r="BE458" s="32">
        <f t="shared" si="303"/>
        <v>-181</v>
      </c>
      <c r="BF458" s="32">
        <f t="shared" si="304"/>
        <v>-1</v>
      </c>
    </row>
    <row r="459" spans="22:58" x14ac:dyDescent="0.25">
      <c r="V459" s="27">
        <v>5.5500000000000496</v>
      </c>
      <c r="W459" s="32">
        <f t="shared" si="274"/>
        <v>3548133.8923361655</v>
      </c>
      <c r="X459">
        <f t="shared" si="308"/>
        <v>-3.4139245433795011</v>
      </c>
      <c r="Y459" s="28">
        <f t="shared" si="275"/>
        <v>-74.639904835980516</v>
      </c>
      <c r="Z459" s="28">
        <f t="shared" si="276"/>
        <v>-89.989379929663045</v>
      </c>
      <c r="AA459" s="28">
        <f t="shared" si="277"/>
        <v>36.558459787615625</v>
      </c>
      <c r="AB459" s="28">
        <f t="shared" si="278"/>
        <v>-89.148439257320007</v>
      </c>
      <c r="AC459" s="28">
        <f t="shared" si="279"/>
        <v>25.864520076556307</v>
      </c>
      <c r="AD459" s="28">
        <f t="shared" si="280"/>
        <v>87.08200606618567</v>
      </c>
      <c r="AE459" s="28">
        <f t="shared" si="281"/>
        <v>-15.630849515188093</v>
      </c>
      <c r="AF459" s="28">
        <f t="shared" si="282"/>
        <v>-92.055813120797382</v>
      </c>
      <c r="AG459" s="28">
        <f t="shared" si="305"/>
        <v>92.110410468749379</v>
      </c>
      <c r="AH459" s="28">
        <f t="shared" si="283"/>
        <v>-160.84381723956059</v>
      </c>
      <c r="AI459" s="28">
        <f t="shared" si="284"/>
        <v>-89.999999480085691</v>
      </c>
      <c r="AJ459" s="28">
        <f t="shared" si="285"/>
        <v>84.182329797743904</v>
      </c>
      <c r="AK459" s="28">
        <f t="shared" si="286"/>
        <v>89.996459976518324</v>
      </c>
      <c r="AL459" s="29">
        <f t="shared" si="287"/>
        <v>-33.98578938943843</v>
      </c>
      <c r="AM459" s="28">
        <f t="shared" si="288"/>
        <v>-88.854850790644662</v>
      </c>
      <c r="AN459" s="28">
        <f t="shared" si="289"/>
        <v>-18.536866362505741</v>
      </c>
      <c r="AO459" s="28">
        <f t="shared" si="290"/>
        <v>-88.858390294212029</v>
      </c>
      <c r="AP459">
        <f t="shared" si="306"/>
        <v>23.609121289162623</v>
      </c>
      <c r="AQ459">
        <f t="shared" si="307"/>
        <v>-25.26482869549163</v>
      </c>
      <c r="AR459" s="28">
        <f t="shared" si="291"/>
        <v>-35.823423284022844</v>
      </c>
      <c r="AS459" s="30">
        <f t="shared" si="292"/>
        <v>-180.91420341500941</v>
      </c>
      <c r="AT459" s="28">
        <f t="shared" si="293"/>
        <v>5.4729568496224221E-5</v>
      </c>
      <c r="AU459" s="28">
        <f t="shared" si="294"/>
        <v>0.2033953559935604</v>
      </c>
      <c r="AV459" s="29">
        <f t="shared" si="295"/>
        <v>-1.628327974823568E-7</v>
      </c>
      <c r="AW459" s="28">
        <f t="shared" si="296"/>
        <v>-1.1094338609818694E-2</v>
      </c>
      <c r="AX459" s="31">
        <f t="shared" si="297"/>
        <v>5.4566735698741862E-5</v>
      </c>
      <c r="AY459" s="28">
        <f t="shared" si="298"/>
        <v>0.1923010173837417</v>
      </c>
      <c r="AZ459" s="8">
        <f t="shared" si="299"/>
        <v>-35.823368717287146</v>
      </c>
      <c r="BA459" s="8">
        <f t="shared" si="300"/>
        <v>-180.72190239762566</v>
      </c>
      <c r="BB459" s="8">
        <f t="shared" si="301"/>
        <v>-0.72190239762565511</v>
      </c>
      <c r="BD459" s="32">
        <f t="shared" si="302"/>
        <v>-36</v>
      </c>
      <c r="BE459" s="32">
        <f t="shared" si="303"/>
        <v>-181</v>
      </c>
      <c r="BF459" s="32">
        <f t="shared" si="304"/>
        <v>-1</v>
      </c>
    </row>
    <row r="460" spans="22:58" x14ac:dyDescent="0.25">
      <c r="V460" s="27">
        <v>5.5600000000000502</v>
      </c>
      <c r="W460" s="32">
        <f t="shared" si="274"/>
        <v>3630780.5477014398</v>
      </c>
      <c r="X460">
        <f t="shared" si="308"/>
        <v>-3.4139245433795011</v>
      </c>
      <c r="Y460" s="28">
        <f t="shared" si="275"/>
        <v>-74.839904829265038</v>
      </c>
      <c r="Z460" s="28">
        <f t="shared" si="276"/>
        <v>-89.989621671972202</v>
      </c>
      <c r="AA460" s="28">
        <f t="shared" si="277"/>
        <v>36.758416613390551</v>
      </c>
      <c r="AB460" s="28">
        <f t="shared" si="278"/>
        <v>-89.167820388643108</v>
      </c>
      <c r="AC460" s="28">
        <f t="shared" si="279"/>
        <v>26.0640135039603</v>
      </c>
      <c r="AD460" s="28">
        <f t="shared" si="280"/>
        <v>87.148316806051625</v>
      </c>
      <c r="AE460" s="28">
        <f t="shared" si="281"/>
        <v>-15.43139925529368</v>
      </c>
      <c r="AF460" s="28">
        <f t="shared" si="282"/>
        <v>-92.009125254563699</v>
      </c>
      <c r="AG460" s="28">
        <f t="shared" si="305"/>
        <v>92.110410468749379</v>
      </c>
      <c r="AH460" s="28">
        <f t="shared" si="283"/>
        <v>-161.04381723956064</v>
      </c>
      <c r="AI460" s="28">
        <f t="shared" si="284"/>
        <v>-89.999999491920377</v>
      </c>
      <c r="AJ460" s="28">
        <f t="shared" si="285"/>
        <v>84.382329796997766</v>
      </c>
      <c r="AK460" s="28">
        <f t="shared" si="286"/>
        <v>89.996540557290444</v>
      </c>
      <c r="AL460" s="29">
        <f t="shared" si="287"/>
        <v>-34.185711317792396</v>
      </c>
      <c r="AM460" s="28">
        <f t="shared" si="288"/>
        <v>-88.88091086291216</v>
      </c>
      <c r="AN460" s="28">
        <f t="shared" si="289"/>
        <v>-18.73678829160589</v>
      </c>
      <c r="AO460" s="28">
        <f t="shared" si="290"/>
        <v>-88.884369797542092</v>
      </c>
      <c r="AP460">
        <f t="shared" si="306"/>
        <v>23.609121289162623</v>
      </c>
      <c r="AQ460">
        <f t="shared" si="307"/>
        <v>-25.26482869549163</v>
      </c>
      <c r="AR460" s="28">
        <f t="shared" si="291"/>
        <v>-35.823894953228582</v>
      </c>
      <c r="AS460" s="30">
        <f t="shared" si="292"/>
        <v>-180.89349505210578</v>
      </c>
      <c r="AT460" s="28">
        <f t="shared" si="293"/>
        <v>5.7308876578557232E-5</v>
      </c>
      <c r="AU460" s="28">
        <f t="shared" si="294"/>
        <v>0.20813300124665893</v>
      </c>
      <c r="AV460" s="29">
        <f t="shared" si="295"/>
        <v>-1.7050687124937893E-7</v>
      </c>
      <c r="AW460" s="28">
        <f t="shared" si="296"/>
        <v>-1.1352758946730438E-2</v>
      </c>
      <c r="AX460" s="31">
        <f t="shared" si="297"/>
        <v>5.7138369707307853E-5</v>
      </c>
      <c r="AY460" s="28">
        <f t="shared" si="298"/>
        <v>0.19678024229992849</v>
      </c>
      <c r="AZ460" s="8">
        <f t="shared" si="299"/>
        <v>-35.823837814858877</v>
      </c>
      <c r="BA460" s="8">
        <f t="shared" si="300"/>
        <v>-180.69671480980585</v>
      </c>
      <c r="BB460" s="8">
        <f t="shared" si="301"/>
        <v>-0.69671480980585443</v>
      </c>
      <c r="BD460" s="32">
        <f t="shared" si="302"/>
        <v>-36</v>
      </c>
      <c r="BE460" s="32">
        <f t="shared" si="303"/>
        <v>-181</v>
      </c>
      <c r="BF460" s="32">
        <f t="shared" si="304"/>
        <v>-1</v>
      </c>
    </row>
    <row r="461" spans="22:58" x14ac:dyDescent="0.25">
      <c r="V461" s="27">
        <v>5.57000000000005</v>
      </c>
      <c r="W461" s="32">
        <f t="shared" si="274"/>
        <v>3715352.2909721546</v>
      </c>
      <c r="X461">
        <f t="shared" si="308"/>
        <v>-3.4139245433795011</v>
      </c>
      <c r="Y461" s="28">
        <f t="shared" si="275"/>
        <v>-75.039904822851781</v>
      </c>
      <c r="Z461" s="28">
        <f t="shared" si="276"/>
        <v>-89.98985791155495</v>
      </c>
      <c r="AA461" s="28">
        <f t="shared" si="277"/>
        <v>36.958375381925002</v>
      </c>
      <c r="AB461" s="28">
        <f t="shared" si="278"/>
        <v>-89.186760535591247</v>
      </c>
      <c r="AC461" s="28">
        <f t="shared" si="279"/>
        <v>26.263529675721831</v>
      </c>
      <c r="AD461" s="28">
        <f t="shared" si="280"/>
        <v>87.213125517884194</v>
      </c>
      <c r="AE461" s="28">
        <f t="shared" si="281"/>
        <v>-15.231924308584443</v>
      </c>
      <c r="AF461" s="28">
        <f t="shared" si="282"/>
        <v>-91.963492929262017</v>
      </c>
      <c r="AG461" s="28">
        <f t="shared" si="305"/>
        <v>92.110410468749379</v>
      </c>
      <c r="AH461" s="28">
        <f t="shared" si="283"/>
        <v>-161.2438172395606</v>
      </c>
      <c r="AI461" s="28">
        <f t="shared" si="284"/>
        <v>-89.999999503485697</v>
      </c>
      <c r="AJ461" s="28">
        <f t="shared" si="285"/>
        <v>84.582329796285165</v>
      </c>
      <c r="AK461" s="28">
        <f t="shared" si="286"/>
        <v>89.996619303820268</v>
      </c>
      <c r="AL461" s="29">
        <f t="shared" si="287"/>
        <v>-34.385636758639066</v>
      </c>
      <c r="AM461" s="28">
        <f t="shared" si="288"/>
        <v>-88.906378182987964</v>
      </c>
      <c r="AN461" s="28">
        <f t="shared" si="289"/>
        <v>-18.936713733165121</v>
      </c>
      <c r="AO461" s="28">
        <f t="shared" si="290"/>
        <v>-88.909758382653393</v>
      </c>
      <c r="AP461">
        <f t="shared" si="306"/>
        <v>23.609121289162623</v>
      </c>
      <c r="AQ461">
        <f t="shared" si="307"/>
        <v>-25.26482869549163</v>
      </c>
      <c r="AR461" s="28">
        <f t="shared" si="291"/>
        <v>-35.824345448078567</v>
      </c>
      <c r="AS461" s="30">
        <f t="shared" si="292"/>
        <v>-180.8732513119154</v>
      </c>
      <c r="AT461" s="28">
        <f t="shared" si="293"/>
        <v>6.0009742062585134E-5</v>
      </c>
      <c r="AU461" s="28">
        <f t="shared" si="294"/>
        <v>0.2129809974872168</v>
      </c>
      <c r="AV461" s="29">
        <f t="shared" si="295"/>
        <v>-1.7854261122530135E-7</v>
      </c>
      <c r="AW461" s="28">
        <f t="shared" si="296"/>
        <v>-1.1617198666076779E-2</v>
      </c>
      <c r="AX461" s="31">
        <f t="shared" si="297"/>
        <v>5.983119945135983E-5</v>
      </c>
      <c r="AY461" s="28">
        <f t="shared" si="298"/>
        <v>0.20136379882114003</v>
      </c>
      <c r="AZ461" s="8">
        <f t="shared" si="299"/>
        <v>-35.824285616879116</v>
      </c>
      <c r="BA461" s="8">
        <f t="shared" si="300"/>
        <v>-180.67188751309425</v>
      </c>
      <c r="BB461" s="8">
        <f t="shared" si="301"/>
        <v>-0.67188751309424788</v>
      </c>
      <c r="BD461" s="32">
        <f t="shared" si="302"/>
        <v>-36</v>
      </c>
      <c r="BE461" s="32">
        <f t="shared" si="303"/>
        <v>-181</v>
      </c>
      <c r="BF461" s="32">
        <f t="shared" si="304"/>
        <v>-1</v>
      </c>
    </row>
    <row r="462" spans="22:58" x14ac:dyDescent="0.25">
      <c r="V462" s="27">
        <v>5.5800000000000498</v>
      </c>
      <c r="W462" s="32">
        <f t="shared" si="274"/>
        <v>3801893.9632060509</v>
      </c>
      <c r="X462">
        <f t="shared" si="308"/>
        <v>-3.4139245433795011</v>
      </c>
      <c r="Y462" s="28">
        <f t="shared" si="275"/>
        <v>-75.239904816727176</v>
      </c>
      <c r="Z462" s="28">
        <f t="shared" si="276"/>
        <v>-89.990088773668617</v>
      </c>
      <c r="AA462" s="28">
        <f t="shared" si="277"/>
        <v>37.158336005815691</v>
      </c>
      <c r="AB462" s="28">
        <f t="shared" si="278"/>
        <v>-89.205269723914014</v>
      </c>
      <c r="AC462" s="28">
        <f t="shared" si="279"/>
        <v>26.463067573018947</v>
      </c>
      <c r="AD462" s="28">
        <f t="shared" si="280"/>
        <v>87.276465900390107</v>
      </c>
      <c r="AE462" s="28">
        <f t="shared" si="281"/>
        <v>-15.032425781272032</v>
      </c>
      <c r="AF462" s="28">
        <f t="shared" si="282"/>
        <v>-91.91889259719251</v>
      </c>
      <c r="AG462" s="28">
        <f t="shared" si="305"/>
        <v>92.110410468749379</v>
      </c>
      <c r="AH462" s="28">
        <f t="shared" si="283"/>
        <v>-161.44381723956062</v>
      </c>
      <c r="AI462" s="28">
        <f t="shared" si="284"/>
        <v>-89.999999514787731</v>
      </c>
      <c r="AJ462" s="28">
        <f t="shared" si="285"/>
        <v>84.782329795604653</v>
      </c>
      <c r="AK462" s="28">
        <f t="shared" si="286"/>
        <v>89.996696257860251</v>
      </c>
      <c r="AL462" s="29">
        <f t="shared" si="287"/>
        <v>-34.585565554005505</v>
      </c>
      <c r="AM462" s="28">
        <f t="shared" si="288"/>
        <v>-88.93126621370655</v>
      </c>
      <c r="AN462" s="28">
        <f t="shared" si="289"/>
        <v>-19.136642529212089</v>
      </c>
      <c r="AO462" s="28">
        <f t="shared" si="290"/>
        <v>-88.934569470634031</v>
      </c>
      <c r="AP462">
        <f t="shared" si="306"/>
        <v>23.609121289162623</v>
      </c>
      <c r="AQ462">
        <f t="shared" si="307"/>
        <v>-25.26482869549163</v>
      </c>
      <c r="AR462" s="28">
        <f t="shared" si="291"/>
        <v>-35.824775716813129</v>
      </c>
      <c r="AS462" s="30">
        <f t="shared" si="292"/>
        <v>-180.85346206782654</v>
      </c>
      <c r="AT462" s="28">
        <f t="shared" si="293"/>
        <v>6.2837893614152668E-5</v>
      </c>
      <c r="AU462" s="28">
        <f t="shared" si="294"/>
        <v>0.21794191490918147</v>
      </c>
      <c r="AV462" s="29">
        <f t="shared" si="295"/>
        <v>-1.8695706479244849E-7</v>
      </c>
      <c r="AW462" s="28">
        <f t="shared" si="296"/>
        <v>-1.1887797977252156E-2</v>
      </c>
      <c r="AX462" s="31">
        <f t="shared" si="297"/>
        <v>6.2650936549360218E-5</v>
      </c>
      <c r="AY462" s="28">
        <f t="shared" si="298"/>
        <v>0.20605411693192932</v>
      </c>
      <c r="AZ462" s="8">
        <f t="shared" si="299"/>
        <v>-35.82471306587658</v>
      </c>
      <c r="BA462" s="8">
        <f t="shared" si="300"/>
        <v>-180.6474079508946</v>
      </c>
      <c r="BB462" s="8">
        <f t="shared" si="301"/>
        <v>-0.64740795089460335</v>
      </c>
      <c r="BD462" s="32">
        <f t="shared" si="302"/>
        <v>-36</v>
      </c>
      <c r="BE462" s="32">
        <f t="shared" si="303"/>
        <v>-181</v>
      </c>
      <c r="BF462" s="32">
        <f t="shared" si="304"/>
        <v>-1</v>
      </c>
    </row>
    <row r="463" spans="22:58" x14ac:dyDescent="0.25">
      <c r="V463" s="27">
        <v>5.5900000000000496</v>
      </c>
      <c r="W463" s="32">
        <f t="shared" si="274"/>
        <v>3890451.4499432547</v>
      </c>
      <c r="X463">
        <f t="shared" si="308"/>
        <v>-3.4139245433795011</v>
      </c>
      <c r="Y463" s="28">
        <f t="shared" si="275"/>
        <v>-75.439904810878232</v>
      </c>
      <c r="Z463" s="28">
        <f t="shared" si="276"/>
        <v>-89.990314380719312</v>
      </c>
      <c r="AA463" s="28">
        <f t="shared" si="277"/>
        <v>37.358298401589963</v>
      </c>
      <c r="AB463" s="28">
        <f t="shared" si="278"/>
        <v>-89.223357751966375</v>
      </c>
      <c r="AC463" s="28">
        <f t="shared" si="279"/>
        <v>26.66262622245948</v>
      </c>
      <c r="AD463" s="28">
        <f t="shared" si="280"/>
        <v>87.338370917846987</v>
      </c>
      <c r="AE463" s="28">
        <f t="shared" si="281"/>
        <v>-14.832904730208284</v>
      </c>
      <c r="AF463" s="28">
        <f t="shared" si="282"/>
        <v>-91.875301214838714</v>
      </c>
      <c r="AG463" s="28">
        <f t="shared" si="305"/>
        <v>92.110410468749379</v>
      </c>
      <c r="AH463" s="28">
        <f t="shared" si="283"/>
        <v>-161.64381723956063</v>
      </c>
      <c r="AI463" s="28">
        <f t="shared" si="284"/>
        <v>-89.999999525832507</v>
      </c>
      <c r="AJ463" s="28">
        <f t="shared" si="285"/>
        <v>84.982329794954765</v>
      </c>
      <c r="AK463" s="28">
        <f t="shared" si="286"/>
        <v>89.996771460212443</v>
      </c>
      <c r="AL463" s="29">
        <f t="shared" si="287"/>
        <v>-34.785497553018551</v>
      </c>
      <c r="AM463" s="28">
        <f t="shared" si="288"/>
        <v>-88.955588113441848</v>
      </c>
      <c r="AN463" s="28">
        <f t="shared" si="289"/>
        <v>-19.33657452887504</v>
      </c>
      <c r="AO463" s="28">
        <f t="shared" si="290"/>
        <v>-88.958816179061913</v>
      </c>
      <c r="AP463">
        <f t="shared" si="306"/>
        <v>23.609121289162623</v>
      </c>
      <c r="AQ463">
        <f t="shared" si="307"/>
        <v>-25.26482869549163</v>
      </c>
      <c r="AR463" s="28">
        <f t="shared" si="291"/>
        <v>-35.825186665412332</v>
      </c>
      <c r="AS463" s="30">
        <f t="shared" si="292"/>
        <v>-180.83411739390061</v>
      </c>
      <c r="AT463" s="28">
        <f t="shared" si="293"/>
        <v>6.579932986692731E-5</v>
      </c>
      <c r="AU463" s="28">
        <f t="shared" si="294"/>
        <v>0.22301838355893433</v>
      </c>
      <c r="AV463" s="29">
        <f t="shared" si="295"/>
        <v>-1.9576807972507421E-7</v>
      </c>
      <c r="AW463" s="28">
        <f t="shared" si="296"/>
        <v>-1.2164700355544828E-2</v>
      </c>
      <c r="AX463" s="31">
        <f t="shared" si="297"/>
        <v>6.5603561787202236E-5</v>
      </c>
      <c r="AY463" s="28">
        <f t="shared" si="298"/>
        <v>0.21085368320338951</v>
      </c>
      <c r="AZ463" s="8">
        <f t="shared" si="299"/>
        <v>-35.825121061850545</v>
      </c>
      <c r="BA463" s="8">
        <f t="shared" si="300"/>
        <v>-180.62326371069722</v>
      </c>
      <c r="BB463" s="8">
        <f t="shared" si="301"/>
        <v>-0.62326371069721631</v>
      </c>
      <c r="BD463" s="32">
        <f t="shared" si="302"/>
        <v>-36</v>
      </c>
      <c r="BE463" s="32">
        <f t="shared" si="303"/>
        <v>-181</v>
      </c>
      <c r="BF463" s="32">
        <f t="shared" si="304"/>
        <v>-1</v>
      </c>
    </row>
    <row r="464" spans="22:58" x14ac:dyDescent="0.25">
      <c r="V464" s="27">
        <v>5.6000000000000503</v>
      </c>
      <c r="W464" s="32">
        <f t="shared" si="274"/>
        <v>3981071.7055354384</v>
      </c>
      <c r="X464">
        <f t="shared" si="308"/>
        <v>-3.4139245433795011</v>
      </c>
      <c r="Y464" s="28">
        <f t="shared" si="275"/>
        <v>-75.639904805292545</v>
      </c>
      <c r="Z464" s="28">
        <f t="shared" si="276"/>
        <v>-89.990534852326846</v>
      </c>
      <c r="AA464" s="28">
        <f t="shared" si="277"/>
        <v>37.558262489529241</v>
      </c>
      <c r="AB464" s="28">
        <f t="shared" si="278"/>
        <v>-89.241034195830224</v>
      </c>
      <c r="AC464" s="28">
        <f t="shared" si="279"/>
        <v>26.862204694073704</v>
      </c>
      <c r="AD464" s="28">
        <f t="shared" si="280"/>
        <v>87.398872814660081</v>
      </c>
      <c r="AE464" s="28">
        <f t="shared" si="281"/>
        <v>-14.633362165069109</v>
      </c>
      <c r="AF464" s="28">
        <f t="shared" si="282"/>
        <v>-91.832696233496989</v>
      </c>
      <c r="AG464" s="28">
        <f t="shared" si="305"/>
        <v>92.110410468749379</v>
      </c>
      <c r="AH464" s="28">
        <f t="shared" si="283"/>
        <v>-161.84381723956062</v>
      </c>
      <c r="AI464" s="28">
        <f t="shared" si="284"/>
        <v>-89.999999536625893</v>
      </c>
      <c r="AJ464" s="28">
        <f t="shared" si="285"/>
        <v>85.182329794334137</v>
      </c>
      <c r="AK464" s="28">
        <f t="shared" si="286"/>
        <v>89.996844950750102</v>
      </c>
      <c r="AL464" s="29">
        <f t="shared" si="287"/>
        <v>-34.985432611586219</v>
      </c>
      <c r="AM464" s="28">
        <f t="shared" si="288"/>
        <v>-88.979356742904855</v>
      </c>
      <c r="AN464" s="28">
        <f t="shared" si="289"/>
        <v>-19.536509588063325</v>
      </c>
      <c r="AO464" s="28">
        <f t="shared" si="290"/>
        <v>-88.982511328780646</v>
      </c>
      <c r="AP464">
        <f t="shared" si="306"/>
        <v>23.609121289162623</v>
      </c>
      <c r="AQ464">
        <f t="shared" si="307"/>
        <v>-25.26482869549163</v>
      </c>
      <c r="AR464" s="28">
        <f t="shared" si="291"/>
        <v>-35.825579159461441</v>
      </c>
      <c r="AS464" s="30">
        <f t="shared" si="292"/>
        <v>-180.81520756227764</v>
      </c>
      <c r="AT464" s="28">
        <f t="shared" si="293"/>
        <v>6.8900332148151886E-5</v>
      </c>
      <c r="AU464" s="28">
        <f t="shared" si="294"/>
        <v>0.22821309472835727</v>
      </c>
      <c r="AV464" s="29">
        <f t="shared" si="295"/>
        <v>-2.0499434469112816E-7</v>
      </c>
      <c r="AW464" s="28">
        <f t="shared" si="296"/>
        <v>-1.2448052618209252E-2</v>
      </c>
      <c r="AX464" s="31">
        <f t="shared" si="297"/>
        <v>6.869533780346076E-5</v>
      </c>
      <c r="AY464" s="28">
        <f t="shared" si="298"/>
        <v>0.21576504211014802</v>
      </c>
      <c r="AZ464" s="8">
        <f t="shared" si="299"/>
        <v>-35.825510464123639</v>
      </c>
      <c r="BA464" s="8">
        <f t="shared" si="300"/>
        <v>-180.59944252016749</v>
      </c>
      <c r="BB464" s="8">
        <f t="shared" si="301"/>
        <v>-0.59944252016748578</v>
      </c>
      <c r="BD464" s="32">
        <f t="shared" si="302"/>
        <v>-36</v>
      </c>
      <c r="BE464" s="32">
        <f t="shared" si="303"/>
        <v>-181</v>
      </c>
      <c r="BF464" s="32">
        <f t="shared" si="304"/>
        <v>-1</v>
      </c>
    </row>
    <row r="465" spans="22:58" x14ac:dyDescent="0.25">
      <c r="V465" s="27">
        <v>5.6100000000000501</v>
      </c>
      <c r="W465" s="32">
        <f t="shared" si="274"/>
        <v>4073802.778041604</v>
      </c>
      <c r="X465">
        <f t="shared" si="308"/>
        <v>-3.4139245433795011</v>
      </c>
      <c r="Y465" s="28">
        <f t="shared" si="275"/>
        <v>-75.839904799958234</v>
      </c>
      <c r="Z465" s="28">
        <f t="shared" si="276"/>
        <v>-89.990750305388161</v>
      </c>
      <c r="AA465" s="28">
        <f t="shared" si="277"/>
        <v>37.758228193500273</v>
      </c>
      <c r="AB465" s="28">
        <f t="shared" si="278"/>
        <v>-89.258308414322826</v>
      </c>
      <c r="AC465" s="28">
        <f t="shared" si="279"/>
        <v>27.061802099393816</v>
      </c>
      <c r="AD465" s="28">
        <f t="shared" si="280"/>
        <v>87.458003129729718</v>
      </c>
      <c r="AE465" s="28">
        <f t="shared" si="281"/>
        <v>-14.433799050443653</v>
      </c>
      <c r="AF465" s="28">
        <f t="shared" si="282"/>
        <v>-91.791055589981283</v>
      </c>
      <c r="AG465" s="28">
        <f t="shared" si="305"/>
        <v>92.110410468749379</v>
      </c>
      <c r="AH465" s="28">
        <f t="shared" si="283"/>
        <v>-162.04381723956061</v>
      </c>
      <c r="AI465" s="28">
        <f t="shared" si="284"/>
        <v>-89.999999547173559</v>
      </c>
      <c r="AJ465" s="28">
        <f t="shared" si="285"/>
        <v>85.382329793741448</v>
      </c>
      <c r="AK465" s="28">
        <f t="shared" si="286"/>
        <v>89.996916768438908</v>
      </c>
      <c r="AL465" s="29">
        <f t="shared" si="287"/>
        <v>-35.185370592093278</v>
      </c>
      <c r="AM465" s="28">
        <f t="shared" si="288"/>
        <v>-89.002584671795475</v>
      </c>
      <c r="AN465" s="28">
        <f t="shared" si="289"/>
        <v>-19.736447569163062</v>
      </c>
      <c r="AO465" s="28">
        <f t="shared" si="290"/>
        <v>-89.005667450530126</v>
      </c>
      <c r="AP465">
        <f t="shared" si="306"/>
        <v>23.609121289162623</v>
      </c>
      <c r="AQ465">
        <f t="shared" si="307"/>
        <v>-25.26482869549163</v>
      </c>
      <c r="AR465" s="28">
        <f t="shared" si="291"/>
        <v>-35.825954025935722</v>
      </c>
      <c r="AS465" s="30">
        <f t="shared" si="292"/>
        <v>-180.79672304051141</v>
      </c>
      <c r="AT465" s="28">
        <f t="shared" si="293"/>
        <v>7.2147477790569518E-5</v>
      </c>
      <c r="AU465" s="28">
        <f t="shared" si="294"/>
        <v>0.23352880238026677</v>
      </c>
      <c r="AV465" s="29">
        <f t="shared" si="295"/>
        <v>-2.1465542975402347E-7</v>
      </c>
      <c r="AW465" s="28">
        <f t="shared" si="296"/>
        <v>-1.273800500231019E-2</v>
      </c>
      <c r="AX465" s="31">
        <f t="shared" si="297"/>
        <v>7.19328223608155E-5</v>
      </c>
      <c r="AY465" s="28">
        <f t="shared" si="298"/>
        <v>0.22079079737795659</v>
      </c>
      <c r="AZ465" s="8">
        <f t="shared" si="299"/>
        <v>-35.825882093113364</v>
      </c>
      <c r="BA465" s="8">
        <f t="shared" si="300"/>
        <v>-180.57593224313345</v>
      </c>
      <c r="BB465" s="8">
        <f t="shared" si="301"/>
        <v>-0.57593224313345104</v>
      </c>
      <c r="BD465" s="32">
        <f t="shared" si="302"/>
        <v>-36</v>
      </c>
      <c r="BE465" s="32">
        <f t="shared" si="303"/>
        <v>-181</v>
      </c>
      <c r="BF465" s="32">
        <f t="shared" si="304"/>
        <v>-1</v>
      </c>
    </row>
    <row r="466" spans="22:58" x14ac:dyDescent="0.25">
      <c r="V466" s="27">
        <v>5.6200000000000498</v>
      </c>
      <c r="W466" s="32">
        <f t="shared" si="274"/>
        <v>4168693.8347038412</v>
      </c>
      <c r="X466">
        <f t="shared" si="308"/>
        <v>-3.4139245433795011</v>
      </c>
      <c r="Y466" s="28">
        <f t="shared" si="275"/>
        <v>-76.039904794864015</v>
      </c>
      <c r="Z466" s="28">
        <f t="shared" si="276"/>
        <v>-89.990960854139303</v>
      </c>
      <c r="AA466" s="28">
        <f t="shared" si="277"/>
        <v>37.958195440794064</v>
      </c>
      <c r="AB466" s="28">
        <f t="shared" si="278"/>
        <v>-89.275189553894791</v>
      </c>
      <c r="AC466" s="28">
        <f t="shared" si="279"/>
        <v>27.261417589617128</v>
      </c>
      <c r="AD466" s="28">
        <f t="shared" si="280"/>
        <v>87.515792710625007</v>
      </c>
      <c r="AE466" s="28">
        <f t="shared" si="281"/>
        <v>-14.234216307832316</v>
      </c>
      <c r="AF466" s="28">
        <f t="shared" si="282"/>
        <v>-91.750357697409086</v>
      </c>
      <c r="AG466" s="28">
        <f t="shared" si="305"/>
        <v>92.110410468749379</v>
      </c>
      <c r="AH466" s="28">
        <f t="shared" si="283"/>
        <v>-162.2438172395606</v>
      </c>
      <c r="AI466" s="28">
        <f t="shared" si="284"/>
        <v>-89.999999557481161</v>
      </c>
      <c r="AJ466" s="28">
        <f t="shared" si="285"/>
        <v>85.582329793175433</v>
      </c>
      <c r="AK466" s="28">
        <f t="shared" si="286"/>
        <v>89.996986951357542</v>
      </c>
      <c r="AL466" s="29">
        <f t="shared" si="287"/>
        <v>-35.385311363110546</v>
      </c>
      <c r="AM466" s="28">
        <f t="shared" si="288"/>
        <v>-89.025284185311023</v>
      </c>
      <c r="AN466" s="28">
        <f t="shared" si="289"/>
        <v>-19.936388340746333</v>
      </c>
      <c r="AO466" s="28">
        <f t="shared" si="290"/>
        <v>-89.028296791434641</v>
      </c>
      <c r="AP466">
        <f t="shared" si="306"/>
        <v>23.609121289162623</v>
      </c>
      <c r="AQ466">
        <f t="shared" si="307"/>
        <v>-25.26482869549163</v>
      </c>
      <c r="AR466" s="28">
        <f t="shared" si="291"/>
        <v>-35.826312054907653</v>
      </c>
      <c r="AS466" s="30">
        <f t="shared" si="292"/>
        <v>-180.77865448884373</v>
      </c>
      <c r="AT466" s="28">
        <f t="shared" si="293"/>
        <v>7.5547654092223893E-5</v>
      </c>
      <c r="AU466" s="28">
        <f t="shared" si="294"/>
        <v>0.23896832460697198</v>
      </c>
      <c r="AV466" s="29">
        <f t="shared" si="295"/>
        <v>-2.2477182880306054E-7</v>
      </c>
      <c r="AW466" s="28">
        <f t="shared" si="296"/>
        <v>-1.3034711244380246E-2</v>
      </c>
      <c r="AX466" s="31">
        <f t="shared" si="297"/>
        <v>7.532288226342083E-5</v>
      </c>
      <c r="AY466" s="28">
        <f t="shared" si="298"/>
        <v>0.22593361336259174</v>
      </c>
      <c r="AZ466" s="8">
        <f t="shared" si="299"/>
        <v>-35.826236732025393</v>
      </c>
      <c r="BA466" s="8">
        <f t="shared" si="300"/>
        <v>-180.55272087548113</v>
      </c>
      <c r="BB466" s="8">
        <f t="shared" si="301"/>
        <v>-0.55272087548112836</v>
      </c>
      <c r="BD466" s="32">
        <f t="shared" si="302"/>
        <v>-36</v>
      </c>
      <c r="BE466" s="32">
        <f t="shared" si="303"/>
        <v>-181</v>
      </c>
      <c r="BF466" s="32">
        <f t="shared" si="304"/>
        <v>-1</v>
      </c>
    </row>
    <row r="467" spans="22:58" x14ac:dyDescent="0.25">
      <c r="V467" s="27">
        <v>5.6300000000000496</v>
      </c>
      <c r="W467" s="32">
        <f t="shared" si="274"/>
        <v>4265795.1880164174</v>
      </c>
      <c r="X467">
        <f t="shared" si="308"/>
        <v>-3.4139245433795011</v>
      </c>
      <c r="Y467" s="28">
        <f t="shared" si="275"/>
        <v>-76.239904789999045</v>
      </c>
      <c r="Z467" s="28">
        <f t="shared" si="276"/>
        <v>-89.991166610215984</v>
      </c>
      <c r="AA467" s="28">
        <f t="shared" si="277"/>
        <v>38.158164161971854</v>
      </c>
      <c r="AB467" s="28">
        <f t="shared" si="278"/>
        <v>-89.291686553419723</v>
      </c>
      <c r="AC467" s="28">
        <f t="shared" si="279"/>
        <v>27.461050353849</v>
      </c>
      <c r="AD467" s="28">
        <f t="shared" si="280"/>
        <v>87.572271727558984</v>
      </c>
      <c r="AE467" s="28">
        <f t="shared" si="281"/>
        <v>-14.034614817557699</v>
      </c>
      <c r="AF467" s="28">
        <f t="shared" si="282"/>
        <v>-91.710581436076723</v>
      </c>
      <c r="AG467" s="28">
        <f t="shared" si="305"/>
        <v>92.110410468749379</v>
      </c>
      <c r="AH467" s="28">
        <f t="shared" si="283"/>
        <v>-162.44381723956059</v>
      </c>
      <c r="AI467" s="28">
        <f t="shared" si="284"/>
        <v>-89.999999567554113</v>
      </c>
      <c r="AJ467" s="28">
        <f t="shared" si="285"/>
        <v>85.782329792634869</v>
      </c>
      <c r="AK467" s="28">
        <f t="shared" si="286"/>
        <v>89.997055536717923</v>
      </c>
      <c r="AL467" s="29">
        <f t="shared" si="287"/>
        <v>-35.585254799117081</v>
      </c>
      <c r="AM467" s="28">
        <f t="shared" si="288"/>
        <v>-89.047467290514433</v>
      </c>
      <c r="AN467" s="28">
        <f t="shared" si="289"/>
        <v>-20.136331777293421</v>
      </c>
      <c r="AO467" s="28">
        <f t="shared" si="290"/>
        <v>-89.050411321350623</v>
      </c>
      <c r="AP467">
        <f t="shared" si="306"/>
        <v>23.609121289162623</v>
      </c>
      <c r="AQ467">
        <f t="shared" si="307"/>
        <v>-25.26482869549163</v>
      </c>
      <c r="AR467" s="28">
        <f t="shared" si="291"/>
        <v>-35.826654001180124</v>
      </c>
      <c r="AS467" s="30">
        <f t="shared" si="292"/>
        <v>-180.76099275742735</v>
      </c>
      <c r="AT467" s="28">
        <f t="shared" si="293"/>
        <v>7.9108072908691537E-5</v>
      </c>
      <c r="AU467" s="28">
        <f t="shared" si="294"/>
        <v>0.244534545122715</v>
      </c>
      <c r="AV467" s="29">
        <f t="shared" si="295"/>
        <v>-2.353649981265425E-7</v>
      </c>
      <c r="AW467" s="28">
        <f t="shared" si="296"/>
        <v>-1.3338328661932625E-2</v>
      </c>
      <c r="AX467" s="31">
        <f t="shared" si="297"/>
        <v>7.8872707910564993E-5</v>
      </c>
      <c r="AY467" s="28">
        <f t="shared" si="298"/>
        <v>0.23119621646078237</v>
      </c>
      <c r="AZ467" s="8">
        <f t="shared" si="299"/>
        <v>-35.826575128472214</v>
      </c>
      <c r="BA467" s="8">
        <f t="shared" si="300"/>
        <v>-180.52979654096657</v>
      </c>
      <c r="BB467" s="8">
        <f t="shared" si="301"/>
        <v>-0.52979654096657214</v>
      </c>
      <c r="BD467" s="32">
        <f t="shared" si="302"/>
        <v>-36</v>
      </c>
      <c r="BE467" s="32">
        <f t="shared" si="303"/>
        <v>-181</v>
      </c>
      <c r="BF467" s="32">
        <f t="shared" si="304"/>
        <v>-1</v>
      </c>
    </row>
    <row r="468" spans="22:58" x14ac:dyDescent="0.25">
      <c r="V468" s="27">
        <v>5.6400000000000503</v>
      </c>
      <c r="W468" s="32">
        <f t="shared" si="274"/>
        <v>4365158.322402169</v>
      </c>
      <c r="X468">
        <f t="shared" si="308"/>
        <v>-3.4139245433795011</v>
      </c>
      <c r="Y468" s="28">
        <f t="shared" si="275"/>
        <v>-76.439904785353079</v>
      </c>
      <c r="Z468" s="28">
        <f t="shared" si="276"/>
        <v>-89.991367682712763</v>
      </c>
      <c r="AA468" s="28">
        <f t="shared" si="277"/>
        <v>38.358134290718276</v>
      </c>
      <c r="AB468" s="28">
        <f t="shared" si="278"/>
        <v>-89.307808148877839</v>
      </c>
      <c r="AC468" s="28">
        <f t="shared" si="279"/>
        <v>27.660699617422601</v>
      </c>
      <c r="AD468" s="28">
        <f t="shared" si="280"/>
        <v>87.627469687161849</v>
      </c>
      <c r="AE468" s="28">
        <f t="shared" si="281"/>
        <v>-13.83499542059171</v>
      </c>
      <c r="AF468" s="28">
        <f t="shared" si="282"/>
        <v>-91.671706144428768</v>
      </c>
      <c r="AG468" s="28">
        <f t="shared" si="305"/>
        <v>92.110410468749379</v>
      </c>
      <c r="AH468" s="28">
        <f t="shared" si="283"/>
        <v>-162.64381723956063</v>
      </c>
      <c r="AI468" s="28">
        <f t="shared" si="284"/>
        <v>-89.999999577397787</v>
      </c>
      <c r="AJ468" s="28">
        <f t="shared" si="285"/>
        <v>85.982329792118648</v>
      </c>
      <c r="AK468" s="28">
        <f t="shared" si="286"/>
        <v>89.997122560884904</v>
      </c>
      <c r="AL468" s="29">
        <f t="shared" si="287"/>
        <v>-35.785200780234987</v>
      </c>
      <c r="AM468" s="28">
        <f t="shared" si="288"/>
        <v>-89.069145722564613</v>
      </c>
      <c r="AN468" s="28">
        <f t="shared" si="289"/>
        <v>-20.336277758927594</v>
      </c>
      <c r="AO468" s="28">
        <f t="shared" si="290"/>
        <v>-89.072022739077497</v>
      </c>
      <c r="AP468">
        <f t="shared" si="306"/>
        <v>23.609121289162623</v>
      </c>
      <c r="AQ468">
        <f t="shared" si="307"/>
        <v>-25.26482869549163</v>
      </c>
      <c r="AR468" s="28">
        <f t="shared" si="291"/>
        <v>-35.826980585848311</v>
      </c>
      <c r="AS468" s="30">
        <f t="shared" si="292"/>
        <v>-180.74372888350626</v>
      </c>
      <c r="AT468" s="28">
        <f t="shared" si="293"/>
        <v>8.2836285970304611E-5</v>
      </c>
      <c r="AU468" s="28">
        <f t="shared" si="294"/>
        <v>0.25023041479078312</v>
      </c>
      <c r="AV468" s="29">
        <f t="shared" si="295"/>
        <v>-2.4645741041413185E-7</v>
      </c>
      <c r="AW468" s="28">
        <f t="shared" si="296"/>
        <v>-1.3649018236872786E-2</v>
      </c>
      <c r="AX468" s="31">
        <f t="shared" si="297"/>
        <v>8.2589828559890475E-5</v>
      </c>
      <c r="AY468" s="28">
        <f t="shared" si="298"/>
        <v>0.23658139655391033</v>
      </c>
      <c r="AZ468" s="8">
        <f t="shared" si="299"/>
        <v>-35.826897996019753</v>
      </c>
      <c r="BA468" s="8">
        <f t="shared" si="300"/>
        <v>-180.50714748695236</v>
      </c>
      <c r="BB468" s="8">
        <f t="shared" si="301"/>
        <v>-0.50714748695236267</v>
      </c>
      <c r="BD468" s="32">
        <f t="shared" si="302"/>
        <v>-36</v>
      </c>
      <c r="BE468" s="32">
        <f t="shared" si="303"/>
        <v>-181</v>
      </c>
      <c r="BF468" s="32">
        <f t="shared" si="304"/>
        <v>-1</v>
      </c>
    </row>
    <row r="469" spans="22:58" x14ac:dyDescent="0.25">
      <c r="V469" s="27">
        <v>5.6500000000000599</v>
      </c>
      <c r="W469" s="32">
        <f t="shared" si="274"/>
        <v>4466835.921510255</v>
      </c>
      <c r="X469">
        <f t="shared" si="308"/>
        <v>-3.4139245433795011</v>
      </c>
      <c r="Y469" s="28">
        <f t="shared" si="275"/>
        <v>-76.639904780916396</v>
      </c>
      <c r="Z469" s="28">
        <f t="shared" si="276"/>
        <v>-89.991564178240949</v>
      </c>
      <c r="AA469" s="28">
        <f t="shared" si="277"/>
        <v>38.558105763700972</v>
      </c>
      <c r="AB469" s="28">
        <f t="shared" si="278"/>
        <v>-89.323562877935544</v>
      </c>
      <c r="AC469" s="28">
        <f t="shared" si="279"/>
        <v>27.860364640291962</v>
      </c>
      <c r="AD469" s="28">
        <f t="shared" si="280"/>
        <v>87.681415446049471</v>
      </c>
      <c r="AE469" s="28">
        <f t="shared" si="281"/>
        <v>-13.635358920302956</v>
      </c>
      <c r="AF469" s="28">
        <f t="shared" si="282"/>
        <v>-91.633711610127023</v>
      </c>
      <c r="AG469" s="28">
        <f t="shared" si="305"/>
        <v>92.110410468749379</v>
      </c>
      <c r="AH469" s="28">
        <f t="shared" si="283"/>
        <v>-162.84381723956079</v>
      </c>
      <c r="AI469" s="28">
        <f t="shared" si="284"/>
        <v>-89.999999587017385</v>
      </c>
      <c r="AJ469" s="28">
        <f t="shared" si="285"/>
        <v>86.182329791625861</v>
      </c>
      <c r="AK469" s="28">
        <f t="shared" si="286"/>
        <v>89.997188059395583</v>
      </c>
      <c r="AL469" s="29">
        <f t="shared" si="287"/>
        <v>-35.985149191976042</v>
      </c>
      <c r="AM469" s="28">
        <f t="shared" si="288"/>
        <v>-89.090330950811719</v>
      </c>
      <c r="AN469" s="28">
        <f t="shared" si="289"/>
        <v>-20.536226171161594</v>
      </c>
      <c r="AO469" s="28">
        <f t="shared" si="290"/>
        <v>-89.093142478433521</v>
      </c>
      <c r="AP469">
        <f t="shared" si="306"/>
        <v>23.609121289162623</v>
      </c>
      <c r="AQ469">
        <f t="shared" si="307"/>
        <v>-25.26482869549163</v>
      </c>
      <c r="AR469" s="28">
        <f t="shared" si="291"/>
        <v>-35.827292497793557</v>
      </c>
      <c r="AS469" s="30">
        <f t="shared" si="292"/>
        <v>-180.72685408856054</v>
      </c>
      <c r="AT469" s="28">
        <f t="shared" si="293"/>
        <v>8.6740200866487952E-5</v>
      </c>
      <c r="AU469" s="28">
        <f t="shared" si="294"/>
        <v>0.25605895318609018</v>
      </c>
      <c r="AV469" s="29">
        <f t="shared" si="295"/>
        <v>-2.5807258947265932E-7</v>
      </c>
      <c r="AW469" s="28">
        <f t="shared" si="296"/>
        <v>-1.3966944700852954E-2</v>
      </c>
      <c r="AX469" s="31">
        <f t="shared" si="297"/>
        <v>8.6482128277015288E-5</v>
      </c>
      <c r="AY469" s="28">
        <f t="shared" si="298"/>
        <v>0.24209200848523721</v>
      </c>
      <c r="AZ469" s="8">
        <f t="shared" si="299"/>
        <v>-35.827206015665283</v>
      </c>
      <c r="BA469" s="8">
        <f t="shared" si="300"/>
        <v>-180.48476208007531</v>
      </c>
      <c r="BB469" s="8">
        <f t="shared" si="301"/>
        <v>-0.48476208007531341</v>
      </c>
      <c r="BD469" s="32">
        <f t="shared" si="302"/>
        <v>-36</v>
      </c>
      <c r="BE469" s="32">
        <f t="shared" si="303"/>
        <v>-180</v>
      </c>
      <c r="BF469" s="32">
        <f t="shared" si="304"/>
        <v>0</v>
      </c>
    </row>
    <row r="470" spans="22:58" x14ac:dyDescent="0.25">
      <c r="V470" s="27">
        <v>5.6600000000000597</v>
      </c>
      <c r="W470" s="32">
        <f t="shared" si="274"/>
        <v>4570881.8961493801</v>
      </c>
      <c r="X470">
        <f t="shared" si="308"/>
        <v>-3.4139245433795011</v>
      </c>
      <c r="Y470" s="28">
        <f t="shared" si="275"/>
        <v>-76.839904776679191</v>
      </c>
      <c r="Z470" s="28">
        <f t="shared" si="276"/>
        <v>-89.991756200985023</v>
      </c>
      <c r="AA470" s="28">
        <f t="shared" si="277"/>
        <v>38.758078520435802</v>
      </c>
      <c r="AB470" s="28">
        <f t="shared" si="278"/>
        <v>-89.338959084423564</v>
      </c>
      <c r="AC470" s="28">
        <f t="shared" si="279"/>
        <v>28.060044715494602</v>
      </c>
      <c r="AD470" s="28">
        <f t="shared" si="280"/>
        <v>87.734137224183996</v>
      </c>
      <c r="AE470" s="28">
        <f t="shared" si="281"/>
        <v>-13.435706084128281</v>
      </c>
      <c r="AF470" s="28">
        <f t="shared" si="282"/>
        <v>-91.596578061224591</v>
      </c>
      <c r="AG470" s="28">
        <f t="shared" si="305"/>
        <v>92.110410468749379</v>
      </c>
      <c r="AH470" s="28">
        <f t="shared" si="283"/>
        <v>-163.04381723956081</v>
      </c>
      <c r="AI470" s="28">
        <f t="shared" si="284"/>
        <v>-89.999999596418021</v>
      </c>
      <c r="AJ470" s="28">
        <f t="shared" si="285"/>
        <v>86.38232979115503</v>
      </c>
      <c r="AK470" s="28">
        <f t="shared" si="286"/>
        <v>89.997252066978149</v>
      </c>
      <c r="AL470" s="29">
        <f t="shared" si="287"/>
        <v>-36.185099924998958</v>
      </c>
      <c r="AM470" s="28">
        <f t="shared" si="288"/>
        <v>-89.111034184759887</v>
      </c>
      <c r="AN470" s="28">
        <f t="shared" si="289"/>
        <v>-20.736176904655359</v>
      </c>
      <c r="AO470" s="28">
        <f t="shared" si="290"/>
        <v>-89.11378171419976</v>
      </c>
      <c r="AP470">
        <f t="shared" si="306"/>
        <v>23.609121289162623</v>
      </c>
      <c r="AQ470">
        <f t="shared" si="307"/>
        <v>-25.26482869549163</v>
      </c>
      <c r="AR470" s="28">
        <f t="shared" si="291"/>
        <v>-35.827590395112644</v>
      </c>
      <c r="AS470" s="30">
        <f t="shared" si="292"/>
        <v>-180.71035977542437</v>
      </c>
      <c r="AT470" s="28">
        <f t="shared" si="293"/>
        <v>9.0828097845696137E-5</v>
      </c>
      <c r="AU470" s="28">
        <f t="shared" si="294"/>
        <v>0.26202325019402517</v>
      </c>
      <c r="AV470" s="29">
        <f t="shared" si="295"/>
        <v>-2.7023517483608656E-7</v>
      </c>
      <c r="AW470" s="28">
        <f t="shared" si="296"/>
        <v>-1.429227662261359E-2</v>
      </c>
      <c r="AX470" s="31">
        <f t="shared" si="297"/>
        <v>9.0557862670860047E-5</v>
      </c>
      <c r="AY470" s="28">
        <f t="shared" si="298"/>
        <v>0.24773097357141158</v>
      </c>
      <c r="AZ470" s="8">
        <f t="shared" si="299"/>
        <v>-35.827499837249974</v>
      </c>
      <c r="BA470" s="8">
        <f t="shared" si="300"/>
        <v>-180.46262880185296</v>
      </c>
      <c r="BB470" s="8">
        <f t="shared" si="301"/>
        <v>-0.46262880185295785</v>
      </c>
      <c r="BD470" s="32">
        <f t="shared" si="302"/>
        <v>-36</v>
      </c>
      <c r="BE470" s="32">
        <f t="shared" si="303"/>
        <v>-180</v>
      </c>
      <c r="BF470" s="32">
        <f t="shared" si="304"/>
        <v>0</v>
      </c>
    </row>
    <row r="471" spans="22:58" x14ac:dyDescent="0.25">
      <c r="V471" s="27">
        <v>5.6700000000000603</v>
      </c>
      <c r="W471" s="32">
        <f t="shared" si="274"/>
        <v>4677351.4128726339</v>
      </c>
      <c r="X471">
        <f t="shared" si="308"/>
        <v>-3.4139245433795011</v>
      </c>
      <c r="Y471" s="28">
        <f t="shared" si="275"/>
        <v>-77.039904772632724</v>
      </c>
      <c r="Z471" s="28">
        <f t="shared" si="276"/>
        <v>-89.991943852757984</v>
      </c>
      <c r="AA471" s="28">
        <f t="shared" si="277"/>
        <v>38.958052503160054</v>
      </c>
      <c r="AB471" s="28">
        <f t="shared" si="278"/>
        <v>-89.354004922715532</v>
      </c>
      <c r="AC471" s="28">
        <f t="shared" si="279"/>
        <v>28.259739167683296</v>
      </c>
      <c r="AD471" s="28">
        <f t="shared" si="280"/>
        <v>87.785662618025867</v>
      </c>
      <c r="AE471" s="28">
        <f t="shared" si="281"/>
        <v>-13.236037645168867</v>
      </c>
      <c r="AF471" s="28">
        <f t="shared" si="282"/>
        <v>-91.560286157447649</v>
      </c>
      <c r="AG471" s="28">
        <f t="shared" si="305"/>
        <v>92.110410468749379</v>
      </c>
      <c r="AH471" s="28">
        <f t="shared" si="283"/>
        <v>-163.2438172395608</v>
      </c>
      <c r="AI471" s="28">
        <f t="shared" si="284"/>
        <v>-89.999999605604671</v>
      </c>
      <c r="AJ471" s="28">
        <f t="shared" si="285"/>
        <v>86.582329790705458</v>
      </c>
      <c r="AK471" s="28">
        <f t="shared" si="286"/>
        <v>89.997314617570268</v>
      </c>
      <c r="AL471" s="29">
        <f t="shared" si="287"/>
        <v>-36.385052874879406</v>
      </c>
      <c r="AM471" s="28">
        <f t="shared" si="288"/>
        <v>-89.131266379900239</v>
      </c>
      <c r="AN471" s="28">
        <f t="shared" si="289"/>
        <v>-20.936129854985367</v>
      </c>
      <c r="AO471" s="28">
        <f t="shared" si="290"/>
        <v>-89.133951367934642</v>
      </c>
      <c r="AP471">
        <f t="shared" si="306"/>
        <v>23.609121289162623</v>
      </c>
      <c r="AQ471">
        <f t="shared" si="307"/>
        <v>-25.26482869549163</v>
      </c>
      <c r="AR471" s="28">
        <f t="shared" si="291"/>
        <v>-35.827874906483238</v>
      </c>
      <c r="AS471" s="30">
        <f t="shared" si="292"/>
        <v>-180.69423752538228</v>
      </c>
      <c r="AT471" s="28">
        <f t="shared" si="293"/>
        <v>9.5108647347998446E-5</v>
      </c>
      <c r="AU471" s="28">
        <f t="shared" si="294"/>
        <v>0.26812646764648035</v>
      </c>
      <c r="AV471" s="29">
        <f t="shared" si="295"/>
        <v>-2.8297096612459379E-7</v>
      </c>
      <c r="AW471" s="28">
        <f t="shared" si="296"/>
        <v>-1.4625186497362315E-2</v>
      </c>
      <c r="AX471" s="31">
        <f t="shared" si="297"/>
        <v>9.4825676381873851E-5</v>
      </c>
      <c r="AY471" s="28">
        <f t="shared" si="298"/>
        <v>0.25350128114911802</v>
      </c>
      <c r="AZ471" s="8">
        <f t="shared" si="299"/>
        <v>-35.827780080806853</v>
      </c>
      <c r="BA471" s="8">
        <f t="shared" si="300"/>
        <v>-180.44073624423316</v>
      </c>
      <c r="BB471" s="8">
        <f t="shared" si="301"/>
        <v>-0.4407362442331646</v>
      </c>
      <c r="BD471" s="32">
        <f t="shared" si="302"/>
        <v>-36</v>
      </c>
      <c r="BE471" s="32">
        <f t="shared" si="303"/>
        <v>-180</v>
      </c>
      <c r="BF471" s="32">
        <f t="shared" si="304"/>
        <v>0</v>
      </c>
    </row>
    <row r="472" spans="22:58" x14ac:dyDescent="0.25">
      <c r="V472" s="27">
        <v>5.6800000000000601</v>
      </c>
      <c r="W472" s="32">
        <f t="shared" si="274"/>
        <v>4786300.9232270503</v>
      </c>
      <c r="X472">
        <f t="shared" si="308"/>
        <v>-3.4139245433795011</v>
      </c>
      <c r="Y472" s="28">
        <f t="shared" si="275"/>
        <v>-77.239904768768355</v>
      </c>
      <c r="Z472" s="28">
        <f t="shared" si="276"/>
        <v>-89.992127233055257</v>
      </c>
      <c r="AA472" s="28">
        <f t="shared" si="277"/>
        <v>39.158027656709095</v>
      </c>
      <c r="AB472" s="28">
        <f t="shared" si="278"/>
        <v>-89.368708362008974</v>
      </c>
      <c r="AC472" s="28">
        <f t="shared" si="279"/>
        <v>28.459447351720133</v>
      </c>
      <c r="AD472" s="28">
        <f t="shared" si="280"/>
        <v>87.836018613474451</v>
      </c>
      <c r="AE472" s="28">
        <f t="shared" si="281"/>
        <v>-13.036354303718621</v>
      </c>
      <c r="AF472" s="28">
        <f t="shared" si="282"/>
        <v>-91.52481698158978</v>
      </c>
      <c r="AG472" s="28">
        <f t="shared" si="305"/>
        <v>92.110410468749379</v>
      </c>
      <c r="AH472" s="28">
        <f t="shared" si="283"/>
        <v>-163.44381723956081</v>
      </c>
      <c r="AI472" s="28">
        <f t="shared" si="284"/>
        <v>-89.999999614582208</v>
      </c>
      <c r="AJ472" s="28">
        <f t="shared" si="285"/>
        <v>86.782329790276066</v>
      </c>
      <c r="AK472" s="28">
        <f t="shared" si="286"/>
        <v>89.997375744337077</v>
      </c>
      <c r="AL472" s="29">
        <f t="shared" si="287"/>
        <v>-36.585007941888215</v>
      </c>
      <c r="AM472" s="28">
        <f t="shared" si="288"/>
        <v>-89.151038243416437</v>
      </c>
      <c r="AN472" s="28">
        <f t="shared" si="289"/>
        <v>-21.136084922423585</v>
      </c>
      <c r="AO472" s="28">
        <f t="shared" si="290"/>
        <v>-89.153662113661568</v>
      </c>
      <c r="AP472">
        <f t="shared" si="306"/>
        <v>23.609121289162623</v>
      </c>
      <c r="AQ472">
        <f t="shared" si="307"/>
        <v>-25.26482869549163</v>
      </c>
      <c r="AR472" s="28">
        <f t="shared" si="291"/>
        <v>-35.82814663247121</v>
      </c>
      <c r="AS472" s="30">
        <f t="shared" si="292"/>
        <v>-180.67847909525136</v>
      </c>
      <c r="AT472" s="28">
        <f t="shared" si="293"/>
        <v>9.9590928411079081E-5</v>
      </c>
      <c r="AU472" s="28">
        <f t="shared" si="294"/>
        <v>0.27437184099580053</v>
      </c>
      <c r="AV472" s="29">
        <f t="shared" si="295"/>
        <v>-2.963069770469444E-7</v>
      </c>
      <c r="AW472" s="28">
        <f t="shared" si="296"/>
        <v>-1.4965850838231268E-2</v>
      </c>
      <c r="AX472" s="31">
        <f t="shared" si="297"/>
        <v>9.9294621434032137E-5</v>
      </c>
      <c r="AY472" s="28">
        <f t="shared" si="298"/>
        <v>0.25940599015756927</v>
      </c>
      <c r="AZ472" s="8">
        <f t="shared" si="299"/>
        <v>-35.828047337849775</v>
      </c>
      <c r="BA472" s="8">
        <f t="shared" si="300"/>
        <v>-180.41907310509379</v>
      </c>
      <c r="BB472" s="8">
        <f t="shared" si="301"/>
        <v>-0.41907310509378704</v>
      </c>
      <c r="BD472" s="32">
        <f t="shared" si="302"/>
        <v>-36</v>
      </c>
      <c r="BE472" s="32">
        <f t="shared" si="303"/>
        <v>-180</v>
      </c>
      <c r="BF472" s="32">
        <f t="shared" si="304"/>
        <v>0</v>
      </c>
    </row>
    <row r="473" spans="22:58" x14ac:dyDescent="0.25">
      <c r="V473" s="27">
        <v>5.6900000000000599</v>
      </c>
      <c r="W473" s="32">
        <f t="shared" si="274"/>
        <v>4897788.1936851442</v>
      </c>
      <c r="X473">
        <f t="shared" si="308"/>
        <v>-3.4139245433795011</v>
      </c>
      <c r="Y473" s="28">
        <f t="shared" si="275"/>
        <v>-77.439904765077912</v>
      </c>
      <c r="Z473" s="28">
        <f t="shared" si="276"/>
        <v>-89.992306439107509</v>
      </c>
      <c r="AA473" s="28">
        <f t="shared" si="277"/>
        <v>39.358003928399931</v>
      </c>
      <c r="AB473" s="28">
        <f t="shared" si="278"/>
        <v>-89.383077190511159</v>
      </c>
      <c r="AC473" s="28">
        <f t="shared" si="279"/>
        <v>28.659168651333509</v>
      </c>
      <c r="AD473" s="28">
        <f t="shared" si="280"/>
        <v>87.885231598597116</v>
      </c>
      <c r="AE473" s="28">
        <f t="shared" si="281"/>
        <v>-12.83665672872398</v>
      </c>
      <c r="AF473" s="28">
        <f t="shared" si="282"/>
        <v>-91.490152031021566</v>
      </c>
      <c r="AG473" s="28">
        <f t="shared" si="305"/>
        <v>92.110410468749379</v>
      </c>
      <c r="AH473" s="28">
        <f t="shared" si="283"/>
        <v>-163.64381723956083</v>
      </c>
      <c r="AI473" s="28">
        <f t="shared" si="284"/>
        <v>-89.999999623355379</v>
      </c>
      <c r="AJ473" s="28">
        <f t="shared" si="285"/>
        <v>86.982329789866029</v>
      </c>
      <c r="AK473" s="28">
        <f t="shared" si="286"/>
        <v>89.997435479688818</v>
      </c>
      <c r="AL473" s="29">
        <f t="shared" si="287"/>
        <v>-36.784965030780782</v>
      </c>
      <c r="AM473" s="28">
        <f t="shared" si="288"/>
        <v>-89.170360239765458</v>
      </c>
      <c r="AN473" s="28">
        <f t="shared" si="289"/>
        <v>-21.336042011726207</v>
      </c>
      <c r="AO473" s="28">
        <f t="shared" si="290"/>
        <v>-89.172924383432019</v>
      </c>
      <c r="AP473">
        <f t="shared" si="306"/>
        <v>23.609121289162623</v>
      </c>
      <c r="AQ473">
        <f t="shared" si="307"/>
        <v>-25.26482869549163</v>
      </c>
      <c r="AR473" s="28">
        <f t="shared" si="291"/>
        <v>-35.828406146779194</v>
      </c>
      <c r="AS473" s="30">
        <f t="shared" si="292"/>
        <v>-180.6630764144536</v>
      </c>
      <c r="AT473" s="28">
        <f t="shared" si="293"/>
        <v>1.0428444791298358E-4</v>
      </c>
      <c r="AU473" s="28">
        <f t="shared" si="294"/>
        <v>0.28076268102762653</v>
      </c>
      <c r="AV473" s="29">
        <f t="shared" si="295"/>
        <v>-3.1027149326016247E-7</v>
      </c>
      <c r="AW473" s="28">
        <f t="shared" si="296"/>
        <v>-1.5314450269866829E-2</v>
      </c>
      <c r="AX473" s="31">
        <f t="shared" si="297"/>
        <v>1.0397417641972341E-4</v>
      </c>
      <c r="AY473" s="28">
        <f t="shared" si="298"/>
        <v>0.2654482307577597</v>
      </c>
      <c r="AZ473" s="8">
        <f t="shared" si="299"/>
        <v>-35.828302172602775</v>
      </c>
      <c r="BA473" s="8">
        <f t="shared" si="300"/>
        <v>-180.39762818369584</v>
      </c>
      <c r="BB473" s="8">
        <f t="shared" si="301"/>
        <v>-0.39762818369584352</v>
      </c>
      <c r="BD473" s="32">
        <f t="shared" si="302"/>
        <v>-36</v>
      </c>
      <c r="BE473" s="32">
        <f t="shared" si="303"/>
        <v>-180</v>
      </c>
      <c r="BF473" s="32">
        <f t="shared" si="304"/>
        <v>0</v>
      </c>
    </row>
    <row r="474" spans="22:58" x14ac:dyDescent="0.25">
      <c r="V474" s="27">
        <v>5.7000000000000597</v>
      </c>
      <c r="W474" s="32">
        <f t="shared" si="274"/>
        <v>5011872.3362734206</v>
      </c>
      <c r="X474">
        <f t="shared" si="308"/>
        <v>-3.4139245433795011</v>
      </c>
      <c r="Y474" s="28">
        <f t="shared" si="275"/>
        <v>-77.639904761553581</v>
      </c>
      <c r="Z474" s="28">
        <f t="shared" si="276"/>
        <v>-89.992481565932138</v>
      </c>
      <c r="AA474" s="28">
        <f t="shared" si="277"/>
        <v>39.557981267919587</v>
      </c>
      <c r="AB474" s="28">
        <f t="shared" si="278"/>
        <v>-89.397119019531488</v>
      </c>
      <c r="AC474" s="28">
        <f t="shared" si="279"/>
        <v>28.858902477833777</v>
      </c>
      <c r="AD474" s="28">
        <f t="shared" si="280"/>
        <v>87.933327376145826</v>
      </c>
      <c r="AE474" s="28">
        <f t="shared" si="281"/>
        <v>-12.636945559179726</v>
      </c>
      <c r="AF474" s="28">
        <f t="shared" si="282"/>
        <v>-91.4562732093178</v>
      </c>
      <c r="AG474" s="28">
        <f t="shared" si="305"/>
        <v>92.110410468749379</v>
      </c>
      <c r="AH474" s="28">
        <f t="shared" si="283"/>
        <v>-163.84381723956082</v>
      </c>
      <c r="AI474" s="28">
        <f t="shared" si="284"/>
        <v>-89.999999631928858</v>
      </c>
      <c r="AJ474" s="28">
        <f t="shared" si="285"/>
        <v>87.182329789474423</v>
      </c>
      <c r="AK474" s="28">
        <f t="shared" si="286"/>
        <v>89.997493855297932</v>
      </c>
      <c r="AL474" s="29">
        <f t="shared" si="287"/>
        <v>-36.984924050595524</v>
      </c>
      <c r="AM474" s="28">
        <f t="shared" si="288"/>
        <v>-89.189242596136154</v>
      </c>
      <c r="AN474" s="28">
        <f t="shared" si="289"/>
        <v>-21.536001031932543</v>
      </c>
      <c r="AO474" s="28">
        <f t="shared" si="290"/>
        <v>-89.19174837276708</v>
      </c>
      <c r="AP474">
        <f t="shared" si="306"/>
        <v>23.609121289162623</v>
      </c>
      <c r="AQ474">
        <f t="shared" si="307"/>
        <v>-25.26482869549163</v>
      </c>
      <c r="AR474" s="28">
        <f t="shared" si="291"/>
        <v>-35.828653997441272</v>
      </c>
      <c r="AS474" s="30">
        <f t="shared" si="292"/>
        <v>-180.64802158208488</v>
      </c>
      <c r="AT474" s="28">
        <f t="shared" si="293"/>
        <v>1.0919916074030066E-4</v>
      </c>
      <c r="AU474" s="28">
        <f t="shared" si="294"/>
        <v>0.28730237561348076</v>
      </c>
      <c r="AV474" s="29">
        <f t="shared" si="295"/>
        <v>-3.2489413697950479E-7</v>
      </c>
      <c r="AW474" s="28">
        <f t="shared" si="296"/>
        <v>-1.5671169624198615E-2</v>
      </c>
      <c r="AX474" s="31">
        <f t="shared" si="297"/>
        <v>1.0887426660332115E-4</v>
      </c>
      <c r="AY474" s="28">
        <f t="shared" si="298"/>
        <v>0.27163120598928214</v>
      </c>
      <c r="AZ474" s="8">
        <f t="shared" si="299"/>
        <v>-35.828545123174671</v>
      </c>
      <c r="BA474" s="8">
        <f t="shared" si="300"/>
        <v>-180.3763903760956</v>
      </c>
      <c r="BB474" s="8">
        <f t="shared" si="301"/>
        <v>-0.37639037609559978</v>
      </c>
      <c r="BD474" s="32">
        <f t="shared" si="302"/>
        <v>-36</v>
      </c>
      <c r="BE474" s="32">
        <f t="shared" si="303"/>
        <v>-180</v>
      </c>
      <c r="BF474" s="32">
        <f t="shared" si="304"/>
        <v>0</v>
      </c>
    </row>
    <row r="475" spans="22:58" x14ac:dyDescent="0.25">
      <c r="V475" s="27">
        <v>5.7100000000000604</v>
      </c>
      <c r="W475" s="32">
        <f t="shared" si="274"/>
        <v>5128613.8399143713</v>
      </c>
      <c r="X475">
        <f t="shared" si="308"/>
        <v>-3.4139245433795011</v>
      </c>
      <c r="Y475" s="28">
        <f t="shared" si="275"/>
        <v>-77.83990475818787</v>
      </c>
      <c r="Z475" s="28">
        <f t="shared" si="276"/>
        <v>-89.992652706383694</v>
      </c>
      <c r="AA475" s="28">
        <f t="shared" si="277"/>
        <v>39.757959627218497</v>
      </c>
      <c r="AB475" s="28">
        <f t="shared" si="278"/>
        <v>-89.410841287482626</v>
      </c>
      <c r="AC475" s="28">
        <f t="shared" si="279"/>
        <v>29.058648268885431</v>
      </c>
      <c r="AD475" s="28">
        <f t="shared" si="280"/>
        <v>87.980331175861181</v>
      </c>
      <c r="AE475" s="28">
        <f t="shared" si="281"/>
        <v>-12.43722140546345</v>
      </c>
      <c r="AF475" s="28">
        <f t="shared" si="282"/>
        <v>-91.423162818005153</v>
      </c>
      <c r="AG475" s="28">
        <f t="shared" si="305"/>
        <v>92.110410468749379</v>
      </c>
      <c r="AH475" s="28">
        <f t="shared" si="283"/>
        <v>-164.04381723956081</v>
      </c>
      <c r="AI475" s="28">
        <f t="shared" si="284"/>
        <v>-89.99999964030718</v>
      </c>
      <c r="AJ475" s="28">
        <f t="shared" si="285"/>
        <v>87.382329789100481</v>
      </c>
      <c r="AK475" s="28">
        <f t="shared" si="286"/>
        <v>89.997550902115961</v>
      </c>
      <c r="AL475" s="29">
        <f t="shared" si="287"/>
        <v>-37.18488491446147</v>
      </c>
      <c r="AM475" s="28">
        <f t="shared" si="288"/>
        <v>-89.207695307788001</v>
      </c>
      <c r="AN475" s="28">
        <f t="shared" si="289"/>
        <v>-21.735961896172419</v>
      </c>
      <c r="AO475" s="28">
        <f t="shared" si="290"/>
        <v>-89.21014404597922</v>
      </c>
      <c r="AP475">
        <f t="shared" si="306"/>
        <v>23.609121289162623</v>
      </c>
      <c r="AQ475">
        <f t="shared" si="307"/>
        <v>-25.26482869549163</v>
      </c>
      <c r="AR475" s="28">
        <f t="shared" si="291"/>
        <v>-35.828890707964881</v>
      </c>
      <c r="AS475" s="30">
        <f t="shared" si="292"/>
        <v>-180.63330686398439</v>
      </c>
      <c r="AT475" s="28">
        <f t="shared" si="293"/>
        <v>1.1434549088560719E-4</v>
      </c>
      <c r="AU475" s="28">
        <f t="shared" si="294"/>
        <v>0.29399439150402418</v>
      </c>
      <c r="AV475" s="29">
        <f t="shared" si="295"/>
        <v>-3.4020592676679928E-7</v>
      </c>
      <c r="AW475" s="28">
        <f t="shared" si="296"/>
        <v>-1.6036198038439375E-2</v>
      </c>
      <c r="AX475" s="31">
        <f t="shared" si="297"/>
        <v>1.140052849588404E-4</v>
      </c>
      <c r="AY475" s="28">
        <f t="shared" si="298"/>
        <v>0.27795819346558481</v>
      </c>
      <c r="AZ475" s="8">
        <f t="shared" si="299"/>
        <v>-35.828776702679924</v>
      </c>
      <c r="BA475" s="8">
        <f t="shared" si="300"/>
        <v>-180.35534867051879</v>
      </c>
      <c r="BB475" s="8">
        <f t="shared" si="301"/>
        <v>-0.3553486705187936</v>
      </c>
      <c r="BD475" s="32">
        <f t="shared" si="302"/>
        <v>-36</v>
      </c>
      <c r="BE475" s="32">
        <f t="shared" si="303"/>
        <v>-180</v>
      </c>
      <c r="BF475" s="32">
        <f t="shared" si="304"/>
        <v>0</v>
      </c>
    </row>
    <row r="476" spans="22:58" x14ac:dyDescent="0.25">
      <c r="V476" s="27">
        <v>5.7200000000000601</v>
      </c>
      <c r="W476" s="32">
        <f t="shared" si="274"/>
        <v>5248074.602498455</v>
      </c>
      <c r="X476">
        <f t="shared" si="308"/>
        <v>-3.4139245433795011</v>
      </c>
      <c r="Y476" s="28">
        <f t="shared" si="275"/>
        <v>-78.03990475497362</v>
      </c>
      <c r="Z476" s="28">
        <f t="shared" si="276"/>
        <v>-89.992819951203074</v>
      </c>
      <c r="AA476" s="28">
        <f t="shared" si="277"/>
        <v>39.957938960408711</v>
      </c>
      <c r="AB476" s="28">
        <f t="shared" si="278"/>
        <v>-89.424251263792243</v>
      </c>
      <c r="AC476" s="28">
        <f t="shared" si="279"/>
        <v>29.258405487333313</v>
      </c>
      <c r="AD476" s="28">
        <f t="shared" si="280"/>
        <v>88.026267666563683</v>
      </c>
      <c r="AE476" s="28">
        <f t="shared" si="281"/>
        <v>-12.237484850611104</v>
      </c>
      <c r="AF476" s="28">
        <f t="shared" si="282"/>
        <v>-91.39080354843162</v>
      </c>
      <c r="AG476" s="28">
        <f t="shared" si="305"/>
        <v>92.110410468749379</v>
      </c>
      <c r="AH476" s="28">
        <f t="shared" si="283"/>
        <v>-164.24381723956083</v>
      </c>
      <c r="AI476" s="28">
        <f t="shared" si="284"/>
        <v>-89.999999648494793</v>
      </c>
      <c r="AJ476" s="28">
        <f t="shared" si="285"/>
        <v>87.582329788743323</v>
      </c>
      <c r="AK476" s="28">
        <f t="shared" si="286"/>
        <v>89.997606650389898</v>
      </c>
      <c r="AL476" s="29">
        <f t="shared" si="287"/>
        <v>-37.384847539414345</v>
      </c>
      <c r="AM476" s="28">
        <f t="shared" si="288"/>
        <v>-89.22572814327242</v>
      </c>
      <c r="AN476" s="28">
        <f t="shared" si="289"/>
        <v>-21.93592452148247</v>
      </c>
      <c r="AO476" s="28">
        <f t="shared" si="290"/>
        <v>-89.228121141377315</v>
      </c>
      <c r="AP476">
        <f t="shared" si="306"/>
        <v>23.609121289162623</v>
      </c>
      <c r="AQ476">
        <f t="shared" si="307"/>
        <v>-25.26482869549163</v>
      </c>
      <c r="AR476" s="28">
        <f t="shared" si="291"/>
        <v>-35.829116778422581</v>
      </c>
      <c r="AS476" s="30">
        <f t="shared" si="292"/>
        <v>-180.61892468980892</v>
      </c>
      <c r="AT476" s="28">
        <f t="shared" si="293"/>
        <v>1.1973435356093063E-4</v>
      </c>
      <c r="AU476" s="28">
        <f t="shared" si="294"/>
        <v>0.30084227616391601</v>
      </c>
      <c r="AV476" s="29">
        <f t="shared" si="295"/>
        <v>-3.5623933635445861E-7</v>
      </c>
      <c r="AW476" s="28">
        <f t="shared" si="296"/>
        <v>-1.6409729055367382E-2</v>
      </c>
      <c r="AX476" s="31">
        <f t="shared" si="297"/>
        <v>1.1937811422457618E-4</v>
      </c>
      <c r="AY476" s="28">
        <f t="shared" si="298"/>
        <v>0.28443254710854865</v>
      </c>
      <c r="AZ476" s="8">
        <f t="shared" si="299"/>
        <v>-35.828997400308353</v>
      </c>
      <c r="BA476" s="8">
        <f t="shared" si="300"/>
        <v>-180.33449214270038</v>
      </c>
      <c r="BB476" s="8">
        <f t="shared" si="301"/>
        <v>-0.33449214270038397</v>
      </c>
      <c r="BD476" s="32">
        <f t="shared" si="302"/>
        <v>-36</v>
      </c>
      <c r="BE476" s="32">
        <f t="shared" si="303"/>
        <v>-180</v>
      </c>
      <c r="BF476" s="32">
        <f t="shared" si="304"/>
        <v>0</v>
      </c>
    </row>
    <row r="477" spans="22:58" x14ac:dyDescent="0.25">
      <c r="V477" s="27">
        <v>5.7300000000000599</v>
      </c>
      <c r="W477" s="32">
        <f t="shared" si="274"/>
        <v>5370317.9637032738</v>
      </c>
      <c r="X477">
        <f t="shared" si="308"/>
        <v>-3.4139245433795011</v>
      </c>
      <c r="Y477" s="28">
        <f t="shared" si="275"/>
        <v>-78.239904751904049</v>
      </c>
      <c r="Z477" s="28">
        <f t="shared" si="276"/>
        <v>-89.992983389065714</v>
      </c>
      <c r="AA477" s="28">
        <f t="shared" si="277"/>
        <v>40.157919223666802</v>
      </c>
      <c r="AB477" s="28">
        <f t="shared" si="278"/>
        <v>-89.437356052727239</v>
      </c>
      <c r="AC477" s="28">
        <f t="shared" si="279"/>
        <v>29.458173620080768</v>
      </c>
      <c r="AD477" s="28">
        <f t="shared" si="280"/>
        <v>88.07116096803297</v>
      </c>
      <c r="AE477" s="28">
        <f t="shared" si="281"/>
        <v>-12.037736451535974</v>
      </c>
      <c r="AF477" s="28">
        <f t="shared" si="282"/>
        <v>-91.359178473759997</v>
      </c>
      <c r="AG477" s="28">
        <f t="shared" si="305"/>
        <v>92.110410468749379</v>
      </c>
      <c r="AH477" s="28">
        <f t="shared" si="283"/>
        <v>-164.44381723956081</v>
      </c>
      <c r="AI477" s="28">
        <f t="shared" si="284"/>
        <v>-89.99999965649603</v>
      </c>
      <c r="AJ477" s="28">
        <f t="shared" si="285"/>
        <v>87.782329788402251</v>
      </c>
      <c r="AK477" s="28">
        <f t="shared" si="286"/>
        <v>89.997661129678193</v>
      </c>
      <c r="AL477" s="29">
        <f t="shared" si="287"/>
        <v>-37.5848118462212</v>
      </c>
      <c r="AM477" s="28">
        <f t="shared" si="288"/>
        <v>-89.243350649539138</v>
      </c>
      <c r="AN477" s="28">
        <f t="shared" si="289"/>
        <v>-22.135888828630385</v>
      </c>
      <c r="AO477" s="28">
        <f t="shared" si="290"/>
        <v>-89.245689176356976</v>
      </c>
      <c r="AP477">
        <f t="shared" si="306"/>
        <v>23.609121289162623</v>
      </c>
      <c r="AQ477">
        <f t="shared" si="307"/>
        <v>-25.26482869549163</v>
      </c>
      <c r="AR477" s="28">
        <f t="shared" si="291"/>
        <v>-35.82933268649537</v>
      </c>
      <c r="AS477" s="30">
        <f t="shared" si="292"/>
        <v>-180.60486765011697</v>
      </c>
      <c r="AT477" s="28">
        <f t="shared" si="293"/>
        <v>1.2537717834455123E-4</v>
      </c>
      <c r="AU477" s="28">
        <f t="shared" si="294"/>
        <v>0.30784965964924421</v>
      </c>
      <c r="AV477" s="29">
        <f t="shared" si="295"/>
        <v>-3.7302837854201225E-7</v>
      </c>
      <c r="AW477" s="28">
        <f t="shared" si="296"/>
        <v>-1.6791960725945094E-2</v>
      </c>
      <c r="AX477" s="31">
        <f t="shared" si="297"/>
        <v>1.2500414996600921E-4</v>
      </c>
      <c r="AY477" s="28">
        <f t="shared" si="298"/>
        <v>0.29105769892329914</v>
      </c>
      <c r="AZ477" s="8">
        <f t="shared" si="299"/>
        <v>-35.829207682345405</v>
      </c>
      <c r="BA477" s="8">
        <f t="shared" si="300"/>
        <v>-180.31380995119366</v>
      </c>
      <c r="BB477" s="8">
        <f t="shared" si="301"/>
        <v>-0.31380995119366162</v>
      </c>
      <c r="BD477" s="32">
        <f t="shared" si="302"/>
        <v>-36</v>
      </c>
      <c r="BE477" s="32">
        <f t="shared" si="303"/>
        <v>-180</v>
      </c>
      <c r="BF477" s="32">
        <f t="shared" si="304"/>
        <v>0</v>
      </c>
    </row>
    <row r="478" spans="22:58" x14ac:dyDescent="0.25">
      <c r="V478" s="27">
        <v>5.7400000000000597</v>
      </c>
      <c r="W478" s="32">
        <f t="shared" si="274"/>
        <v>5495408.7385770082</v>
      </c>
      <c r="X478">
        <f t="shared" si="308"/>
        <v>-3.4139245433795011</v>
      </c>
      <c r="Y478" s="28">
        <f t="shared" si="275"/>
        <v>-78.439904748972623</v>
      </c>
      <c r="Z478" s="28">
        <f t="shared" si="276"/>
        <v>-89.993143106628509</v>
      </c>
      <c r="AA478" s="28">
        <f t="shared" si="277"/>
        <v>40.357900375140858</v>
      </c>
      <c r="AB478" s="28">
        <f t="shared" si="278"/>
        <v>-89.450162597132547</v>
      </c>
      <c r="AC478" s="28">
        <f t="shared" si="279"/>
        <v>29.657952177016988</v>
      </c>
      <c r="AD478" s="28">
        <f t="shared" si="280"/>
        <v>88.115034662675498</v>
      </c>
      <c r="AE478" s="28">
        <f t="shared" si="281"/>
        <v>-11.837976740194271</v>
      </c>
      <c r="AF478" s="28">
        <f t="shared" si="282"/>
        <v>-91.328271041085543</v>
      </c>
      <c r="AG478" s="28">
        <f t="shared" si="305"/>
        <v>92.110410468749379</v>
      </c>
      <c r="AH478" s="28">
        <f t="shared" si="283"/>
        <v>-164.6438172395608</v>
      </c>
      <c r="AI478" s="28">
        <f t="shared" si="284"/>
        <v>-89.999999664315141</v>
      </c>
      <c r="AJ478" s="28">
        <f t="shared" si="285"/>
        <v>87.982329788076541</v>
      </c>
      <c r="AK478" s="28">
        <f t="shared" si="286"/>
        <v>89.997714368866482</v>
      </c>
      <c r="AL478" s="29">
        <f t="shared" si="287"/>
        <v>-37.784777759212524</v>
      </c>
      <c r="AM478" s="28">
        <f t="shared" si="288"/>
        <v>-89.260572156929882</v>
      </c>
      <c r="AN478" s="28">
        <f t="shared" si="289"/>
        <v>-22.335854741947408</v>
      </c>
      <c r="AO478" s="28">
        <f t="shared" si="290"/>
        <v>-89.26285745237854</v>
      </c>
      <c r="AP478">
        <f t="shared" si="306"/>
        <v>23.609121289162623</v>
      </c>
      <c r="AQ478">
        <f t="shared" si="307"/>
        <v>-25.26482869549163</v>
      </c>
      <c r="AR478" s="28">
        <f t="shared" si="291"/>
        <v>-35.829538888470687</v>
      </c>
      <c r="AS478" s="30">
        <f t="shared" si="292"/>
        <v>-180.59112849346408</v>
      </c>
      <c r="AT478" s="28">
        <f t="shared" si="293"/>
        <v>1.3128593340739063E-4</v>
      </c>
      <c r="AU478" s="28">
        <f t="shared" si="294"/>
        <v>0.31502025652848598</v>
      </c>
      <c r="AV478" s="29">
        <f t="shared" si="295"/>
        <v>-3.9060866402012815E-7</v>
      </c>
      <c r="AW478" s="28">
        <f t="shared" si="296"/>
        <v>-1.7183095714327475E-2</v>
      </c>
      <c r="AX478" s="31">
        <f t="shared" si="297"/>
        <v>1.308953247433705E-4</v>
      </c>
      <c r="AY478" s="28">
        <f t="shared" si="298"/>
        <v>0.29783716081415851</v>
      </c>
      <c r="AZ478" s="8">
        <f t="shared" si="299"/>
        <v>-35.829407993145942</v>
      </c>
      <c r="BA478" s="8">
        <f t="shared" si="300"/>
        <v>-180.29329133264991</v>
      </c>
      <c r="BB478" s="8">
        <f t="shared" si="301"/>
        <v>-0.29329133264991469</v>
      </c>
      <c r="BD478" s="32">
        <f t="shared" si="302"/>
        <v>-36</v>
      </c>
      <c r="BE478" s="32">
        <f t="shared" si="303"/>
        <v>-180</v>
      </c>
      <c r="BF478" s="32">
        <f t="shared" si="304"/>
        <v>0</v>
      </c>
    </row>
    <row r="479" spans="22:58" x14ac:dyDescent="0.25">
      <c r="V479" s="27">
        <v>5.7500000000000604</v>
      </c>
      <c r="W479" s="32">
        <f t="shared" si="274"/>
        <v>5623413.2519042809</v>
      </c>
      <c r="X479">
        <f t="shared" si="308"/>
        <v>-3.4139245433795011</v>
      </c>
      <c r="Y479" s="28">
        <f t="shared" si="275"/>
        <v>-78.639904746173158</v>
      </c>
      <c r="Z479" s="28">
        <f t="shared" si="276"/>
        <v>-89.993299188575818</v>
      </c>
      <c r="AA479" s="28">
        <f t="shared" si="277"/>
        <v>40.557882374861983</v>
      </c>
      <c r="AB479" s="28">
        <f t="shared" si="278"/>
        <v>-89.462677682086138</v>
      </c>
      <c r="AC479" s="28">
        <f t="shared" si="279"/>
        <v>29.857740689992003</v>
      </c>
      <c r="AD479" s="28">
        <f t="shared" si="280"/>
        <v>88.157911806981588</v>
      </c>
      <c r="AE479" s="28">
        <f t="shared" si="281"/>
        <v>-11.638206224698667</v>
      </c>
      <c r="AF479" s="28">
        <f t="shared" si="282"/>
        <v>-91.298065063680383</v>
      </c>
      <c r="AG479" s="28">
        <f t="shared" si="305"/>
        <v>92.110410468749379</v>
      </c>
      <c r="AH479" s="28">
        <f t="shared" si="283"/>
        <v>-164.84381723956085</v>
      </c>
      <c r="AI479" s="28">
        <f t="shared" si="284"/>
        <v>-89.99999967195626</v>
      </c>
      <c r="AJ479" s="28">
        <f t="shared" si="285"/>
        <v>88.182329787765511</v>
      </c>
      <c r="AK479" s="28">
        <f t="shared" si="286"/>
        <v>89.997766396182882</v>
      </c>
      <c r="AL479" s="29">
        <f t="shared" si="287"/>
        <v>-37.98474520612222</v>
      </c>
      <c r="AM479" s="28">
        <f t="shared" si="288"/>
        <v>-89.277401784061865</v>
      </c>
      <c r="AN479" s="28">
        <f t="shared" si="289"/>
        <v>-22.535822189168179</v>
      </c>
      <c r="AO479" s="28">
        <f t="shared" si="290"/>
        <v>-89.279635059835243</v>
      </c>
      <c r="AP479">
        <f t="shared" si="306"/>
        <v>23.609121289162623</v>
      </c>
      <c r="AQ479">
        <f t="shared" si="307"/>
        <v>-25.26482869549163</v>
      </c>
      <c r="AR479" s="28">
        <f t="shared" si="291"/>
        <v>-35.829735820195857</v>
      </c>
      <c r="AS479" s="30">
        <f t="shared" si="292"/>
        <v>-180.57770012351563</v>
      </c>
      <c r="AT479" s="28">
        <f t="shared" si="293"/>
        <v>1.3747315090187421E-4</v>
      </c>
      <c r="AU479" s="28">
        <f t="shared" si="294"/>
        <v>0.32235786784802062</v>
      </c>
      <c r="AV479" s="29">
        <f t="shared" si="295"/>
        <v>-4.0901748140984336E-7</v>
      </c>
      <c r="AW479" s="28">
        <f t="shared" si="296"/>
        <v>-1.7583341405316776E-2</v>
      </c>
      <c r="AX479" s="31">
        <f t="shared" si="297"/>
        <v>1.3706413342046437E-4</v>
      </c>
      <c r="AY479" s="28">
        <f t="shared" si="298"/>
        <v>0.30477452644270386</v>
      </c>
      <c r="AZ479" s="8">
        <f t="shared" si="299"/>
        <v>-35.829598756062438</v>
      </c>
      <c r="BA479" s="8">
        <f t="shared" si="300"/>
        <v>-180.27292559707291</v>
      </c>
      <c r="BB479" s="8">
        <f t="shared" si="301"/>
        <v>-0.27292559707291275</v>
      </c>
      <c r="BD479" s="32">
        <f t="shared" si="302"/>
        <v>-36</v>
      </c>
      <c r="BE479" s="32">
        <f t="shared" si="303"/>
        <v>-180</v>
      </c>
      <c r="BF479" s="32">
        <f t="shared" si="304"/>
        <v>0</v>
      </c>
    </row>
    <row r="480" spans="22:58" x14ac:dyDescent="0.25">
      <c r="V480" s="27">
        <v>5.7600000000000602</v>
      </c>
      <c r="W480" s="32">
        <f t="shared" si="274"/>
        <v>5754399.3733723778</v>
      </c>
      <c r="X480">
        <f t="shared" si="308"/>
        <v>-3.4139245433795011</v>
      </c>
      <c r="Y480" s="28">
        <f t="shared" si="275"/>
        <v>-78.839904743499673</v>
      </c>
      <c r="Z480" s="28">
        <f t="shared" si="276"/>
        <v>-89.993451717664328</v>
      </c>
      <c r="AA480" s="28">
        <f t="shared" si="277"/>
        <v>40.757865184659458</v>
      </c>
      <c r="AB480" s="28">
        <f t="shared" si="278"/>
        <v>-89.474907938472057</v>
      </c>
      <c r="AC480" s="28">
        <f t="shared" si="279"/>
        <v>30.057538711836756</v>
      </c>
      <c r="AD480" s="28">
        <f t="shared" si="280"/>
        <v>88.199814942773116</v>
      </c>
      <c r="AE480" s="28">
        <f t="shared" si="281"/>
        <v>-11.438425390382967</v>
      </c>
      <c r="AF480" s="28">
        <f t="shared" si="282"/>
        <v>-91.268544713363269</v>
      </c>
      <c r="AG480" s="28">
        <f t="shared" si="305"/>
        <v>92.110410468749379</v>
      </c>
      <c r="AH480" s="28">
        <f t="shared" si="283"/>
        <v>-165.04381723956084</v>
      </c>
      <c r="AI480" s="28">
        <f t="shared" si="284"/>
        <v>-89.999999679423439</v>
      </c>
      <c r="AJ480" s="28">
        <f t="shared" si="285"/>
        <v>88.38232978746845</v>
      </c>
      <c r="AK480" s="28">
        <f t="shared" si="286"/>
        <v>89.997817239212992</v>
      </c>
      <c r="AL480" s="29">
        <f t="shared" si="287"/>
        <v>-38.184714117934533</v>
      </c>
      <c r="AM480" s="28">
        <f t="shared" si="288"/>
        <v>-89.293848442603192</v>
      </c>
      <c r="AN480" s="28">
        <f t="shared" si="289"/>
        <v>-22.735791101277542</v>
      </c>
      <c r="AO480" s="28">
        <f t="shared" si="290"/>
        <v>-89.296030882813639</v>
      </c>
      <c r="AP480">
        <f t="shared" si="306"/>
        <v>23.609121289162623</v>
      </c>
      <c r="AQ480">
        <f t="shared" si="307"/>
        <v>-25.26482869549163</v>
      </c>
      <c r="AR480" s="28">
        <f t="shared" si="291"/>
        <v>-35.829923897989516</v>
      </c>
      <c r="AS480" s="30">
        <f t="shared" si="292"/>
        <v>-180.56457559617689</v>
      </c>
      <c r="AT480" s="28">
        <f t="shared" si="293"/>
        <v>1.4395195352672011E-4</v>
      </c>
      <c r="AU480" s="28">
        <f t="shared" si="294"/>
        <v>0.32986638314320094</v>
      </c>
      <c r="AV480" s="29">
        <f t="shared" si="295"/>
        <v>-4.2829388115910929E-7</v>
      </c>
      <c r="AW480" s="28">
        <f t="shared" si="296"/>
        <v>-1.7992910014319848E-2</v>
      </c>
      <c r="AX480" s="31">
        <f t="shared" si="297"/>
        <v>1.4352365964556099E-4</v>
      </c>
      <c r="AY480" s="28">
        <f t="shared" si="298"/>
        <v>0.31187347312888108</v>
      </c>
      <c r="AZ480" s="8">
        <f t="shared" si="299"/>
        <v>-35.829780374329872</v>
      </c>
      <c r="BA480" s="8">
        <f t="shared" si="300"/>
        <v>-180.25270212304801</v>
      </c>
      <c r="BB480" s="8">
        <f t="shared" si="301"/>
        <v>-0.25270212304801021</v>
      </c>
      <c r="BD480" s="32">
        <f t="shared" si="302"/>
        <v>-36</v>
      </c>
      <c r="BE480" s="32">
        <f t="shared" si="303"/>
        <v>-180</v>
      </c>
      <c r="BF480" s="32">
        <f t="shared" si="304"/>
        <v>0</v>
      </c>
    </row>
    <row r="481" spans="22:58" x14ac:dyDescent="0.25">
      <c r="V481" s="27">
        <v>5.77000000000006</v>
      </c>
      <c r="W481" s="32">
        <f t="shared" si="274"/>
        <v>5888436.5535567049</v>
      </c>
      <c r="X481">
        <f t="shared" si="308"/>
        <v>-3.4139245433795011</v>
      </c>
      <c r="Y481" s="28">
        <f t="shared" si="275"/>
        <v>-79.039904740946497</v>
      </c>
      <c r="Z481" s="28">
        <f t="shared" si="276"/>
        <v>-89.993600774767017</v>
      </c>
      <c r="AA481" s="28">
        <f t="shared" si="277"/>
        <v>40.957848768079955</v>
      </c>
      <c r="AB481" s="28">
        <f t="shared" si="278"/>
        <v>-89.486859846473436</v>
      </c>
      <c r="AC481" s="28">
        <f t="shared" si="279"/>
        <v>30.257345815426767</v>
      </c>
      <c r="AD481" s="28">
        <f t="shared" si="280"/>
        <v>88.240766108243164</v>
      </c>
      <c r="AE481" s="28">
        <f t="shared" si="281"/>
        <v>-11.238634700819269</v>
      </c>
      <c r="AF481" s="28">
        <f t="shared" si="282"/>
        <v>-91.239694512997303</v>
      </c>
      <c r="AG481" s="28">
        <f t="shared" si="305"/>
        <v>92.110410468749379</v>
      </c>
      <c r="AH481" s="28">
        <f t="shared" si="283"/>
        <v>-165.2438172395608</v>
      </c>
      <c r="AI481" s="28">
        <f t="shared" si="284"/>
        <v>-89.999999686720656</v>
      </c>
      <c r="AJ481" s="28">
        <f t="shared" si="285"/>
        <v>88.582329787184747</v>
      </c>
      <c r="AK481" s="28">
        <f t="shared" si="286"/>
        <v>89.997866924914462</v>
      </c>
      <c r="AL481" s="29">
        <f t="shared" si="287"/>
        <v>-38.384684428738019</v>
      </c>
      <c r="AM481" s="28">
        <f t="shared" si="288"/>
        <v>-89.309920841942471</v>
      </c>
      <c r="AN481" s="28">
        <f t="shared" si="289"/>
        <v>-22.935761412364691</v>
      </c>
      <c r="AO481" s="28">
        <f t="shared" si="290"/>
        <v>-89.312053603748666</v>
      </c>
      <c r="AP481">
        <f t="shared" si="306"/>
        <v>23.609121289162623</v>
      </c>
      <c r="AQ481">
        <f t="shared" si="307"/>
        <v>-25.26482869549163</v>
      </c>
      <c r="AR481" s="28">
        <f t="shared" si="291"/>
        <v>-35.830103519512967</v>
      </c>
      <c r="AS481" s="30">
        <f t="shared" si="292"/>
        <v>-180.55174811674596</v>
      </c>
      <c r="AT481" s="28">
        <f t="shared" si="293"/>
        <v>1.507360823505327E-4</v>
      </c>
      <c r="AU481" s="28">
        <f t="shared" si="294"/>
        <v>0.33754978249604112</v>
      </c>
      <c r="AV481" s="29">
        <f t="shared" si="295"/>
        <v>-4.4847874883173999E-7</v>
      </c>
      <c r="AW481" s="28">
        <f t="shared" si="296"/>
        <v>-1.841201869986692E-2</v>
      </c>
      <c r="AX481" s="31">
        <f t="shared" si="297"/>
        <v>1.5028760360170096E-4</v>
      </c>
      <c r="AY481" s="28">
        <f t="shared" si="298"/>
        <v>0.3191377637961742</v>
      </c>
      <c r="AZ481" s="8">
        <f t="shared" si="299"/>
        <v>-35.829953231909364</v>
      </c>
      <c r="BA481" s="8">
        <f t="shared" si="300"/>
        <v>-180.23261035294979</v>
      </c>
      <c r="BB481" s="8">
        <f t="shared" si="301"/>
        <v>-0.23261035294979138</v>
      </c>
      <c r="BD481" s="32">
        <f t="shared" si="302"/>
        <v>-36</v>
      </c>
      <c r="BE481" s="32">
        <f t="shared" si="303"/>
        <v>-180</v>
      </c>
      <c r="BF481" s="32">
        <f t="shared" si="304"/>
        <v>0</v>
      </c>
    </row>
    <row r="482" spans="22:58" x14ac:dyDescent="0.25">
      <c r="V482" s="27">
        <v>5.7800000000000598</v>
      </c>
      <c r="W482" s="32">
        <f t="shared" si="274"/>
        <v>6025595.8607444111</v>
      </c>
      <c r="X482">
        <f t="shared" si="308"/>
        <v>-3.4139245433795011</v>
      </c>
      <c r="Y482" s="28">
        <f t="shared" si="275"/>
        <v>-79.239904738508244</v>
      </c>
      <c r="Z482" s="28">
        <f t="shared" si="276"/>
        <v>-89.993746438915878</v>
      </c>
      <c r="AA482" s="28">
        <f t="shared" si="277"/>
        <v>41.157833090310334</v>
      </c>
      <c r="AB482" s="28">
        <f t="shared" si="278"/>
        <v>-89.498539738987134</v>
      </c>
      <c r="AC482" s="28">
        <f t="shared" si="279"/>
        <v>30.45716159278706</v>
      </c>
      <c r="AD482" s="28">
        <f t="shared" si="280"/>
        <v>88.280786848789134</v>
      </c>
      <c r="AE482" s="28">
        <f t="shared" si="281"/>
        <v>-11.038834598790345</v>
      </c>
      <c r="AF482" s="28">
        <f t="shared" si="282"/>
        <v>-91.211499329113863</v>
      </c>
      <c r="AG482" s="28">
        <f t="shared" si="305"/>
        <v>92.110410468749379</v>
      </c>
      <c r="AH482" s="28">
        <f t="shared" si="283"/>
        <v>-165.44381723956081</v>
      </c>
      <c r="AI482" s="28">
        <f t="shared" si="284"/>
        <v>-89.999999693851763</v>
      </c>
      <c r="AJ482" s="28">
        <f t="shared" si="285"/>
        <v>88.782329786913834</v>
      </c>
      <c r="AK482" s="28">
        <f t="shared" si="286"/>
        <v>89.997915479631274</v>
      </c>
      <c r="AL482" s="29">
        <f t="shared" si="287"/>
        <v>-38.584656075586011</v>
      </c>
      <c r="AM482" s="28">
        <f t="shared" si="288"/>
        <v>-89.325627493754965</v>
      </c>
      <c r="AN482" s="28">
        <f t="shared" si="289"/>
        <v>-23.135733059483613</v>
      </c>
      <c r="AO482" s="28">
        <f t="shared" si="290"/>
        <v>-89.327711707975453</v>
      </c>
      <c r="AP482">
        <f t="shared" si="306"/>
        <v>23.609121289162623</v>
      </c>
      <c r="AQ482">
        <f t="shared" si="307"/>
        <v>-25.26482869549163</v>
      </c>
      <c r="AR482" s="28">
        <f t="shared" si="291"/>
        <v>-35.830275064602965</v>
      </c>
      <c r="AS482" s="30">
        <f t="shared" si="292"/>
        <v>-180.53921103708933</v>
      </c>
      <c r="AT482" s="28">
        <f t="shared" si="293"/>
        <v>1.5783992595971676E-4</v>
      </c>
      <c r="AU482" s="28">
        <f t="shared" si="294"/>
        <v>0.34541213864058301</v>
      </c>
      <c r="AV482" s="29">
        <f t="shared" si="295"/>
        <v>-4.6961490057589894E-7</v>
      </c>
      <c r="AW482" s="28">
        <f t="shared" si="296"/>
        <v>-1.8840889678751208E-2</v>
      </c>
      <c r="AX482" s="31">
        <f t="shared" si="297"/>
        <v>1.5737031105914087E-4</v>
      </c>
      <c r="AY482" s="28">
        <f t="shared" si="298"/>
        <v>0.32657124896183182</v>
      </c>
      <c r="AZ482" s="8">
        <f t="shared" si="299"/>
        <v>-35.830117694291907</v>
      </c>
      <c r="BA482" s="8">
        <f t="shared" si="300"/>
        <v>-180.21263978812749</v>
      </c>
      <c r="BB482" s="8">
        <f t="shared" si="301"/>
        <v>-0.21263978812748974</v>
      </c>
      <c r="BD482" s="32">
        <f t="shared" si="302"/>
        <v>-36</v>
      </c>
      <c r="BE482" s="32">
        <f t="shared" si="303"/>
        <v>-180</v>
      </c>
      <c r="BF482" s="32">
        <f t="shared" si="304"/>
        <v>0</v>
      </c>
    </row>
    <row r="483" spans="22:58" x14ac:dyDescent="0.25">
      <c r="V483" s="27">
        <v>5.7900000000000604</v>
      </c>
      <c r="W483" s="32">
        <f t="shared" si="274"/>
        <v>6165950.0186156854</v>
      </c>
      <c r="X483">
        <f t="shared" si="308"/>
        <v>-3.4139245433795011</v>
      </c>
      <c r="Y483" s="28">
        <f t="shared" si="275"/>
        <v>-79.439904736179756</v>
      </c>
      <c r="Z483" s="28">
        <f t="shared" si="276"/>
        <v>-89.993888787343977</v>
      </c>
      <c r="AA483" s="28">
        <f t="shared" si="277"/>
        <v>41.357818118103751</v>
      </c>
      <c r="AB483" s="28">
        <f t="shared" si="278"/>
        <v>-89.50995380496154</v>
      </c>
      <c r="AC483" s="28">
        <f t="shared" si="279"/>
        <v>30.656985654236824</v>
      </c>
      <c r="AD483" s="28">
        <f t="shared" si="280"/>
        <v>88.31989822764119</v>
      </c>
      <c r="AE483" s="28">
        <f t="shared" si="281"/>
        <v>-10.839025507218675</v>
      </c>
      <c r="AF483" s="28">
        <f t="shared" si="282"/>
        <v>-91.183944364664328</v>
      </c>
      <c r="AG483" s="28">
        <f t="shared" si="305"/>
        <v>92.110410468749379</v>
      </c>
      <c r="AH483" s="28">
        <f t="shared" si="283"/>
        <v>-165.6438172395608</v>
      </c>
      <c r="AI483" s="28">
        <f t="shared" si="284"/>
        <v>-89.999999700820553</v>
      </c>
      <c r="AJ483" s="28">
        <f t="shared" si="285"/>
        <v>88.982329786655129</v>
      </c>
      <c r="AK483" s="28">
        <f t="shared" si="286"/>
        <v>89.997962929107786</v>
      </c>
      <c r="AL483" s="29">
        <f t="shared" si="287"/>
        <v>-38.784628998363281</v>
      </c>
      <c r="AM483" s="28">
        <f t="shared" si="288"/>
        <v>-89.340976716467253</v>
      </c>
      <c r="AN483" s="28">
        <f t="shared" si="289"/>
        <v>-23.335705982519578</v>
      </c>
      <c r="AO483" s="28">
        <f t="shared" si="290"/>
        <v>-89.34301348818002</v>
      </c>
      <c r="AP483">
        <f t="shared" si="306"/>
        <v>23.609121289162623</v>
      </c>
      <c r="AQ483">
        <f t="shared" si="307"/>
        <v>-25.26482869549163</v>
      </c>
      <c r="AR483" s="28">
        <f t="shared" si="291"/>
        <v>-35.830438896067257</v>
      </c>
      <c r="AS483" s="30">
        <f t="shared" si="292"/>
        <v>-180.52695785284436</v>
      </c>
      <c r="AT483" s="28">
        <f t="shared" si="293"/>
        <v>1.6527855094800595E-4</v>
      </c>
      <c r="AU483" s="28">
        <f t="shared" si="294"/>
        <v>0.35345761911703283</v>
      </c>
      <c r="AV483" s="29">
        <f t="shared" si="295"/>
        <v>-4.9174716702066092E-7</v>
      </c>
      <c r="AW483" s="28">
        <f t="shared" si="296"/>
        <v>-1.9279750343850145E-2</v>
      </c>
      <c r="AX483" s="31">
        <f t="shared" si="297"/>
        <v>1.6478680378098528E-4</v>
      </c>
      <c r="AY483" s="28">
        <f t="shared" si="298"/>
        <v>0.33417786877318267</v>
      </c>
      <c r="AZ483" s="8">
        <f t="shared" si="299"/>
        <v>-35.830274109263478</v>
      </c>
      <c r="BA483" s="8">
        <f t="shared" si="300"/>
        <v>-180.19277998407117</v>
      </c>
      <c r="BB483" s="8">
        <f t="shared" si="301"/>
        <v>-0.1927799840711657</v>
      </c>
      <c r="BD483" s="32">
        <f t="shared" si="302"/>
        <v>-36</v>
      </c>
      <c r="BE483" s="32">
        <f t="shared" si="303"/>
        <v>-180</v>
      </c>
      <c r="BF483" s="32">
        <f t="shared" si="304"/>
        <v>0</v>
      </c>
    </row>
    <row r="484" spans="22:58" x14ac:dyDescent="0.25">
      <c r="V484" s="27">
        <v>5.8000000000000602</v>
      </c>
      <c r="W484" s="32">
        <f t="shared" si="274"/>
        <v>6309573.444802816</v>
      </c>
      <c r="X484">
        <f t="shared" si="308"/>
        <v>-3.4139245433795011</v>
      </c>
      <c r="Y484" s="28">
        <f t="shared" si="275"/>
        <v>-79.639904733956044</v>
      </c>
      <c r="Z484" s="28">
        <f t="shared" si="276"/>
        <v>-89.99402789552633</v>
      </c>
      <c r="AA484" s="28">
        <f t="shared" si="277"/>
        <v>41.557803819709278</v>
      </c>
      <c r="AB484" s="28">
        <f t="shared" si="278"/>
        <v>-89.521108092659674</v>
      </c>
      <c r="AC484" s="28">
        <f t="shared" si="279"/>
        <v>30.856817627571939</v>
      </c>
      <c r="AD484" s="28">
        <f t="shared" si="280"/>
        <v>88.35812083628781</v>
      </c>
      <c r="AE484" s="28">
        <f t="shared" si="281"/>
        <v>-10.639207830054335</v>
      </c>
      <c r="AF484" s="28">
        <f t="shared" si="282"/>
        <v>-91.157015151898179</v>
      </c>
      <c r="AG484" s="28">
        <f t="shared" si="305"/>
        <v>92.110410468749379</v>
      </c>
      <c r="AH484" s="28">
        <f t="shared" si="283"/>
        <v>-165.84381723956082</v>
      </c>
      <c r="AI484" s="28">
        <f t="shared" si="284"/>
        <v>-89.999999707630707</v>
      </c>
      <c r="AJ484" s="28">
        <f t="shared" si="285"/>
        <v>89.182329786408033</v>
      </c>
      <c r="AK484" s="28">
        <f t="shared" si="286"/>
        <v>89.998009298502367</v>
      </c>
      <c r="AL484" s="29">
        <f t="shared" si="287"/>
        <v>-38.984603139658709</v>
      </c>
      <c r="AM484" s="28">
        <f t="shared" si="288"/>
        <v>-89.355976639622725</v>
      </c>
      <c r="AN484" s="28">
        <f t="shared" si="289"/>
        <v>-23.535680124062118</v>
      </c>
      <c r="AO484" s="28">
        <f t="shared" si="290"/>
        <v>-89.357967048751064</v>
      </c>
      <c r="AP484">
        <f t="shared" si="306"/>
        <v>23.609121289162623</v>
      </c>
      <c r="AQ484">
        <f t="shared" si="307"/>
        <v>-25.26482869549163</v>
      </c>
      <c r="AR484" s="28">
        <f t="shared" si="291"/>
        <v>-35.830595360445464</v>
      </c>
      <c r="AS484" s="30">
        <f t="shared" si="292"/>
        <v>-180.51498220064923</v>
      </c>
      <c r="AT484" s="28">
        <f t="shared" si="293"/>
        <v>1.7306773387675527E-4</v>
      </c>
      <c r="AU484" s="28">
        <f t="shared" si="294"/>
        <v>0.36169048847578905</v>
      </c>
      <c r="AV484" s="29">
        <f t="shared" si="295"/>
        <v>-5.1492249453047778E-7</v>
      </c>
      <c r="AW484" s="28">
        <f t="shared" si="296"/>
        <v>-1.9728833384691211E-2</v>
      </c>
      <c r="AX484" s="31">
        <f t="shared" si="297"/>
        <v>1.7255281138222478E-4</v>
      </c>
      <c r="AY484" s="28">
        <f t="shared" si="298"/>
        <v>0.34196165509109783</v>
      </c>
      <c r="AZ484" s="8">
        <f t="shared" si="299"/>
        <v>-35.830422807634079</v>
      </c>
      <c r="BA484" s="8">
        <f t="shared" si="300"/>
        <v>-180.17302054555813</v>
      </c>
      <c r="BB484" s="8">
        <f t="shared" si="301"/>
        <v>-0.17302054555813129</v>
      </c>
      <c r="BD484" s="32">
        <f t="shared" si="302"/>
        <v>-36</v>
      </c>
      <c r="BE484" s="32">
        <f t="shared" si="303"/>
        <v>-180</v>
      </c>
      <c r="BF484" s="32">
        <f t="shared" si="304"/>
        <v>0</v>
      </c>
    </row>
    <row r="485" spans="22:58" x14ac:dyDescent="0.25">
      <c r="V485" s="27">
        <v>5.81000000000006</v>
      </c>
      <c r="W485" s="32">
        <f t="shared" si="274"/>
        <v>6456542.2903474588</v>
      </c>
      <c r="X485">
        <f t="shared" si="308"/>
        <v>-3.4139245433795011</v>
      </c>
      <c r="Y485" s="28">
        <f t="shared" si="275"/>
        <v>-79.839904731832419</v>
      </c>
      <c r="Z485" s="28">
        <f t="shared" si="276"/>
        <v>-89.994163837219958</v>
      </c>
      <c r="AA485" s="28">
        <f t="shared" si="277"/>
        <v>41.757790164804618</v>
      </c>
      <c r="AB485" s="28">
        <f t="shared" si="278"/>
        <v>-89.532008512848577</v>
      </c>
      <c r="AC485" s="28">
        <f t="shared" si="279"/>
        <v>31.056657157283908</v>
      </c>
      <c r="AD485" s="28">
        <f t="shared" si="280"/>
        <v>88.395474804700598</v>
      </c>
      <c r="AE485" s="28">
        <f t="shared" si="281"/>
        <v>-10.439381953123402</v>
      </c>
      <c r="AF485" s="28">
        <f t="shared" si="282"/>
        <v>-91.130697545367923</v>
      </c>
      <c r="AG485" s="28">
        <f t="shared" si="305"/>
        <v>92.110410468749379</v>
      </c>
      <c r="AH485" s="28">
        <f t="shared" si="283"/>
        <v>-166.04381723956081</v>
      </c>
      <c r="AI485" s="28">
        <f t="shared" si="284"/>
        <v>-89.999999714285835</v>
      </c>
      <c r="AJ485" s="28">
        <f t="shared" si="285"/>
        <v>89.382329786172079</v>
      </c>
      <c r="AK485" s="28">
        <f t="shared" si="286"/>
        <v>89.998054612400665</v>
      </c>
      <c r="AL485" s="29">
        <f t="shared" si="287"/>
        <v>-39.184578444643826</v>
      </c>
      <c r="AM485" s="28">
        <f t="shared" si="288"/>
        <v>-89.37063520814992</v>
      </c>
      <c r="AN485" s="28">
        <f t="shared" si="289"/>
        <v>-23.735655429283177</v>
      </c>
      <c r="AO485" s="28">
        <f t="shared" si="290"/>
        <v>-89.37258031003509</v>
      </c>
      <c r="AP485">
        <f t="shared" si="306"/>
        <v>23.609121289162623</v>
      </c>
      <c r="AQ485">
        <f t="shared" si="307"/>
        <v>-25.26482869549163</v>
      </c>
      <c r="AR485" s="28">
        <f t="shared" si="291"/>
        <v>-35.830744788735586</v>
      </c>
      <c r="AS485" s="30">
        <f t="shared" si="292"/>
        <v>-180.50327785540301</v>
      </c>
      <c r="AT485" s="28">
        <f t="shared" si="293"/>
        <v>1.8122399471363443E-4</v>
      </c>
      <c r="AU485" s="28">
        <f t="shared" si="294"/>
        <v>0.37011511053250712</v>
      </c>
      <c r="AV485" s="29">
        <f t="shared" si="295"/>
        <v>-5.3919004260234021E-7</v>
      </c>
      <c r="AW485" s="28">
        <f t="shared" si="296"/>
        <v>-2.0188376910826172E-2</v>
      </c>
      <c r="AX485" s="31">
        <f t="shared" si="297"/>
        <v>1.8068480467103208E-4</v>
      </c>
      <c r="AY485" s="28">
        <f t="shared" si="298"/>
        <v>0.34992673362168092</v>
      </c>
      <c r="AZ485" s="8">
        <f t="shared" si="299"/>
        <v>-35.830564103930918</v>
      </c>
      <c r="BA485" s="8">
        <f t="shared" si="300"/>
        <v>-180.15335112178133</v>
      </c>
      <c r="BB485" s="8">
        <f t="shared" si="301"/>
        <v>-0.15335112178132704</v>
      </c>
      <c r="BD485" s="32">
        <f t="shared" si="302"/>
        <v>-36</v>
      </c>
      <c r="BE485" s="32">
        <f t="shared" si="303"/>
        <v>-180</v>
      </c>
      <c r="BF485" s="32">
        <f t="shared" si="304"/>
        <v>0</v>
      </c>
    </row>
    <row r="486" spans="22:58" x14ac:dyDescent="0.25">
      <c r="V486" s="27">
        <v>5.8200000000000598</v>
      </c>
      <c r="W486" s="32">
        <f t="shared" si="274"/>
        <v>6606934.4800768839</v>
      </c>
      <c r="X486">
        <f t="shared" si="308"/>
        <v>-3.4139245433795011</v>
      </c>
      <c r="Y486" s="28">
        <f t="shared" si="275"/>
        <v>-80.039904729804363</v>
      </c>
      <c r="Z486" s="28">
        <f t="shared" si="276"/>
        <v>-89.994296684502885</v>
      </c>
      <c r="AA486" s="28">
        <f t="shared" si="277"/>
        <v>41.957777124431821</v>
      </c>
      <c r="AB486" s="28">
        <f t="shared" si="278"/>
        <v>-89.542660841917254</v>
      </c>
      <c r="AC486" s="28">
        <f t="shared" si="279"/>
        <v>31.256503903813332</v>
      </c>
      <c r="AD486" s="28">
        <f t="shared" si="280"/>
        <v>88.431979811360378</v>
      </c>
      <c r="AE486" s="28">
        <f t="shared" si="281"/>
        <v>-10.239548244938703</v>
      </c>
      <c r="AF486" s="28">
        <f t="shared" si="282"/>
        <v>-91.104977715059761</v>
      </c>
      <c r="AG486" s="28">
        <f t="shared" si="305"/>
        <v>92.110410468749379</v>
      </c>
      <c r="AH486" s="28">
        <f t="shared" si="283"/>
        <v>-166.2438172395608</v>
      </c>
      <c r="AI486" s="28">
        <f t="shared" si="284"/>
        <v>-89.999999720789489</v>
      </c>
      <c r="AJ486" s="28">
        <f t="shared" si="285"/>
        <v>89.58232978594674</v>
      </c>
      <c r="AK486" s="28">
        <f t="shared" si="286"/>
        <v>89.998098894828715</v>
      </c>
      <c r="AL486" s="29">
        <f t="shared" si="287"/>
        <v>-39.384554860956619</v>
      </c>
      <c r="AM486" s="28">
        <f t="shared" si="288"/>
        <v>-89.384960186535778</v>
      </c>
      <c r="AN486" s="28">
        <f t="shared" si="289"/>
        <v>-23.935631845821298</v>
      </c>
      <c r="AO486" s="28">
        <f t="shared" si="290"/>
        <v>-89.386861012496553</v>
      </c>
      <c r="AP486">
        <f t="shared" si="306"/>
        <v>23.609121289162623</v>
      </c>
      <c r="AQ486">
        <f t="shared" si="307"/>
        <v>-25.26482869549163</v>
      </c>
      <c r="AR486" s="28">
        <f t="shared" si="291"/>
        <v>-35.830887497089009</v>
      </c>
      <c r="AS486" s="30">
        <f t="shared" si="292"/>
        <v>-180.49183872755631</v>
      </c>
      <c r="AT486" s="28">
        <f t="shared" si="293"/>
        <v>1.8976463186342875E-4</v>
      </c>
      <c r="AU486" s="28">
        <f t="shared" si="294"/>
        <v>0.37873595067535526</v>
      </c>
      <c r="AV486" s="29">
        <f t="shared" si="295"/>
        <v>-5.6460128512025821E-7</v>
      </c>
      <c r="AW486" s="28">
        <f t="shared" si="296"/>
        <v>-2.0658624578078728E-2</v>
      </c>
      <c r="AX486" s="31">
        <f t="shared" si="297"/>
        <v>1.8920003057830849E-4</v>
      </c>
      <c r="AY486" s="28">
        <f t="shared" si="298"/>
        <v>0.35807732609727655</v>
      </c>
      <c r="AZ486" s="8">
        <f t="shared" si="299"/>
        <v>-35.830698297058433</v>
      </c>
      <c r="BA486" s="8">
        <f t="shared" si="300"/>
        <v>-180.13376140145903</v>
      </c>
      <c r="BB486" s="8">
        <f t="shared" si="301"/>
        <v>-0.13376140145902582</v>
      </c>
      <c r="BD486" s="32">
        <f t="shared" si="302"/>
        <v>-36</v>
      </c>
      <c r="BE486" s="32">
        <f t="shared" si="303"/>
        <v>-180</v>
      </c>
      <c r="BF486" s="32">
        <f t="shared" si="304"/>
        <v>0</v>
      </c>
    </row>
    <row r="487" spans="22:58" x14ac:dyDescent="0.25">
      <c r="V487" s="27">
        <v>5.8300000000000596</v>
      </c>
      <c r="W487" s="32">
        <f t="shared" si="274"/>
        <v>6760829.7539207507</v>
      </c>
      <c r="X487">
        <f t="shared" si="308"/>
        <v>-3.4139245433795011</v>
      </c>
      <c r="Y487" s="28">
        <f t="shared" si="275"/>
        <v>-80.239904727867582</v>
      </c>
      <c r="Z487" s="28">
        <f t="shared" si="276"/>
        <v>-89.994426507812548</v>
      </c>
      <c r="AA487" s="28">
        <f t="shared" si="277"/>
        <v>42.157764670935919</v>
      </c>
      <c r="AB487" s="28">
        <f t="shared" si="278"/>
        <v>-89.553070724924211</v>
      </c>
      <c r="AC487" s="28">
        <f t="shared" si="279"/>
        <v>31.456357542836585</v>
      </c>
      <c r="AD487" s="28">
        <f t="shared" si="280"/>
        <v>88.467655093086847</v>
      </c>
      <c r="AE487" s="28">
        <f t="shared" si="281"/>
        <v>-10.039707057474573</v>
      </c>
      <c r="AF487" s="28">
        <f t="shared" si="282"/>
        <v>-91.079842139649912</v>
      </c>
      <c r="AG487" s="28">
        <f t="shared" si="305"/>
        <v>92.110410468749379</v>
      </c>
      <c r="AH487" s="28">
        <f t="shared" si="283"/>
        <v>-166.44381723956081</v>
      </c>
      <c r="AI487" s="28">
        <f t="shared" si="284"/>
        <v>-89.999999727145095</v>
      </c>
      <c r="AJ487" s="28">
        <f t="shared" si="285"/>
        <v>89.782329785731534</v>
      </c>
      <c r="AK487" s="28">
        <f t="shared" si="286"/>
        <v>89.998142169265634</v>
      </c>
      <c r="AL487" s="29">
        <f t="shared" si="287"/>
        <v>-39.584532338590613</v>
      </c>
      <c r="AM487" s="28">
        <f t="shared" si="288"/>
        <v>-89.398959162905797</v>
      </c>
      <c r="AN487" s="28">
        <f t="shared" si="289"/>
        <v>-24.135609323670515</v>
      </c>
      <c r="AO487" s="28">
        <f t="shared" si="290"/>
        <v>-89.400816720785258</v>
      </c>
      <c r="AP487">
        <f t="shared" si="306"/>
        <v>23.609121289162623</v>
      </c>
      <c r="AQ487">
        <f t="shared" si="307"/>
        <v>-25.26482869549163</v>
      </c>
      <c r="AR487" s="28">
        <f t="shared" si="291"/>
        <v>-35.831023787474095</v>
      </c>
      <c r="AS487" s="30">
        <f t="shared" si="292"/>
        <v>-180.48065886043517</v>
      </c>
      <c r="AT487" s="28">
        <f t="shared" si="293"/>
        <v>1.9870775884099981E-4</v>
      </c>
      <c r="AU487" s="28">
        <f t="shared" si="294"/>
        <v>0.38755757822566445</v>
      </c>
      <c r="AV487" s="29">
        <f t="shared" si="295"/>
        <v>-5.912101231816814E-7</v>
      </c>
      <c r="AW487" s="28">
        <f t="shared" si="296"/>
        <v>-2.1139825717732926E-2</v>
      </c>
      <c r="AX487" s="31">
        <f t="shared" si="297"/>
        <v>1.9811654871781812E-4</v>
      </c>
      <c r="AY487" s="28">
        <f t="shared" si="298"/>
        <v>0.36641775250793152</v>
      </c>
      <c r="AZ487" s="8">
        <f t="shared" si="299"/>
        <v>-35.830825670925378</v>
      </c>
      <c r="BA487" s="8">
        <f t="shared" si="300"/>
        <v>-180.11424110792723</v>
      </c>
      <c r="BB487" s="8">
        <f t="shared" si="301"/>
        <v>-0.11424110792722786</v>
      </c>
      <c r="BD487" s="32">
        <f t="shared" si="302"/>
        <v>-36</v>
      </c>
      <c r="BE487" s="32">
        <f t="shared" si="303"/>
        <v>-180</v>
      </c>
      <c r="BF487" s="32">
        <f t="shared" si="304"/>
        <v>0</v>
      </c>
    </row>
    <row r="488" spans="22:58" x14ac:dyDescent="0.25">
      <c r="V488" s="27">
        <v>5.8400000000000603</v>
      </c>
      <c r="W488" s="32">
        <f t="shared" si="274"/>
        <v>6918309.7091903305</v>
      </c>
      <c r="X488">
        <f t="shared" si="308"/>
        <v>-3.4139245433795011</v>
      </c>
      <c r="Y488" s="28">
        <f t="shared" si="275"/>
        <v>-80.439904726018</v>
      </c>
      <c r="Z488" s="28">
        <f t="shared" si="276"/>
        <v>-89.994553375982932</v>
      </c>
      <c r="AA488" s="28">
        <f t="shared" si="277"/>
        <v>42.357752777906363</v>
      </c>
      <c r="AB488" s="28">
        <f t="shared" si="278"/>
        <v>-89.563243678576626</v>
      </c>
      <c r="AC488" s="28">
        <f t="shared" si="279"/>
        <v>31.656217764584305</v>
      </c>
      <c r="AD488" s="28">
        <f t="shared" si="280"/>
        <v>88.502519454674413</v>
      </c>
      <c r="AE488" s="28">
        <f t="shared" si="281"/>
        <v>-9.8398587269068258</v>
      </c>
      <c r="AF488" s="28">
        <f t="shared" si="282"/>
        <v>-91.055277599885144</v>
      </c>
      <c r="AG488" s="28">
        <f t="shared" si="305"/>
        <v>92.110410468749379</v>
      </c>
      <c r="AH488" s="28">
        <f t="shared" si="283"/>
        <v>-166.64381723956083</v>
      </c>
      <c r="AI488" s="28">
        <f t="shared" si="284"/>
        <v>-89.999999733356034</v>
      </c>
      <c r="AJ488" s="28">
        <f t="shared" si="285"/>
        <v>89.982329785526048</v>
      </c>
      <c r="AK488" s="28">
        <f t="shared" si="286"/>
        <v>89.998184458656112</v>
      </c>
      <c r="AL488" s="29">
        <f t="shared" si="287"/>
        <v>-39.784510829789063</v>
      </c>
      <c r="AM488" s="28">
        <f t="shared" si="288"/>
        <v>-89.412639553013236</v>
      </c>
      <c r="AN488" s="28">
        <f t="shared" si="289"/>
        <v>-24.335587815074469</v>
      </c>
      <c r="AO488" s="28">
        <f t="shared" si="290"/>
        <v>-89.414454827713158</v>
      </c>
      <c r="AP488">
        <f t="shared" si="306"/>
        <v>23.609121289162623</v>
      </c>
      <c r="AQ488">
        <f t="shared" si="307"/>
        <v>-25.26482869549163</v>
      </c>
      <c r="AR488" s="28">
        <f t="shared" si="291"/>
        <v>-35.831153948310302</v>
      </c>
      <c r="AS488" s="30">
        <f t="shared" si="292"/>
        <v>-180.4697324275983</v>
      </c>
      <c r="AT488" s="28">
        <f t="shared" si="293"/>
        <v>2.0807234266923577E-4</v>
      </c>
      <c r="AU488" s="28">
        <f t="shared" si="294"/>
        <v>0.39658466885319038</v>
      </c>
      <c r="AV488" s="29">
        <f t="shared" si="295"/>
        <v>-6.1907299599527336E-7</v>
      </c>
      <c r="AW488" s="28">
        <f t="shared" si="296"/>
        <v>-2.1632235468730884E-2</v>
      </c>
      <c r="AX488" s="31">
        <f t="shared" si="297"/>
        <v>2.0745326967324049E-4</v>
      </c>
      <c r="AY488" s="28">
        <f t="shared" si="298"/>
        <v>0.37495243338445949</v>
      </c>
      <c r="AZ488" s="8">
        <f t="shared" si="299"/>
        <v>-35.830946495040628</v>
      </c>
      <c r="BA488" s="8">
        <f t="shared" si="300"/>
        <v>-180.09477999421384</v>
      </c>
      <c r="BB488" s="8">
        <f t="shared" si="301"/>
        <v>-9.4779994213837426E-2</v>
      </c>
      <c r="BD488" s="32">
        <f t="shared" si="302"/>
        <v>-36</v>
      </c>
      <c r="BE488" s="32">
        <f t="shared" si="303"/>
        <v>-180</v>
      </c>
      <c r="BF488" s="32">
        <f t="shared" si="304"/>
        <v>0</v>
      </c>
    </row>
    <row r="489" spans="22:58" x14ac:dyDescent="0.25">
      <c r="V489" s="27">
        <v>5.85000000000006</v>
      </c>
      <c r="W489" s="32">
        <f t="shared" ref="W489:W552" si="309">10*10^V489</f>
        <v>7079457.8438423667</v>
      </c>
      <c r="X489">
        <f t="shared" si="308"/>
        <v>-3.4139245433795011</v>
      </c>
      <c r="Y489" s="28">
        <f t="shared" ref="Y489:Y552" si="310">20*LOG(1/SQRT((W489/fp)^2+1))</f>
        <v>-80.639904724251636</v>
      </c>
      <c r="Z489" s="28">
        <f t="shared" ref="Z489:Z552" si="311">-180/PI()*ATAN(W489/fp)</f>
        <v>-89.994677356281258</v>
      </c>
      <c r="AA489" s="28">
        <f t="shared" ref="AA489:AA552" si="312">20*LOG(SQRT((W489/fzRHP)^2+1))</f>
        <v>42.557741420120891</v>
      </c>
      <c r="AB489" s="28">
        <f t="shared" ref="AB489:AB552" si="313">-180/PI()*ATAN(W489/fzRHP)</f>
        <v>-89.57318509414209</v>
      </c>
      <c r="AC489" s="28">
        <f t="shared" ref="AC489:AC552" si="314">20*LOG(SQRT((W489/fzESR)^2+1))</f>
        <v>31.856084273189925</v>
      </c>
      <c r="AD489" s="28">
        <f t="shared" ref="AD489:AD552" si="315">180/PI()*ATAN(W489/fzESR)</f>
        <v>88.536591278336203</v>
      </c>
      <c r="AE489" s="28">
        <f t="shared" ref="AE489:AE552" si="316">X489+Y489+AA489+AC489</f>
        <v>-9.6400035743203141</v>
      </c>
      <c r="AF489" s="28">
        <f t="shared" ref="AF489:AF552" si="317">Z489+AB489+AD489</f>
        <v>-91.031271172087145</v>
      </c>
      <c r="AG489" s="28">
        <f t="shared" si="305"/>
        <v>92.110410468749379</v>
      </c>
      <c r="AH489" s="28">
        <f t="shared" ref="AH489:AH552" si="318">20*LOG(1/SQRT((W489/fp_comp1)^2+1))</f>
        <v>-166.84381723956082</v>
      </c>
      <c r="AI489" s="28">
        <f t="shared" ref="AI489:AI552" si="319">-180/PI()*ATAN(W489/fp_comp1)</f>
        <v>-89.99999973942559</v>
      </c>
      <c r="AJ489" s="28">
        <f t="shared" ref="AJ489:AJ552" si="320">20*LOG(SQRT((W489/fz_comp)^2+1))</f>
        <v>90.182329785329784</v>
      </c>
      <c r="AK489" s="28">
        <f t="shared" ref="AK489:AK552" si="321">180/PI()*ATAN(W489/fz_comp)</f>
        <v>89.998225785422548</v>
      </c>
      <c r="AL489" s="29">
        <f t="shared" ref="AL489:AL552" si="322">20*LOG(1/SQRT((W489/fp_comp2)^2+1))</f>
        <v>-39.984490288943583</v>
      </c>
      <c r="AM489" s="28">
        <f t="shared" ref="AM489:AM552" si="323">-180/PI()*ATAN(W489/fp_comp2)</f>
        <v>-89.426008604139057</v>
      </c>
      <c r="AN489" s="28">
        <f t="shared" ref="AN489:AN552" si="324">AG489+AH489+AJ489+AL489</f>
        <v>-24.53556727442524</v>
      </c>
      <c r="AO489" s="28">
        <f t="shared" ref="AO489:AO552" si="325">AI489+AK489+AM489</f>
        <v>-89.427782558142098</v>
      </c>
      <c r="AP489">
        <f t="shared" si="306"/>
        <v>23.609121289162623</v>
      </c>
      <c r="AQ489">
        <f t="shared" si="307"/>
        <v>-25.26482869549163</v>
      </c>
      <c r="AR489" s="28">
        <f t="shared" ref="AR489:AR552" si="326">AE489+AN489+AP489+AQ489</f>
        <v>-35.831278255074558</v>
      </c>
      <c r="AS489" s="30">
        <f t="shared" ref="AS489:AS552" si="327">AF489+AO489</f>
        <v>-180.45905373022924</v>
      </c>
      <c r="AT489" s="28">
        <f t="shared" ref="AT489:AT552" si="328">20*LOG(SQRT((W489/fz_ff)^2+1))</f>
        <v>2.1787824409445582E-4</v>
      </c>
      <c r="AU489" s="28">
        <f t="shared" ref="AU489:AU552" si="329">180/PI()*ATAN(W489/fz_ff)</f>
        <v>0.40582200704722032</v>
      </c>
      <c r="AV489" s="29">
        <f t="shared" ref="AV489:AV552" si="330">20*LOG(1/SQRT((W489/fp_ff)^2+1))</f>
        <v>-6.4824900527928337E-7</v>
      </c>
      <c r="AW489" s="28">
        <f t="shared" ref="AW489:AW552" si="331">-180/PI()*ATAN(W489/fp_ff)</f>
        <v>-2.213611491294917E-2</v>
      </c>
      <c r="AX489" s="31">
        <f t="shared" ref="AX489:AX552" si="332">AT489+AV489</f>
        <v>2.1722999508917655E-4</v>
      </c>
      <c r="AY489" s="28">
        <f t="shared" ref="AY489:AY552" si="333">AU489+AW489</f>
        <v>0.38368589213427118</v>
      </c>
      <c r="AZ489" s="8">
        <f t="shared" ref="AZ489:AZ552" si="334">AR489+AX489</f>
        <v>-35.831061025079471</v>
      </c>
      <c r="BA489" s="8">
        <f t="shared" ref="BA489:BA552" si="335">AS489+AY489</f>
        <v>-180.07536783809496</v>
      </c>
      <c r="BB489" s="8">
        <f t="shared" ref="BB489:BB552" si="336">BA489+180</f>
        <v>-7.5367838094962281E-2</v>
      </c>
      <c r="BD489" s="32">
        <f t="shared" ref="BD489:BD552" si="337">ROUND(AZ489,0)</f>
        <v>-36</v>
      </c>
      <c r="BE489" s="32">
        <f t="shared" ref="BE489:BE552" si="338">ROUND(BA489,0)</f>
        <v>-180</v>
      </c>
      <c r="BF489" s="32">
        <f t="shared" ref="BF489:BF552" si="339">ROUND(BB489,0)</f>
        <v>0</v>
      </c>
    </row>
    <row r="490" spans="22:58" x14ac:dyDescent="0.25">
      <c r="V490" s="27">
        <v>5.8600000000000598</v>
      </c>
      <c r="W490" s="32">
        <f t="shared" si="309"/>
        <v>7244359.600750911</v>
      </c>
      <c r="X490">
        <f t="shared" si="308"/>
        <v>-3.4139245433795011</v>
      </c>
      <c r="Y490" s="28">
        <f t="shared" si="310"/>
        <v>-80.839904722564796</v>
      </c>
      <c r="Z490" s="28">
        <f t="shared" si="311"/>
        <v>-89.994798514443474</v>
      </c>
      <c r="AA490" s="28">
        <f t="shared" si="312"/>
        <v>42.757730573492232</v>
      </c>
      <c r="AB490" s="28">
        <f t="shared" si="313"/>
        <v>-89.582900240295004</v>
      </c>
      <c r="AC490" s="28">
        <f t="shared" si="314"/>
        <v>32.05595678606754</v>
      </c>
      <c r="AD490" s="28">
        <f t="shared" si="315"/>
        <v>88.569888532959126</v>
      </c>
      <c r="AE490" s="28">
        <f t="shared" si="316"/>
        <v>-9.4401419063845182</v>
      </c>
      <c r="AF490" s="28">
        <f t="shared" si="317"/>
        <v>-91.007810221779366</v>
      </c>
      <c r="AG490" s="28">
        <f t="shared" si="305"/>
        <v>92.110410468749379</v>
      </c>
      <c r="AH490" s="28">
        <f t="shared" si="318"/>
        <v>-167.04381723956084</v>
      </c>
      <c r="AI490" s="28">
        <f t="shared" si="319"/>
        <v>-89.999999745356973</v>
      </c>
      <c r="AJ490" s="28">
        <f t="shared" si="320"/>
        <v>90.382329785142332</v>
      </c>
      <c r="AK490" s="28">
        <f t="shared" si="321"/>
        <v>89.998266171476928</v>
      </c>
      <c r="AL490" s="29">
        <f t="shared" si="322"/>
        <v>-40.184470672497753</v>
      </c>
      <c r="AM490" s="28">
        <f t="shared" si="323"/>
        <v>-89.439073398904782</v>
      </c>
      <c r="AN490" s="28">
        <f t="shared" si="324"/>
        <v>-24.73554765816688</v>
      </c>
      <c r="AO490" s="28">
        <f t="shared" si="325"/>
        <v>-89.440806972784827</v>
      </c>
      <c r="AP490">
        <f t="shared" si="306"/>
        <v>23.609121289162623</v>
      </c>
      <c r="AQ490">
        <f t="shared" si="307"/>
        <v>-25.26482869549163</v>
      </c>
      <c r="AR490" s="28">
        <f t="shared" si="326"/>
        <v>-35.831396970880405</v>
      </c>
      <c r="AS490" s="30">
        <f t="shared" si="327"/>
        <v>-180.44861719456418</v>
      </c>
      <c r="AT490" s="28">
        <f t="shared" si="328"/>
        <v>2.2814625968472081E-4</v>
      </c>
      <c r="AU490" s="28">
        <f t="shared" si="329"/>
        <v>0.41527448864481903</v>
      </c>
      <c r="AV490" s="29">
        <f t="shared" si="330"/>
        <v>-6.7880003676694608E-7</v>
      </c>
      <c r="AW490" s="28">
        <f t="shared" si="331"/>
        <v>-2.2651731213626822E-2</v>
      </c>
      <c r="AX490" s="31">
        <f t="shared" si="332"/>
        <v>2.2746745964795386E-4</v>
      </c>
      <c r="AY490" s="28">
        <f t="shared" si="333"/>
        <v>0.39262275743119218</v>
      </c>
      <c r="AZ490" s="8">
        <f t="shared" si="334"/>
        <v>-35.83116950342076</v>
      </c>
      <c r="BA490" s="8">
        <f t="shared" si="335"/>
        <v>-180.05599443713299</v>
      </c>
      <c r="BB490" s="8">
        <f t="shared" si="336"/>
        <v>-5.599443713299479E-2</v>
      </c>
      <c r="BD490" s="32">
        <f t="shared" si="337"/>
        <v>-36</v>
      </c>
      <c r="BE490" s="32">
        <f t="shared" si="338"/>
        <v>-180</v>
      </c>
      <c r="BF490" s="32">
        <f t="shared" si="339"/>
        <v>0</v>
      </c>
    </row>
    <row r="491" spans="22:58" x14ac:dyDescent="0.25">
      <c r="V491" s="27">
        <v>5.8700000000000596</v>
      </c>
      <c r="W491" s="32">
        <f t="shared" si="309"/>
        <v>7413102.4130102079</v>
      </c>
      <c r="X491">
        <f t="shared" si="308"/>
        <v>-3.4139245433795011</v>
      </c>
      <c r="Y491" s="28">
        <f t="shared" si="310"/>
        <v>-81.039904720953842</v>
      </c>
      <c r="Z491" s="28">
        <f t="shared" si="311"/>
        <v>-89.994916914709265</v>
      </c>
      <c r="AA491" s="28">
        <f t="shared" si="312"/>
        <v>42.957720215017005</v>
      </c>
      <c r="AB491" s="28">
        <f t="shared" si="313"/>
        <v>-89.592394265898633</v>
      </c>
      <c r="AC491" s="28">
        <f t="shared" si="314"/>
        <v>32.255835033317219</v>
      </c>
      <c r="AD491" s="28">
        <f t="shared" si="315"/>
        <v>88.60242878317257</v>
      </c>
      <c r="AE491" s="28">
        <f t="shared" si="316"/>
        <v>-9.2402740159991126</v>
      </c>
      <c r="AF491" s="28">
        <f t="shared" si="317"/>
        <v>-90.984882397435342</v>
      </c>
      <c r="AG491" s="28">
        <f t="shared" si="305"/>
        <v>92.110410468749379</v>
      </c>
      <c r="AH491" s="28">
        <f t="shared" si="318"/>
        <v>-167.24381723956083</v>
      </c>
      <c r="AI491" s="28">
        <f t="shared" si="319"/>
        <v>-89.999999751153368</v>
      </c>
      <c r="AJ491" s="28">
        <f t="shared" si="320"/>
        <v>90.582329784963349</v>
      </c>
      <c r="AK491" s="28">
        <f t="shared" si="321"/>
        <v>89.998305638232466</v>
      </c>
      <c r="AL491" s="29">
        <f t="shared" si="322"/>
        <v>-40.38445193885471</v>
      </c>
      <c r="AM491" s="28">
        <f t="shared" si="323"/>
        <v>-89.451840859000001</v>
      </c>
      <c r="AN491" s="28">
        <f t="shared" si="324"/>
        <v>-24.935528924702808</v>
      </c>
      <c r="AO491" s="28">
        <f t="shared" si="325"/>
        <v>-89.453534971920902</v>
      </c>
      <c r="AP491">
        <f t="shared" si="306"/>
        <v>23.609121289162623</v>
      </c>
      <c r="AQ491">
        <f t="shared" si="307"/>
        <v>-25.26482869549163</v>
      </c>
      <c r="AR491" s="28">
        <f t="shared" si="326"/>
        <v>-35.831510347030928</v>
      </c>
      <c r="AS491" s="30">
        <f t="shared" si="327"/>
        <v>-180.43841736935624</v>
      </c>
      <c r="AT491" s="28">
        <f t="shared" si="328"/>
        <v>2.3889816592084835E-4</v>
      </c>
      <c r="AU491" s="28">
        <f t="shared" si="329"/>
        <v>0.42494712341749102</v>
      </c>
      <c r="AV491" s="29">
        <f t="shared" si="330"/>
        <v>-7.1079089424815306E-7</v>
      </c>
      <c r="AW491" s="28">
        <f t="shared" si="331"/>
        <v>-2.3179357757017204E-2</v>
      </c>
      <c r="AX491" s="31">
        <f t="shared" si="332"/>
        <v>2.3818737502660019E-4</v>
      </c>
      <c r="AY491" s="28">
        <f t="shared" si="333"/>
        <v>0.40176776566047384</v>
      </c>
      <c r="AZ491" s="8">
        <f t="shared" si="334"/>
        <v>-35.831272159655903</v>
      </c>
      <c r="BA491" s="8">
        <f t="shared" si="335"/>
        <v>-180.03664960369576</v>
      </c>
      <c r="BB491" s="8">
        <f t="shared" si="336"/>
        <v>-3.6649603695764199E-2</v>
      </c>
      <c r="BD491" s="32">
        <f t="shared" si="337"/>
        <v>-36</v>
      </c>
      <c r="BE491" s="32">
        <f t="shared" si="338"/>
        <v>-180</v>
      </c>
      <c r="BF491" s="32">
        <f t="shared" si="339"/>
        <v>0</v>
      </c>
    </row>
    <row r="492" spans="22:58" x14ac:dyDescent="0.25">
      <c r="V492" s="27">
        <v>5.8800000000000603</v>
      </c>
      <c r="W492" s="32">
        <f t="shared" si="309"/>
        <v>7585775.7502928935</v>
      </c>
      <c r="X492">
        <f t="shared" si="308"/>
        <v>-3.4139245433795011</v>
      </c>
      <c r="Y492" s="28">
        <f t="shared" si="310"/>
        <v>-81.239904719415406</v>
      </c>
      <c r="Z492" s="28">
        <f t="shared" si="311"/>
        <v>-89.995032619856019</v>
      </c>
      <c r="AA492" s="28">
        <f t="shared" si="312"/>
        <v>43.157710322726885</v>
      </c>
      <c r="AB492" s="28">
        <f t="shared" si="313"/>
        <v>-89.601672202724345</v>
      </c>
      <c r="AC492" s="28">
        <f t="shared" si="314"/>
        <v>32.455718757156944</v>
      </c>
      <c r="AD492" s="28">
        <f t="shared" si="315"/>
        <v>88.634229198233029</v>
      </c>
      <c r="AE492" s="28">
        <f t="shared" si="316"/>
        <v>-9.0404001829110854</v>
      </c>
      <c r="AF492" s="28">
        <f t="shared" si="317"/>
        <v>-90.962475624347334</v>
      </c>
      <c r="AG492" s="28">
        <f t="shared" si="305"/>
        <v>92.110410468749379</v>
      </c>
      <c r="AH492" s="28">
        <f t="shared" si="318"/>
        <v>-167.44381723956081</v>
      </c>
      <c r="AI492" s="28">
        <f t="shared" si="319"/>
        <v>-89.999999756817815</v>
      </c>
      <c r="AJ492" s="28">
        <f t="shared" si="320"/>
        <v>90.782329784792424</v>
      </c>
      <c r="AK492" s="28">
        <f t="shared" si="321"/>
        <v>89.998344206614988</v>
      </c>
      <c r="AL492" s="29">
        <f t="shared" si="322"/>
        <v>-40.584434048289054</v>
      </c>
      <c r="AM492" s="28">
        <f t="shared" si="323"/>
        <v>-89.464317748826403</v>
      </c>
      <c r="AN492" s="28">
        <f t="shared" si="324"/>
        <v>-25.135511034308067</v>
      </c>
      <c r="AO492" s="28">
        <f t="shared" si="325"/>
        <v>-89.46597329902923</v>
      </c>
      <c r="AP492">
        <f t="shared" si="306"/>
        <v>23.609121289162623</v>
      </c>
      <c r="AQ492">
        <f t="shared" si="307"/>
        <v>-25.26482869549163</v>
      </c>
      <c r="AR492" s="28">
        <f t="shared" si="326"/>
        <v>-35.83161862354816</v>
      </c>
      <c r="AS492" s="30">
        <f t="shared" si="327"/>
        <v>-180.42844892337655</v>
      </c>
      <c r="AT492" s="28">
        <f t="shared" si="328"/>
        <v>2.5015676535713343E-4</v>
      </c>
      <c r="AU492" s="28">
        <f t="shared" si="329"/>
        <v>0.43484503771760058</v>
      </c>
      <c r="AV492" s="29">
        <f t="shared" si="330"/>
        <v>-7.4428943457546689E-7</v>
      </c>
      <c r="AW492" s="28">
        <f t="shared" si="331"/>
        <v>-2.3719274297339422E-2</v>
      </c>
      <c r="AX492" s="31">
        <f t="shared" si="332"/>
        <v>2.4941247592255794E-4</v>
      </c>
      <c r="AY492" s="28">
        <f t="shared" si="333"/>
        <v>0.41112576342026114</v>
      </c>
      <c r="AZ492" s="8">
        <f t="shared" si="334"/>
        <v>-35.831369211072236</v>
      </c>
      <c r="BA492" s="8">
        <f t="shared" si="335"/>
        <v>-180.01732315995628</v>
      </c>
      <c r="BB492" s="8">
        <f t="shared" si="336"/>
        <v>-1.7323159956276868E-2</v>
      </c>
      <c r="BD492" s="32">
        <f t="shared" si="337"/>
        <v>-36</v>
      </c>
      <c r="BE492" s="32">
        <f t="shared" si="338"/>
        <v>-180</v>
      </c>
      <c r="BF492" s="32">
        <f t="shared" si="339"/>
        <v>0</v>
      </c>
    </row>
    <row r="493" spans="22:58" x14ac:dyDescent="0.25">
      <c r="V493" s="27">
        <v>5.8900000000000601</v>
      </c>
      <c r="W493" s="32">
        <f t="shared" si="309"/>
        <v>7762471.1662879968</v>
      </c>
      <c r="X493">
        <f t="shared" si="308"/>
        <v>-3.4139245433795011</v>
      </c>
      <c r="Y493" s="28">
        <f t="shared" si="310"/>
        <v>-81.439904717946234</v>
      </c>
      <c r="Z493" s="28">
        <f t="shared" si="311"/>
        <v>-89.995145691232125</v>
      </c>
      <c r="AA493" s="28">
        <f t="shared" si="312"/>
        <v>43.357700875642138</v>
      </c>
      <c r="AB493" s="28">
        <f t="shared" si="313"/>
        <v>-89.610738968109729</v>
      </c>
      <c r="AC493" s="28">
        <f t="shared" si="314"/>
        <v>32.655607711379758</v>
      </c>
      <c r="AD493" s="28">
        <f t="shared" si="315"/>
        <v>88.665306560727842</v>
      </c>
      <c r="AE493" s="28">
        <f t="shared" si="316"/>
        <v>-8.840520674303832</v>
      </c>
      <c r="AF493" s="28">
        <f t="shared" si="317"/>
        <v>-90.940578098614012</v>
      </c>
      <c r="AG493" s="28">
        <f t="shared" si="305"/>
        <v>92.110410468749379</v>
      </c>
      <c r="AH493" s="28">
        <f t="shared" si="318"/>
        <v>-167.6438172395608</v>
      </c>
      <c r="AI493" s="28">
        <f t="shared" si="319"/>
        <v>-89.999999762353312</v>
      </c>
      <c r="AJ493" s="28">
        <f t="shared" si="320"/>
        <v>90.982329784629172</v>
      </c>
      <c r="AK493" s="28">
        <f t="shared" si="321"/>
        <v>89.998381897073926</v>
      </c>
      <c r="AL493" s="29">
        <f t="shared" si="322"/>
        <v>-40.784416962862693</v>
      </c>
      <c r="AM493" s="28">
        <f t="shared" si="323"/>
        <v>-89.476510679060084</v>
      </c>
      <c r="AN493" s="28">
        <f t="shared" si="324"/>
        <v>-25.335493949044945</v>
      </c>
      <c r="AO493" s="28">
        <f t="shared" si="325"/>
        <v>-89.478128544339469</v>
      </c>
      <c r="AP493">
        <f t="shared" si="306"/>
        <v>23.609121289162623</v>
      </c>
      <c r="AQ493">
        <f t="shared" si="307"/>
        <v>-25.26482869549163</v>
      </c>
      <c r="AR493" s="28">
        <f t="shared" si="326"/>
        <v>-35.831722029677785</v>
      </c>
      <c r="AS493" s="30">
        <f t="shared" si="327"/>
        <v>-180.41870664295348</v>
      </c>
      <c r="AT493" s="28">
        <f t="shared" si="328"/>
        <v>2.6194593495768709E-4</v>
      </c>
      <c r="AU493" s="28">
        <f t="shared" si="329"/>
        <v>0.44497347718590113</v>
      </c>
      <c r="AV493" s="29">
        <f t="shared" si="330"/>
        <v>-7.7936671134909706E-7</v>
      </c>
      <c r="AW493" s="28">
        <f t="shared" si="331"/>
        <v>-2.4271767105106031E-2</v>
      </c>
      <c r="AX493" s="31">
        <f t="shared" si="332"/>
        <v>2.6116656824633802E-4</v>
      </c>
      <c r="AY493" s="28">
        <f t="shared" si="333"/>
        <v>0.4207017100807951</v>
      </c>
      <c r="AZ493" s="8">
        <f t="shared" si="334"/>
        <v>-35.831460863109541</v>
      </c>
      <c r="BA493" s="8">
        <f t="shared" si="335"/>
        <v>-179.99800493287267</v>
      </c>
      <c r="BB493" s="8">
        <f t="shared" si="336"/>
        <v>1.9950671273250009E-3</v>
      </c>
      <c r="BD493" s="32">
        <f t="shared" si="337"/>
        <v>-36</v>
      </c>
      <c r="BE493" s="32">
        <f t="shared" si="338"/>
        <v>-180</v>
      </c>
      <c r="BF493" s="32">
        <f t="shared" si="339"/>
        <v>0</v>
      </c>
    </row>
    <row r="494" spans="22:58" x14ac:dyDescent="0.25">
      <c r="V494" s="27">
        <v>5.9000000000000599</v>
      </c>
      <c r="W494" s="32">
        <f t="shared" si="309"/>
        <v>7943282.34724392</v>
      </c>
      <c r="X494">
        <f t="shared" si="308"/>
        <v>-3.4139245433795011</v>
      </c>
      <c r="Y494" s="28">
        <f t="shared" si="310"/>
        <v>-81.639904716543157</v>
      </c>
      <c r="Z494" s="28">
        <f t="shared" si="311"/>
        <v>-89.995256188789497</v>
      </c>
      <c r="AA494" s="28">
        <f t="shared" si="312"/>
        <v>43.55769185372705</v>
      </c>
      <c r="AB494" s="28">
        <f t="shared" si="313"/>
        <v>-89.619599367556361</v>
      </c>
      <c r="AC494" s="28">
        <f t="shared" si="314"/>
        <v>32.855501660835237</v>
      </c>
      <c r="AD494" s="28">
        <f t="shared" si="315"/>
        <v>88.69567727510028</v>
      </c>
      <c r="AE494" s="28">
        <f t="shared" si="316"/>
        <v>-8.6406357453603633</v>
      </c>
      <c r="AF494" s="28">
        <f t="shared" si="317"/>
        <v>-90.919178281245564</v>
      </c>
      <c r="AG494" s="28">
        <f t="shared" si="305"/>
        <v>92.110410468749379</v>
      </c>
      <c r="AH494" s="28">
        <f t="shared" si="318"/>
        <v>-167.84381723956079</v>
      </c>
      <c r="AI494" s="28">
        <f t="shared" si="319"/>
        <v>-89.999999767762816</v>
      </c>
      <c r="AJ494" s="28">
        <f t="shared" si="320"/>
        <v>91.182329784473268</v>
      </c>
      <c r="AK494" s="28">
        <f t="shared" si="321"/>
        <v>89.998418729593297</v>
      </c>
      <c r="AL494" s="29">
        <f t="shared" si="322"/>
        <v>-40.984400646344447</v>
      </c>
      <c r="AM494" s="28">
        <f t="shared" si="323"/>
        <v>-89.4884261101341</v>
      </c>
      <c r="AN494" s="28">
        <f t="shared" si="324"/>
        <v>-25.535477632682593</v>
      </c>
      <c r="AO494" s="28">
        <f t="shared" si="325"/>
        <v>-89.490007148303619</v>
      </c>
      <c r="AP494">
        <f t="shared" si="306"/>
        <v>23.609121289162623</v>
      </c>
      <c r="AQ494">
        <f t="shared" si="307"/>
        <v>-25.26482869549163</v>
      </c>
      <c r="AR494" s="28">
        <f t="shared" si="326"/>
        <v>-35.831820784371963</v>
      </c>
      <c r="AS494" s="30">
        <f t="shared" si="327"/>
        <v>-180.40918542954918</v>
      </c>
      <c r="AT494" s="28">
        <f t="shared" si="328"/>
        <v>2.74290676702723E-4</v>
      </c>
      <c r="AU494" s="28">
        <f t="shared" si="329"/>
        <v>0.45533780952155994</v>
      </c>
      <c r="AV494" s="29">
        <f t="shared" si="330"/>
        <v>-8.160971292094979E-7</v>
      </c>
      <c r="AW494" s="28">
        <f t="shared" si="331"/>
        <v>-2.4837129118905593E-2</v>
      </c>
      <c r="AX494" s="31">
        <f t="shared" si="332"/>
        <v>2.7347457957351348E-4</v>
      </c>
      <c r="AY494" s="28">
        <f t="shared" si="333"/>
        <v>0.43050068040265432</v>
      </c>
      <c r="AZ494" s="8">
        <f t="shared" si="334"/>
        <v>-35.831547309792391</v>
      </c>
      <c r="BA494" s="8">
        <f t="shared" si="335"/>
        <v>-179.97868474914654</v>
      </c>
      <c r="BB494" s="8">
        <f t="shared" si="336"/>
        <v>2.1315250853461976E-2</v>
      </c>
      <c r="BD494" s="32">
        <f t="shared" si="337"/>
        <v>-36</v>
      </c>
      <c r="BE494" s="32">
        <f t="shared" si="338"/>
        <v>-180</v>
      </c>
      <c r="BF494" s="32">
        <f t="shared" si="339"/>
        <v>0</v>
      </c>
    </row>
    <row r="495" spans="22:58" x14ac:dyDescent="0.25">
      <c r="V495" s="27">
        <v>5.9100000000000597</v>
      </c>
      <c r="W495" s="32">
        <f t="shared" si="309"/>
        <v>8128305.1616421212</v>
      </c>
      <c r="X495">
        <f t="shared" si="308"/>
        <v>-3.4139245433795011</v>
      </c>
      <c r="Y495" s="28">
        <f t="shared" si="310"/>
        <v>-81.839904715203247</v>
      </c>
      <c r="Z495" s="28">
        <f t="shared" si="311"/>
        <v>-89.99536417111544</v>
      </c>
      <c r="AA495" s="28">
        <f t="shared" si="312"/>
        <v>43.757683237847544</v>
      </c>
      <c r="AB495" s="28">
        <f t="shared" si="313"/>
        <v>-89.628258097269224</v>
      </c>
      <c r="AC495" s="28">
        <f t="shared" si="314"/>
        <v>33.055400380933968</v>
      </c>
      <c r="AD495" s="28">
        <f t="shared" si="315"/>
        <v>88.725357375999153</v>
      </c>
      <c r="AE495" s="28">
        <f t="shared" si="316"/>
        <v>-8.4407456398012428</v>
      </c>
      <c r="AF495" s="28">
        <f t="shared" si="317"/>
        <v>-90.898264892385527</v>
      </c>
      <c r="AG495" s="28">
        <f t="shared" si="305"/>
        <v>92.110410468749379</v>
      </c>
      <c r="AH495" s="28">
        <f t="shared" si="318"/>
        <v>-168.04381723956081</v>
      </c>
      <c r="AI495" s="28">
        <f t="shared" si="319"/>
        <v>-89.999999773049183</v>
      </c>
      <c r="AJ495" s="28">
        <f t="shared" si="320"/>
        <v>91.382329784324398</v>
      </c>
      <c r="AK495" s="28">
        <f t="shared" si="321"/>
        <v>89.998454723702153</v>
      </c>
      <c r="AL495" s="29">
        <f t="shared" si="322"/>
        <v>-41.184385064133266</v>
      </c>
      <c r="AM495" s="28">
        <f t="shared" si="323"/>
        <v>-89.500070355642734</v>
      </c>
      <c r="AN495" s="28">
        <f t="shared" si="324"/>
        <v>-25.735462050620299</v>
      </c>
      <c r="AO495" s="28">
        <f t="shared" si="325"/>
        <v>-89.501615404989764</v>
      </c>
      <c r="AP495">
        <f t="shared" si="306"/>
        <v>23.609121289162623</v>
      </c>
      <c r="AQ495">
        <f t="shared" si="307"/>
        <v>-25.26482869549163</v>
      </c>
      <c r="AR495" s="28">
        <f t="shared" si="326"/>
        <v>-35.831915096750549</v>
      </c>
      <c r="AS495" s="30">
        <f t="shared" si="327"/>
        <v>-180.39988029737529</v>
      </c>
      <c r="AT495" s="28">
        <f t="shared" si="328"/>
        <v>2.8721717059188685E-4</v>
      </c>
      <c r="AU495" s="28">
        <f t="shared" si="329"/>
        <v>0.4659435273160929</v>
      </c>
      <c r="AV495" s="29">
        <f t="shared" si="330"/>
        <v>-8.5455859812998408E-7</v>
      </c>
      <c r="AW495" s="28">
        <f t="shared" si="331"/>
        <v>-2.5415660100720636E-2</v>
      </c>
      <c r="AX495" s="31">
        <f t="shared" si="332"/>
        <v>2.8636261199375685E-4</v>
      </c>
      <c r="AY495" s="28">
        <f t="shared" si="333"/>
        <v>0.44052786721537224</v>
      </c>
      <c r="AZ495" s="8">
        <f t="shared" si="334"/>
        <v>-35.831628734138555</v>
      </c>
      <c r="BA495" s="8">
        <f t="shared" si="335"/>
        <v>-179.95935243015992</v>
      </c>
      <c r="BB495" s="8">
        <f t="shared" si="336"/>
        <v>4.0647569840075448E-2</v>
      </c>
      <c r="BD495" s="32">
        <f t="shared" si="337"/>
        <v>-36</v>
      </c>
      <c r="BE495" s="32">
        <f t="shared" si="338"/>
        <v>-180</v>
      </c>
      <c r="BF495" s="32">
        <f t="shared" si="339"/>
        <v>0</v>
      </c>
    </row>
    <row r="496" spans="22:58" x14ac:dyDescent="0.25">
      <c r="V496" s="27">
        <v>5.9200000000000603</v>
      </c>
      <c r="W496" s="32">
        <f t="shared" si="309"/>
        <v>8317637.7110278793</v>
      </c>
      <c r="X496">
        <f t="shared" si="308"/>
        <v>-3.4139245433795011</v>
      </c>
      <c r="Y496" s="28">
        <f t="shared" si="310"/>
        <v>-82.039904713923647</v>
      </c>
      <c r="Z496" s="28">
        <f t="shared" si="311"/>
        <v>-89.995469695463584</v>
      </c>
      <c r="AA496" s="28">
        <f t="shared" si="312"/>
        <v>43.957675009730551</v>
      </c>
      <c r="AB496" s="28">
        <f t="shared" si="313"/>
        <v>-89.636719746638505</v>
      </c>
      <c r="AC496" s="28">
        <f t="shared" si="314"/>
        <v>33.25530365717426</v>
      </c>
      <c r="AD496" s="28">
        <f t="shared" si="315"/>
        <v>88.75436253645546</v>
      </c>
      <c r="AE496" s="28">
        <f t="shared" si="316"/>
        <v>-8.2408505903983311</v>
      </c>
      <c r="AF496" s="28">
        <f t="shared" si="317"/>
        <v>-90.877826905646629</v>
      </c>
      <c r="AG496" s="28">
        <f t="shared" si="305"/>
        <v>92.110410468749379</v>
      </c>
      <c r="AH496" s="28">
        <f t="shared" si="318"/>
        <v>-168.24381723956083</v>
      </c>
      <c r="AI496" s="28">
        <f t="shared" si="319"/>
        <v>-89.999999778215198</v>
      </c>
      <c r="AJ496" s="28">
        <f t="shared" si="320"/>
        <v>91.582329784182235</v>
      </c>
      <c r="AK496" s="28">
        <f t="shared" si="321"/>
        <v>89.998489898485062</v>
      </c>
      <c r="AL496" s="29">
        <f t="shared" si="322"/>
        <v>-41.384370183184942</v>
      </c>
      <c r="AM496" s="28">
        <f t="shared" si="323"/>
        <v>-89.511449585669354</v>
      </c>
      <c r="AN496" s="28">
        <f t="shared" si="324"/>
        <v>-25.935447169814154</v>
      </c>
      <c r="AO496" s="28">
        <f t="shared" si="325"/>
        <v>-89.51295946539949</v>
      </c>
      <c r="AP496">
        <f t="shared" si="306"/>
        <v>23.609121289162623</v>
      </c>
      <c r="AQ496">
        <f t="shared" si="307"/>
        <v>-25.26482869549163</v>
      </c>
      <c r="AR496" s="28">
        <f t="shared" si="326"/>
        <v>-35.832005166541492</v>
      </c>
      <c r="AS496" s="30">
        <f t="shared" si="327"/>
        <v>-180.39078637104612</v>
      </c>
      <c r="AT496" s="28">
        <f t="shared" si="328"/>
        <v>3.0075283013313644E-4</v>
      </c>
      <c r="AU496" s="28">
        <f t="shared" si="329"/>
        <v>0.47679625095265632</v>
      </c>
      <c r="AV496" s="29">
        <f t="shared" si="330"/>
        <v>-8.9483270024562561E-7</v>
      </c>
      <c r="AW496" s="28">
        <f t="shared" si="331"/>
        <v>-2.6007666794863396E-2</v>
      </c>
      <c r="AX496" s="31">
        <f t="shared" si="332"/>
        <v>2.9985799743289078E-4</v>
      </c>
      <c r="AY496" s="28">
        <f t="shared" si="333"/>
        <v>0.45078858415779294</v>
      </c>
      <c r="AZ496" s="8">
        <f t="shared" si="334"/>
        <v>-35.831705308544059</v>
      </c>
      <c r="BA496" s="8">
        <f t="shared" si="335"/>
        <v>-179.93999778688831</v>
      </c>
      <c r="BB496" s="8">
        <f t="shared" si="336"/>
        <v>6.0002213111687297E-2</v>
      </c>
      <c r="BD496" s="32">
        <f t="shared" si="337"/>
        <v>-36</v>
      </c>
      <c r="BE496" s="32">
        <f t="shared" si="338"/>
        <v>-180</v>
      </c>
      <c r="BF496" s="32">
        <f t="shared" si="339"/>
        <v>0</v>
      </c>
    </row>
    <row r="497" spans="22:58" x14ac:dyDescent="0.25">
      <c r="V497" s="27">
        <v>5.9300000000000601</v>
      </c>
      <c r="W497" s="32">
        <f t="shared" si="309"/>
        <v>8511380.3820249606</v>
      </c>
      <c r="X497">
        <f t="shared" si="308"/>
        <v>-3.4139245433795011</v>
      </c>
      <c r="Y497" s="28">
        <f t="shared" si="310"/>
        <v>-82.23990471270163</v>
      </c>
      <c r="Z497" s="28">
        <f t="shared" si="311"/>
        <v>-89.995572817784335</v>
      </c>
      <c r="AA497" s="28">
        <f t="shared" si="312"/>
        <v>44.157667151925253</v>
      </c>
      <c r="AB497" s="28">
        <f t="shared" si="313"/>
        <v>-89.644988800665445</v>
      </c>
      <c r="AC497" s="28">
        <f t="shared" si="314"/>
        <v>33.455211284689874</v>
      </c>
      <c r="AD497" s="28">
        <f t="shared" si="315"/>
        <v>88.78270807588882</v>
      </c>
      <c r="AE497" s="28">
        <f t="shared" si="316"/>
        <v>-8.040950819466012</v>
      </c>
      <c r="AF497" s="28">
        <f t="shared" si="317"/>
        <v>-90.857853542560974</v>
      </c>
      <c r="AG497" s="28">
        <f t="shared" si="305"/>
        <v>92.110410468749379</v>
      </c>
      <c r="AH497" s="28">
        <f t="shared" si="318"/>
        <v>-168.44381723956081</v>
      </c>
      <c r="AI497" s="28">
        <f t="shared" si="319"/>
        <v>-89.999999783263647</v>
      </c>
      <c r="AJ497" s="28">
        <f t="shared" si="320"/>
        <v>91.782329784046453</v>
      </c>
      <c r="AK497" s="28">
        <f t="shared" si="321"/>
        <v>89.998524272592164</v>
      </c>
      <c r="AL497" s="29">
        <f t="shared" si="322"/>
        <v>-41.584355971942003</v>
      </c>
      <c r="AM497" s="28">
        <f t="shared" si="323"/>
        <v>-89.522569830039586</v>
      </c>
      <c r="AN497" s="28">
        <f t="shared" si="324"/>
        <v>-26.135432958706986</v>
      </c>
      <c r="AO497" s="28">
        <f t="shared" si="325"/>
        <v>-89.524045340711069</v>
      </c>
      <c r="AP497">
        <f t="shared" si="306"/>
        <v>23.609121289162623</v>
      </c>
      <c r="AQ497">
        <f t="shared" si="307"/>
        <v>-25.26482869549163</v>
      </c>
      <c r="AR497" s="28">
        <f t="shared" si="326"/>
        <v>-35.832091184502005</v>
      </c>
      <c r="AS497" s="30">
        <f t="shared" si="327"/>
        <v>-180.38189888327204</v>
      </c>
      <c r="AT497" s="28">
        <f t="shared" si="328"/>
        <v>3.1492636044037231E-4</v>
      </c>
      <c r="AU497" s="28">
        <f t="shared" si="329"/>
        <v>0.48790173157216349</v>
      </c>
      <c r="AV497" s="29">
        <f t="shared" si="330"/>
        <v>-9.3700486150380391E-7</v>
      </c>
      <c r="AW497" s="28">
        <f t="shared" si="331"/>
        <v>-2.6613463090613233E-2</v>
      </c>
      <c r="AX497" s="31">
        <f t="shared" si="332"/>
        <v>3.1398935557886852E-4</v>
      </c>
      <c r="AY497" s="28">
        <f t="shared" si="333"/>
        <v>0.46128826848155025</v>
      </c>
      <c r="AZ497" s="8">
        <f t="shared" si="334"/>
        <v>-35.831777195146429</v>
      </c>
      <c r="BA497" s="8">
        <f t="shared" si="335"/>
        <v>-179.92061061479049</v>
      </c>
      <c r="BB497" s="8">
        <f t="shared" si="336"/>
        <v>7.9389385209509555E-2</v>
      </c>
      <c r="BD497" s="32">
        <f t="shared" si="337"/>
        <v>-36</v>
      </c>
      <c r="BE497" s="32">
        <f t="shared" si="338"/>
        <v>-180</v>
      </c>
      <c r="BF497" s="32">
        <f t="shared" si="339"/>
        <v>0</v>
      </c>
    </row>
    <row r="498" spans="22:58" x14ac:dyDescent="0.25">
      <c r="V498" s="27">
        <v>5.9400000000000599</v>
      </c>
      <c r="W498" s="32">
        <f t="shared" si="309"/>
        <v>8709635.8995620143</v>
      </c>
      <c r="X498">
        <f t="shared" si="308"/>
        <v>-3.4139245433795011</v>
      </c>
      <c r="Y498" s="28">
        <f t="shared" si="310"/>
        <v>-82.439904711534595</v>
      </c>
      <c r="Z498" s="28">
        <f t="shared" si="311"/>
        <v>-89.995673592754514</v>
      </c>
      <c r="AA498" s="28">
        <f t="shared" si="312"/>
        <v>44.35765964776617</v>
      </c>
      <c r="AB498" s="28">
        <f t="shared" si="313"/>
        <v>-89.65306964233325</v>
      </c>
      <c r="AC498" s="28">
        <f t="shared" si="314"/>
        <v>33.655123067817996</v>
      </c>
      <c r="AD498" s="28">
        <f t="shared" si="315"/>
        <v>88.810408967946884</v>
      </c>
      <c r="AE498" s="28">
        <f t="shared" si="316"/>
        <v>-7.8410465393299376</v>
      </c>
      <c r="AF498" s="28">
        <f t="shared" si="317"/>
        <v>-90.838334267140866</v>
      </c>
      <c r="AG498" s="28">
        <f t="shared" si="305"/>
        <v>92.110410468749379</v>
      </c>
      <c r="AH498" s="28">
        <f t="shared" si="318"/>
        <v>-168.64381723956083</v>
      </c>
      <c r="AI498" s="28">
        <f t="shared" si="319"/>
        <v>-89.999999788197172</v>
      </c>
      <c r="AJ498" s="28">
        <f t="shared" si="320"/>
        <v>91.982329783916754</v>
      </c>
      <c r="AK498" s="28">
        <f t="shared" si="321"/>
        <v>89.998557864249065</v>
      </c>
      <c r="AL498" s="29">
        <f t="shared" si="322"/>
        <v>-41.784342400266929</v>
      </c>
      <c r="AM498" s="28">
        <f t="shared" si="323"/>
        <v>-89.533436981501112</v>
      </c>
      <c r="AN498" s="28">
        <f t="shared" si="324"/>
        <v>-26.335419387161629</v>
      </c>
      <c r="AO498" s="28">
        <f t="shared" si="325"/>
        <v>-89.534878905449219</v>
      </c>
      <c r="AP498">
        <f t="shared" si="306"/>
        <v>23.609121289162623</v>
      </c>
      <c r="AQ498">
        <f t="shared" si="307"/>
        <v>-25.26482869549163</v>
      </c>
      <c r="AR498" s="28">
        <f t="shared" si="326"/>
        <v>-35.832173332820574</v>
      </c>
      <c r="AS498" s="30">
        <f t="shared" si="327"/>
        <v>-180.37321317259008</v>
      </c>
      <c r="AT498" s="28">
        <f t="shared" si="328"/>
        <v>3.2976781907456936E-4</v>
      </c>
      <c r="AU498" s="28">
        <f t="shared" si="329"/>
        <v>0.49926585410774699</v>
      </c>
      <c r="AV498" s="29">
        <f t="shared" si="330"/>
        <v>-9.8116453585104981E-7</v>
      </c>
      <c r="AW498" s="28">
        <f t="shared" si="331"/>
        <v>-2.7233370188642723E-2</v>
      </c>
      <c r="AX498" s="31">
        <f t="shared" si="332"/>
        <v>3.2878665453871833E-4</v>
      </c>
      <c r="AY498" s="28">
        <f t="shared" si="333"/>
        <v>0.47203248391910424</v>
      </c>
      <c r="AZ498" s="8">
        <f t="shared" si="334"/>
        <v>-35.831844546166032</v>
      </c>
      <c r="BA498" s="8">
        <f t="shared" si="335"/>
        <v>-179.90118068867099</v>
      </c>
      <c r="BB498" s="8">
        <f t="shared" si="336"/>
        <v>9.8819311329009452E-2</v>
      </c>
      <c r="BD498" s="32">
        <f t="shared" si="337"/>
        <v>-36</v>
      </c>
      <c r="BE498" s="32">
        <f t="shared" si="338"/>
        <v>-180</v>
      </c>
      <c r="BF498" s="32">
        <f t="shared" si="339"/>
        <v>0</v>
      </c>
    </row>
    <row r="499" spans="22:58" x14ac:dyDescent="0.25">
      <c r="V499" s="27">
        <v>5.9500000000000597</v>
      </c>
      <c r="W499" s="32">
        <f t="shared" si="309"/>
        <v>8912509.3813386895</v>
      </c>
      <c r="X499">
        <f t="shared" si="308"/>
        <v>-3.4139245433795011</v>
      </c>
      <c r="Y499" s="28">
        <f t="shared" si="310"/>
        <v>-82.639904710420097</v>
      </c>
      <c r="Z499" s="28">
        <f t="shared" si="311"/>
        <v>-89.995772073806336</v>
      </c>
      <c r="AA499" s="28">
        <f t="shared" si="312"/>
        <v>44.55765248133779</v>
      </c>
      <c r="AB499" s="28">
        <f t="shared" si="313"/>
        <v>-89.660966554924485</v>
      </c>
      <c r="AC499" s="28">
        <f t="shared" si="314"/>
        <v>33.855038819686612</v>
      </c>
      <c r="AD499" s="28">
        <f t="shared" si="315"/>
        <v>88.837479848180052</v>
      </c>
      <c r="AE499" s="28">
        <f t="shared" si="316"/>
        <v>-7.641137952775189</v>
      </c>
      <c r="AF499" s="28">
        <f t="shared" si="317"/>
        <v>-90.819258780550754</v>
      </c>
      <c r="AG499" s="28">
        <f t="shared" si="305"/>
        <v>92.110410468749379</v>
      </c>
      <c r="AH499" s="28">
        <f t="shared" si="318"/>
        <v>-168.84381723956082</v>
      </c>
      <c r="AI499" s="28">
        <f t="shared" si="319"/>
        <v>-89.999999793018389</v>
      </c>
      <c r="AJ499" s="28">
        <f t="shared" si="320"/>
        <v>92.182329783792923</v>
      </c>
      <c r="AK499" s="28">
        <f t="shared" si="321"/>
        <v>89.998590691266514</v>
      </c>
      <c r="AL499" s="29">
        <f t="shared" si="322"/>
        <v>-41.984329439378286</v>
      </c>
      <c r="AM499" s="28">
        <f t="shared" si="323"/>
        <v>-89.544056798832258</v>
      </c>
      <c r="AN499" s="28">
        <f t="shared" si="324"/>
        <v>-26.535406426396804</v>
      </c>
      <c r="AO499" s="28">
        <f t="shared" si="325"/>
        <v>-89.545465900584134</v>
      </c>
      <c r="AP499">
        <f t="shared" si="306"/>
        <v>23.609121289162623</v>
      </c>
      <c r="AQ499">
        <f t="shared" si="307"/>
        <v>-25.26482869549163</v>
      </c>
      <c r="AR499" s="28">
        <f t="shared" si="326"/>
        <v>-35.832251785501001</v>
      </c>
      <c r="AS499" s="30">
        <f t="shared" si="327"/>
        <v>-180.36472468113487</v>
      </c>
      <c r="AT499" s="28">
        <f t="shared" si="328"/>
        <v>3.4530867974384932E-4</v>
      </c>
      <c r="AU499" s="28">
        <f t="shared" si="329"/>
        <v>0.51089464038909271</v>
      </c>
      <c r="AV499" s="29">
        <f t="shared" si="330"/>
        <v>-1.0274053884555821E-6</v>
      </c>
      <c r="AW499" s="28">
        <f t="shared" si="331"/>
        <v>-2.7867716771319908E-2</v>
      </c>
      <c r="AX499" s="31">
        <f t="shared" si="332"/>
        <v>3.4428127435539376E-4</v>
      </c>
      <c r="AY499" s="28">
        <f t="shared" si="333"/>
        <v>0.48302692361777283</v>
      </c>
      <c r="AZ499" s="8">
        <f t="shared" si="334"/>
        <v>-35.831907504226642</v>
      </c>
      <c r="BA499" s="8">
        <f t="shared" si="335"/>
        <v>-179.88169775751709</v>
      </c>
      <c r="BB499" s="8">
        <f t="shared" si="336"/>
        <v>0.11830224248291188</v>
      </c>
      <c r="BD499" s="32">
        <f t="shared" si="337"/>
        <v>-36</v>
      </c>
      <c r="BE499" s="32">
        <f t="shared" si="338"/>
        <v>-180</v>
      </c>
      <c r="BF499" s="32">
        <f t="shared" si="339"/>
        <v>0</v>
      </c>
    </row>
    <row r="500" spans="22:58" x14ac:dyDescent="0.25">
      <c r="V500" s="27">
        <v>5.9600000000000604</v>
      </c>
      <c r="W500" s="32">
        <f t="shared" si="309"/>
        <v>9120108.393560376</v>
      </c>
      <c r="X500">
        <f t="shared" si="308"/>
        <v>-3.4139245433795011</v>
      </c>
      <c r="Y500" s="28">
        <f t="shared" si="310"/>
        <v>-82.839904709355778</v>
      </c>
      <c r="Z500" s="28">
        <f t="shared" si="311"/>
        <v>-89.995868313155754</v>
      </c>
      <c r="AA500" s="28">
        <f t="shared" si="312"/>
        <v>44.757645637440795</v>
      </c>
      <c r="AB500" s="28">
        <f t="shared" si="313"/>
        <v>-89.668683724285955</v>
      </c>
      <c r="AC500" s="28">
        <f t="shared" si="314"/>
        <v>34.054958361820105</v>
      </c>
      <c r="AD500" s="28">
        <f t="shared" si="315"/>
        <v>88.863935021554582</v>
      </c>
      <c r="AE500" s="28">
        <f t="shared" si="316"/>
        <v>-7.4412252534743715</v>
      </c>
      <c r="AF500" s="28">
        <f t="shared" si="317"/>
        <v>-90.800617015887113</v>
      </c>
      <c r="AG500" s="28">
        <f t="shared" si="305"/>
        <v>92.110410468749379</v>
      </c>
      <c r="AH500" s="28">
        <f t="shared" si="318"/>
        <v>-169.04381723956081</v>
      </c>
      <c r="AI500" s="28">
        <f t="shared" si="319"/>
        <v>-89.99999979772987</v>
      </c>
      <c r="AJ500" s="28">
        <f t="shared" si="320"/>
        <v>92.382329783674692</v>
      </c>
      <c r="AK500" s="28">
        <f t="shared" si="321"/>
        <v>89.998622771049796</v>
      </c>
      <c r="AL500" s="29">
        <f t="shared" si="322"/>
        <v>-42.184317061789621</v>
      </c>
      <c r="AM500" s="28">
        <f t="shared" si="323"/>
        <v>-89.554434909880314</v>
      </c>
      <c r="AN500" s="28">
        <f t="shared" si="324"/>
        <v>-26.735394048926359</v>
      </c>
      <c r="AO500" s="28">
        <f t="shared" si="325"/>
        <v>-89.555811936560389</v>
      </c>
      <c r="AP500">
        <f t="shared" si="306"/>
        <v>23.609121289162623</v>
      </c>
      <c r="AQ500">
        <f t="shared" si="307"/>
        <v>-25.26482869549163</v>
      </c>
      <c r="AR500" s="28">
        <f t="shared" si="326"/>
        <v>-35.832326708729738</v>
      </c>
      <c r="AS500" s="30">
        <f t="shared" si="327"/>
        <v>-180.35642895244752</v>
      </c>
      <c r="AT500" s="28">
        <f t="shared" si="328"/>
        <v>3.6158189900683564E-4</v>
      </c>
      <c r="AU500" s="28">
        <f t="shared" si="329"/>
        <v>0.52279425231821397</v>
      </c>
      <c r="AV500" s="29">
        <f t="shared" si="330"/>
        <v>-1.0758255068953758E-6</v>
      </c>
      <c r="AW500" s="28">
        <f t="shared" si="331"/>
        <v>-2.8516839176977105E-2</v>
      </c>
      <c r="AX500" s="31">
        <f t="shared" si="332"/>
        <v>3.6050607349994026E-4</v>
      </c>
      <c r="AY500" s="28">
        <f t="shared" si="333"/>
        <v>0.49427741314123685</v>
      </c>
      <c r="AZ500" s="8">
        <f t="shared" si="334"/>
        <v>-35.83196620265624</v>
      </c>
      <c r="BA500" s="8">
        <f t="shared" si="335"/>
        <v>-179.86215153930627</v>
      </c>
      <c r="BB500" s="8">
        <f t="shared" si="336"/>
        <v>0.13784846069373202</v>
      </c>
      <c r="BD500" s="32">
        <f t="shared" si="337"/>
        <v>-36</v>
      </c>
      <c r="BE500" s="32">
        <f t="shared" si="338"/>
        <v>-180</v>
      </c>
      <c r="BF500" s="32">
        <f t="shared" si="339"/>
        <v>0</v>
      </c>
    </row>
    <row r="501" spans="22:58" x14ac:dyDescent="0.25">
      <c r="V501" s="27">
        <v>5.9700000000000601</v>
      </c>
      <c r="W501" s="32">
        <f t="shared" si="309"/>
        <v>9332543.0079712179</v>
      </c>
      <c r="X501">
        <f t="shared" si="308"/>
        <v>-3.4139245433795011</v>
      </c>
      <c r="Y501" s="28">
        <f t="shared" si="310"/>
        <v>-83.03990470833935</v>
      </c>
      <c r="Z501" s="28">
        <f t="shared" si="311"/>
        <v>-89.995962361830152</v>
      </c>
      <c r="AA501" s="28">
        <f t="shared" si="312"/>
        <v>44.95763910155982</v>
      </c>
      <c r="AB501" s="28">
        <f t="shared" si="313"/>
        <v>-89.676225241042346</v>
      </c>
      <c r="AC501" s="28">
        <f t="shared" si="314"/>
        <v>34.254881523762613</v>
      </c>
      <c r="AD501" s="28">
        <f t="shared" si="315"/>
        <v>88.88978846980693</v>
      </c>
      <c r="AE501" s="28">
        <f t="shared" si="316"/>
        <v>-7.2413086263964104</v>
      </c>
      <c r="AF501" s="28">
        <f t="shared" si="317"/>
        <v>-90.782399133065567</v>
      </c>
      <c r="AG501" s="28">
        <f t="shared" si="305"/>
        <v>92.110410468749379</v>
      </c>
      <c r="AH501" s="28">
        <f t="shared" si="318"/>
        <v>-169.24381723956083</v>
      </c>
      <c r="AI501" s="28">
        <f t="shared" si="319"/>
        <v>-89.999999802334102</v>
      </c>
      <c r="AJ501" s="28">
        <f t="shared" si="320"/>
        <v>92.582329783561747</v>
      </c>
      <c r="AK501" s="28">
        <f t="shared" si="321"/>
        <v>89.99865412060808</v>
      </c>
      <c r="AL501" s="29">
        <f t="shared" si="322"/>
        <v>-42.384305241251276</v>
      </c>
      <c r="AM501" s="28">
        <f t="shared" si="323"/>
        <v>-89.564576814531591</v>
      </c>
      <c r="AN501" s="28">
        <f t="shared" si="324"/>
        <v>-26.935382228500977</v>
      </c>
      <c r="AO501" s="28">
        <f t="shared" si="325"/>
        <v>-89.565922496257613</v>
      </c>
      <c r="AP501">
        <f t="shared" si="306"/>
        <v>23.609121289162623</v>
      </c>
      <c r="AQ501">
        <f t="shared" si="307"/>
        <v>-25.26482869549163</v>
      </c>
      <c r="AR501" s="28">
        <f t="shared" si="326"/>
        <v>-35.832398261226395</v>
      </c>
      <c r="AS501" s="30">
        <f t="shared" si="327"/>
        <v>-180.34832162932318</v>
      </c>
      <c r="AT501" s="28">
        <f t="shared" si="328"/>
        <v>3.7862198611203116E-4</v>
      </c>
      <c r="AU501" s="28">
        <f t="shared" si="329"/>
        <v>0.53497099511827695</v>
      </c>
      <c r="AV501" s="29">
        <f t="shared" si="330"/>
        <v>-1.1265275949883662E-6</v>
      </c>
      <c r="AW501" s="28">
        <f t="shared" si="331"/>
        <v>-2.9181081578238902E-2</v>
      </c>
      <c r="AX501" s="31">
        <f t="shared" si="332"/>
        <v>3.7749545851704279E-4</v>
      </c>
      <c r="AY501" s="28">
        <f t="shared" si="333"/>
        <v>0.50578991354003799</v>
      </c>
      <c r="AZ501" s="8">
        <f t="shared" si="334"/>
        <v>-35.832020765767879</v>
      </c>
      <c r="BA501" s="8">
        <f t="shared" si="335"/>
        <v>-179.84253171578314</v>
      </c>
      <c r="BB501" s="8">
        <f t="shared" si="336"/>
        <v>0.15746828421686132</v>
      </c>
      <c r="BD501" s="32">
        <f t="shared" si="337"/>
        <v>-36</v>
      </c>
      <c r="BE501" s="32">
        <f t="shared" si="338"/>
        <v>-180</v>
      </c>
      <c r="BF501" s="32">
        <f t="shared" si="339"/>
        <v>0</v>
      </c>
    </row>
    <row r="502" spans="22:58" x14ac:dyDescent="0.25">
      <c r="V502" s="27">
        <v>5.9800000000000599</v>
      </c>
      <c r="W502" s="32">
        <f t="shared" si="309"/>
        <v>9549925.8602156974</v>
      </c>
      <c r="X502">
        <f t="shared" si="308"/>
        <v>-3.4139245433795011</v>
      </c>
      <c r="Y502" s="28">
        <f t="shared" si="310"/>
        <v>-83.239904707368666</v>
      </c>
      <c r="Z502" s="28">
        <f t="shared" si="311"/>
        <v>-89.996054269695378</v>
      </c>
      <c r="AA502" s="28">
        <f t="shared" si="312"/>
        <v>45.157632859832766</v>
      </c>
      <c r="AB502" s="28">
        <f t="shared" si="313"/>
        <v>-89.68359510275981</v>
      </c>
      <c r="AC502" s="28">
        <f t="shared" si="314"/>
        <v>34.454808142718306</v>
      </c>
      <c r="AD502" s="28">
        <f t="shared" si="315"/>
        <v>88.915053858641969</v>
      </c>
      <c r="AE502" s="28">
        <f t="shared" si="316"/>
        <v>-7.0413882481971015</v>
      </c>
      <c r="AF502" s="28">
        <f t="shared" si="317"/>
        <v>-90.764595513813205</v>
      </c>
      <c r="AG502" s="28">
        <f t="shared" si="305"/>
        <v>92.110410468749379</v>
      </c>
      <c r="AH502" s="28">
        <f t="shared" si="318"/>
        <v>-169.44381723956081</v>
      </c>
      <c r="AI502" s="28">
        <f t="shared" si="319"/>
        <v>-89.999999806833529</v>
      </c>
      <c r="AJ502" s="28">
        <f t="shared" si="320"/>
        <v>92.782329783453889</v>
      </c>
      <c r="AK502" s="28">
        <f t="shared" si="321"/>
        <v>89.998684756563293</v>
      </c>
      <c r="AL502" s="29">
        <f t="shared" si="322"/>
        <v>-42.58429395269475</v>
      </c>
      <c r="AM502" s="28">
        <f t="shared" si="323"/>
        <v>-89.574487887614609</v>
      </c>
      <c r="AN502" s="28">
        <f t="shared" si="324"/>
        <v>-27.135370940052297</v>
      </c>
      <c r="AO502" s="28">
        <f t="shared" si="325"/>
        <v>-89.575802937884845</v>
      </c>
      <c r="AP502">
        <f t="shared" si="306"/>
        <v>23.609121289162623</v>
      </c>
      <c r="AQ502">
        <f t="shared" si="307"/>
        <v>-25.26482869549163</v>
      </c>
      <c r="AR502" s="28">
        <f t="shared" si="326"/>
        <v>-35.832466594578406</v>
      </c>
      <c r="AS502" s="30">
        <f t="shared" si="327"/>
        <v>-180.34039845169804</v>
      </c>
      <c r="AT502" s="28">
        <f t="shared" si="328"/>
        <v>3.964650761213573E-4</v>
      </c>
      <c r="AU502" s="28">
        <f t="shared" si="329"/>
        <v>0.54743132065711442</v>
      </c>
      <c r="AV502" s="29">
        <f t="shared" si="330"/>
        <v>-1.1796191984455E-6</v>
      </c>
      <c r="AW502" s="28">
        <f t="shared" si="331"/>
        <v>-2.9860796164504187E-2</v>
      </c>
      <c r="AX502" s="31">
        <f t="shared" si="332"/>
        <v>3.9528545692291177E-4</v>
      </c>
      <c r="AY502" s="28">
        <f t="shared" si="333"/>
        <v>0.51757052449261021</v>
      </c>
      <c r="AZ502" s="8">
        <f t="shared" si="334"/>
        <v>-35.832071309121481</v>
      </c>
      <c r="BA502" s="8">
        <f t="shared" si="335"/>
        <v>-179.82282792720542</v>
      </c>
      <c r="BB502" s="8">
        <f t="shared" si="336"/>
        <v>0.17717207279457625</v>
      </c>
      <c r="BD502" s="32">
        <f t="shared" si="337"/>
        <v>-36</v>
      </c>
      <c r="BE502" s="32">
        <f t="shared" si="338"/>
        <v>-180</v>
      </c>
      <c r="BF502" s="32">
        <f t="shared" si="339"/>
        <v>0</v>
      </c>
    </row>
    <row r="503" spans="22:58" x14ac:dyDescent="0.25">
      <c r="V503" s="27">
        <v>5.9900000000000597</v>
      </c>
      <c r="W503" s="32">
        <f t="shared" si="309"/>
        <v>9772372.2095594574</v>
      </c>
      <c r="X503">
        <f t="shared" si="308"/>
        <v>-3.4139245433795011</v>
      </c>
      <c r="Y503" s="28">
        <f t="shared" si="310"/>
        <v>-83.439904706441652</v>
      </c>
      <c r="Z503" s="28">
        <f t="shared" si="311"/>
        <v>-89.9961440854822</v>
      </c>
      <c r="AA503" s="28">
        <f t="shared" si="312"/>
        <v>45.357626899021319</v>
      </c>
      <c r="AB503" s="28">
        <f t="shared" si="313"/>
        <v>-89.690797216060545</v>
      </c>
      <c r="AC503" s="28">
        <f t="shared" si="314"/>
        <v>34.654738063207553</v>
      </c>
      <c r="AD503" s="28">
        <f t="shared" si="315"/>
        <v>88.939744544778009</v>
      </c>
      <c r="AE503" s="28">
        <f t="shared" si="316"/>
        <v>-6.841464287592288</v>
      </c>
      <c r="AF503" s="28">
        <f t="shared" si="317"/>
        <v>-90.747196756764723</v>
      </c>
      <c r="AG503" s="28">
        <f t="shared" si="305"/>
        <v>92.110410468749379</v>
      </c>
      <c r="AH503" s="28">
        <f t="shared" si="318"/>
        <v>-169.6438172395608</v>
      </c>
      <c r="AI503" s="28">
        <f t="shared" si="319"/>
        <v>-89.999999811230524</v>
      </c>
      <c r="AJ503" s="28">
        <f t="shared" si="320"/>
        <v>92.982329783350878</v>
      </c>
      <c r="AK503" s="28">
        <f t="shared" si="321"/>
        <v>89.998714695159009</v>
      </c>
      <c r="AL503" s="29">
        <f t="shared" si="322"/>
        <v>-42.78428317217957</v>
      </c>
      <c r="AM503" s="28">
        <f t="shared" si="323"/>
        <v>-89.584173381737571</v>
      </c>
      <c r="AN503" s="28">
        <f t="shared" si="324"/>
        <v>-27.335360159640118</v>
      </c>
      <c r="AO503" s="28">
        <f t="shared" si="325"/>
        <v>-89.585458497809086</v>
      </c>
      <c r="AP503">
        <f t="shared" si="306"/>
        <v>23.609121289162623</v>
      </c>
      <c r="AQ503">
        <f t="shared" si="307"/>
        <v>-25.26482869549163</v>
      </c>
      <c r="AR503" s="28">
        <f t="shared" si="326"/>
        <v>-35.832531853561413</v>
      </c>
      <c r="AS503" s="30">
        <f t="shared" si="327"/>
        <v>-180.33265525457381</v>
      </c>
      <c r="AT503" s="28">
        <f t="shared" si="328"/>
        <v>4.1514900648331233E-4</v>
      </c>
      <c r="AU503" s="28">
        <f t="shared" si="329"/>
        <v>0.56018183084707995</v>
      </c>
      <c r="AV503" s="29">
        <f t="shared" si="330"/>
        <v>-1.2352129295594973E-6</v>
      </c>
      <c r="AW503" s="28">
        <f t="shared" si="331"/>
        <v>-3.055634332867789E-2</v>
      </c>
      <c r="AX503" s="31">
        <f t="shared" si="332"/>
        <v>4.1391379355375284E-4</v>
      </c>
      <c r="AY503" s="28">
        <f t="shared" si="333"/>
        <v>0.5296254875184021</v>
      </c>
      <c r="AZ503" s="8">
        <f t="shared" si="334"/>
        <v>-35.832117939767862</v>
      </c>
      <c r="BA503" s="8">
        <f t="shared" si="335"/>
        <v>-179.80302976705539</v>
      </c>
      <c r="BB503" s="8">
        <f t="shared" si="336"/>
        <v>0.19697023294460791</v>
      </c>
      <c r="BD503" s="32">
        <f t="shared" si="337"/>
        <v>-36</v>
      </c>
      <c r="BE503" s="32">
        <f t="shared" si="338"/>
        <v>-180</v>
      </c>
      <c r="BF503" s="32">
        <f t="shared" si="339"/>
        <v>0</v>
      </c>
    </row>
    <row r="504" spans="22:58" x14ac:dyDescent="0.25">
      <c r="V504" s="27">
        <v>6.0000000000000604</v>
      </c>
      <c r="W504" s="32">
        <f t="shared" si="309"/>
        <v>10000000.000001399</v>
      </c>
      <c r="X504">
        <f t="shared" si="308"/>
        <v>-3.4139245433795011</v>
      </c>
      <c r="Y504" s="28">
        <f t="shared" si="310"/>
        <v>-83.639904705556376</v>
      </c>
      <c r="Z504" s="28">
        <f t="shared" si="311"/>
        <v>-89.99623185681213</v>
      </c>
      <c r="AA504" s="28">
        <f t="shared" si="312"/>
        <v>45.55762120648297</v>
      </c>
      <c r="AB504" s="28">
        <f t="shared" si="313"/>
        <v>-89.697835398689449</v>
      </c>
      <c r="AC504" s="28">
        <f t="shared" si="314"/>
        <v>34.85467113673873</v>
      </c>
      <c r="AD504" s="28">
        <f t="shared" si="315"/>
        <v>88.963873582841387</v>
      </c>
      <c r="AE504" s="28">
        <f t="shared" si="316"/>
        <v>-6.6415369057141689</v>
      </c>
      <c r="AF504" s="28">
        <f t="shared" si="317"/>
        <v>-90.730193672660192</v>
      </c>
      <c r="AG504" s="28">
        <f t="shared" si="305"/>
        <v>92.110410468749379</v>
      </c>
      <c r="AH504" s="28">
        <f t="shared" si="318"/>
        <v>-169.84381723956085</v>
      </c>
      <c r="AI504" s="28">
        <f t="shared" si="319"/>
        <v>-89.999999815527445</v>
      </c>
      <c r="AJ504" s="28">
        <f t="shared" si="320"/>
        <v>93.182329783252527</v>
      </c>
      <c r="AK504" s="28">
        <f t="shared" si="321"/>
        <v>89.998743952269109</v>
      </c>
      <c r="AL504" s="29">
        <f t="shared" si="322"/>
        <v>-42.984272876842539</v>
      </c>
      <c r="AM504" s="28">
        <f t="shared" si="323"/>
        <v>-89.593638430062285</v>
      </c>
      <c r="AN504" s="28">
        <f t="shared" si="324"/>
        <v>-27.535349864401482</v>
      </c>
      <c r="AO504" s="28">
        <f t="shared" si="325"/>
        <v>-89.594894293320621</v>
      </c>
      <c r="AP504">
        <f t="shared" si="306"/>
        <v>23.609121289162623</v>
      </c>
      <c r="AQ504">
        <f t="shared" si="307"/>
        <v>-25.26482869549163</v>
      </c>
      <c r="AR504" s="28">
        <f t="shared" si="326"/>
        <v>-35.832594176444658</v>
      </c>
      <c r="AS504" s="30">
        <f t="shared" si="327"/>
        <v>-180.3250879659808</v>
      </c>
      <c r="AT504" s="28">
        <f t="shared" si="328"/>
        <v>4.3471339720574159E-4</v>
      </c>
      <c r="AU504" s="28">
        <f t="shared" si="329"/>
        <v>0.57322928112296967</v>
      </c>
      <c r="AV504" s="29">
        <f t="shared" si="330"/>
        <v>-1.2934267140731914E-6</v>
      </c>
      <c r="AW504" s="28">
        <f t="shared" si="331"/>
        <v>-3.1268091858252786E-2</v>
      </c>
      <c r="AX504" s="31">
        <f t="shared" si="332"/>
        <v>4.3341997049166841E-4</v>
      </c>
      <c r="AY504" s="28">
        <f t="shared" si="333"/>
        <v>0.54196118926471692</v>
      </c>
      <c r="AZ504" s="8">
        <f t="shared" si="334"/>
        <v>-35.832160756474167</v>
      </c>
      <c r="BA504" s="8">
        <f t="shared" si="335"/>
        <v>-179.78312677671607</v>
      </c>
      <c r="BB504" s="8">
        <f t="shared" si="336"/>
        <v>0.21687322328392611</v>
      </c>
      <c r="BD504" s="32">
        <f t="shared" si="337"/>
        <v>-36</v>
      </c>
      <c r="BE504" s="32">
        <f t="shared" si="338"/>
        <v>-180</v>
      </c>
      <c r="BF504" s="32">
        <f t="shared" si="339"/>
        <v>0</v>
      </c>
    </row>
    <row r="505" spans="22:58" x14ac:dyDescent="0.25">
      <c r="V505" s="27">
        <v>6.0100000000000602</v>
      </c>
      <c r="W505" s="32">
        <f t="shared" si="309"/>
        <v>10232929.922808971</v>
      </c>
      <c r="X505">
        <f t="shared" si="308"/>
        <v>-3.4139245433795011</v>
      </c>
      <c r="Y505" s="28">
        <f t="shared" si="310"/>
        <v>-83.83990470471096</v>
      </c>
      <c r="Z505" s="28">
        <f t="shared" si="311"/>
        <v>-89.996317630222677</v>
      </c>
      <c r="AA505" s="28">
        <f t="shared" si="312"/>
        <v>45.757615770144071</v>
      </c>
      <c r="AB505" s="28">
        <f t="shared" si="313"/>
        <v>-89.704713381533978</v>
      </c>
      <c r="AC505" s="28">
        <f t="shared" si="314"/>
        <v>35.054607221494393</v>
      </c>
      <c r="AD505" s="28">
        <f t="shared" si="315"/>
        <v>88.987453732113266</v>
      </c>
      <c r="AE505" s="28">
        <f t="shared" si="316"/>
        <v>-6.4416062564519905</v>
      </c>
      <c r="AF505" s="28">
        <f t="shared" si="317"/>
        <v>-90.713577279643374</v>
      </c>
      <c r="AG505" s="28">
        <f t="shared" si="305"/>
        <v>92.110410468749379</v>
      </c>
      <c r="AH505" s="28">
        <f t="shared" si="318"/>
        <v>-170.04381723956084</v>
      </c>
      <c r="AI505" s="28">
        <f t="shared" si="319"/>
        <v>-89.999999819726554</v>
      </c>
      <c r="AJ505" s="28">
        <f t="shared" si="320"/>
        <v>93.382329783158582</v>
      </c>
      <c r="AK505" s="28">
        <f t="shared" si="321"/>
        <v>89.998772543406048</v>
      </c>
      <c r="AL505" s="29">
        <f t="shared" si="322"/>
        <v>-43.184263044849203</v>
      </c>
      <c r="AM505" s="28">
        <f t="shared" si="323"/>
        <v>-89.602888049015036</v>
      </c>
      <c r="AN505" s="28">
        <f t="shared" si="324"/>
        <v>-27.73534003250208</v>
      </c>
      <c r="AO505" s="28">
        <f t="shared" si="325"/>
        <v>-89.604115325335542</v>
      </c>
      <c r="AP505">
        <f t="shared" si="306"/>
        <v>23.609121289162623</v>
      </c>
      <c r="AQ505">
        <f t="shared" si="307"/>
        <v>-25.26482869549163</v>
      </c>
      <c r="AR505" s="28">
        <f t="shared" si="326"/>
        <v>-35.832653695283078</v>
      </c>
      <c r="AS505" s="30">
        <f t="shared" si="327"/>
        <v>-180.3176926049789</v>
      </c>
      <c r="AT505" s="28">
        <f t="shared" si="328"/>
        <v>4.5519973478974049E-4</v>
      </c>
      <c r="AU505" s="28">
        <f t="shared" si="329"/>
        <v>0.58658058399971558</v>
      </c>
      <c r="AV505" s="29">
        <f t="shared" si="330"/>
        <v>-1.3543840274403143E-6</v>
      </c>
      <c r="AW505" s="28">
        <f t="shared" si="331"/>
        <v>-3.1996419130841024E-2</v>
      </c>
      <c r="AX505" s="31">
        <f t="shared" si="332"/>
        <v>4.538453507623002E-4</v>
      </c>
      <c r="AY505" s="28">
        <f t="shared" si="333"/>
        <v>0.55458416486887452</v>
      </c>
      <c r="AZ505" s="8">
        <f t="shared" si="334"/>
        <v>-35.832199849932316</v>
      </c>
      <c r="BA505" s="8">
        <f t="shared" si="335"/>
        <v>-179.76310844011002</v>
      </c>
      <c r="BB505" s="8">
        <f t="shared" si="336"/>
        <v>0.23689155988998323</v>
      </c>
      <c r="BD505" s="32">
        <f t="shared" si="337"/>
        <v>-36</v>
      </c>
      <c r="BE505" s="32">
        <f t="shared" si="338"/>
        <v>-180</v>
      </c>
      <c r="BF505" s="32">
        <f t="shared" si="339"/>
        <v>0</v>
      </c>
    </row>
    <row r="506" spans="22:58" x14ac:dyDescent="0.25">
      <c r="V506" s="27">
        <v>6.02000000000006</v>
      </c>
      <c r="W506" s="32">
        <f t="shared" si="309"/>
        <v>10471285.480510458</v>
      </c>
      <c r="X506">
        <f t="shared" si="308"/>
        <v>-3.4139245433795011</v>
      </c>
      <c r="Y506" s="28">
        <f t="shared" si="310"/>
        <v>-84.039904703903574</v>
      </c>
      <c r="Z506" s="28">
        <f t="shared" si="311"/>
        <v>-89.996401451192057</v>
      </c>
      <c r="AA506" s="28">
        <f t="shared" si="312"/>
        <v>45.957610578474373</v>
      </c>
      <c r="AB506" s="28">
        <f t="shared" si="313"/>
        <v>-89.711434810598334</v>
      </c>
      <c r="AC506" s="28">
        <f t="shared" si="314"/>
        <v>35.254546182031817</v>
      </c>
      <c r="AD506" s="28">
        <f t="shared" si="315"/>
        <v>89.010497463131557</v>
      </c>
      <c r="AE506" s="28">
        <f t="shared" si="316"/>
        <v>-6.2416724867768778</v>
      </c>
      <c r="AF506" s="28">
        <f t="shared" si="317"/>
        <v>-90.697338798658834</v>
      </c>
      <c r="AG506" s="28">
        <f t="shared" si="305"/>
        <v>92.110410468749379</v>
      </c>
      <c r="AH506" s="28">
        <f t="shared" si="318"/>
        <v>-170.24381723956083</v>
      </c>
      <c r="AI506" s="28">
        <f t="shared" si="319"/>
        <v>-89.99999982383008</v>
      </c>
      <c r="AJ506" s="28">
        <f t="shared" si="320"/>
        <v>93.582329783068872</v>
      </c>
      <c r="AK506" s="28">
        <f t="shared" si="321"/>
        <v>89.998800483729283</v>
      </c>
      <c r="AL506" s="29">
        <f t="shared" si="322"/>
        <v>-43.384253655347685</v>
      </c>
      <c r="AM506" s="28">
        <f t="shared" si="323"/>
        <v>-89.611927140936658</v>
      </c>
      <c r="AN506" s="28">
        <f t="shared" si="324"/>
        <v>-27.935330643090261</v>
      </c>
      <c r="AO506" s="28">
        <f t="shared" si="325"/>
        <v>-89.613126481037455</v>
      </c>
      <c r="AP506">
        <f t="shared" si="306"/>
        <v>23.609121289162623</v>
      </c>
      <c r="AQ506">
        <f t="shared" si="307"/>
        <v>-25.26482869549163</v>
      </c>
      <c r="AR506" s="28">
        <f t="shared" si="326"/>
        <v>-35.832710536196146</v>
      </c>
      <c r="AS506" s="30">
        <f t="shared" si="327"/>
        <v>-180.3104652796963</v>
      </c>
      <c r="AT506" s="28">
        <f t="shared" si="328"/>
        <v>4.7665146014594991E-4</v>
      </c>
      <c r="AU506" s="28">
        <f t="shared" si="329"/>
        <v>0.6002428127116638</v>
      </c>
      <c r="AV506" s="29">
        <f t="shared" si="330"/>
        <v>-1.4182141696594375E-6</v>
      </c>
      <c r="AW506" s="28">
        <f t="shared" si="331"/>
        <v>-3.2741711314261103E-2</v>
      </c>
      <c r="AX506" s="31">
        <f t="shared" si="332"/>
        <v>4.7523324597629048E-4</v>
      </c>
      <c r="AY506" s="28">
        <f t="shared" si="333"/>
        <v>0.56750110139740273</v>
      </c>
      <c r="AZ506" s="8">
        <f t="shared" si="334"/>
        <v>-35.832235302950167</v>
      </c>
      <c r="BA506" s="8">
        <f t="shared" si="335"/>
        <v>-179.74296417829891</v>
      </c>
      <c r="BB506" s="8">
        <f t="shared" si="336"/>
        <v>0.25703582170109485</v>
      </c>
      <c r="BD506" s="32">
        <f t="shared" si="337"/>
        <v>-36</v>
      </c>
      <c r="BE506" s="32">
        <f t="shared" si="338"/>
        <v>-180</v>
      </c>
      <c r="BF506" s="32">
        <f t="shared" si="339"/>
        <v>0</v>
      </c>
    </row>
    <row r="507" spans="22:58" x14ac:dyDescent="0.25">
      <c r="V507" s="27">
        <v>6.0300000000000598</v>
      </c>
      <c r="W507" s="32">
        <f t="shared" si="309"/>
        <v>10715193.052377559</v>
      </c>
      <c r="X507">
        <f t="shared" si="308"/>
        <v>-3.4139245433795011</v>
      </c>
      <c r="Y507" s="28">
        <f t="shared" si="310"/>
        <v>-84.239904703132538</v>
      </c>
      <c r="Z507" s="28">
        <f t="shared" si="311"/>
        <v>-89.99648336416324</v>
      </c>
      <c r="AA507" s="28">
        <f t="shared" si="312"/>
        <v>46.157605620462512</v>
      </c>
      <c r="AB507" s="28">
        <f t="shared" si="313"/>
        <v>-89.718003248932732</v>
      </c>
      <c r="AC507" s="28">
        <f t="shared" si="314"/>
        <v>35.454487888996738</v>
      </c>
      <c r="AD507" s="28">
        <f t="shared" si="315"/>
        <v>89.033016964150704</v>
      </c>
      <c r="AE507" s="28">
        <f t="shared" si="316"/>
        <v>-6.0417357370527824</v>
      </c>
      <c r="AF507" s="28">
        <f t="shared" si="317"/>
        <v>-90.681469648945267</v>
      </c>
      <c r="AG507" s="28">
        <f t="shared" si="305"/>
        <v>92.110410468749379</v>
      </c>
      <c r="AH507" s="28">
        <f t="shared" si="318"/>
        <v>-170.44381723956081</v>
      </c>
      <c r="AI507" s="28">
        <f t="shared" si="319"/>
        <v>-89.999999827840199</v>
      </c>
      <c r="AJ507" s="28">
        <f t="shared" si="320"/>
        <v>93.782329782983211</v>
      </c>
      <c r="AK507" s="28">
        <f t="shared" si="321"/>
        <v>89.998827788053106</v>
      </c>
      <c r="AL507" s="29">
        <f t="shared" si="322"/>
        <v>-43.584244688424405</v>
      </c>
      <c r="AM507" s="28">
        <f t="shared" si="323"/>
        <v>-89.620760496672517</v>
      </c>
      <c r="AN507" s="28">
        <f t="shared" si="324"/>
        <v>-28.13532167625263</v>
      </c>
      <c r="AO507" s="28">
        <f t="shared" si="325"/>
        <v>-89.62193253645961</v>
      </c>
      <c r="AP507">
        <f t="shared" si="306"/>
        <v>23.609121289162623</v>
      </c>
      <c r="AQ507">
        <f t="shared" si="307"/>
        <v>-25.26482869549163</v>
      </c>
      <c r="AR507" s="28">
        <f t="shared" si="326"/>
        <v>-35.83276481963442</v>
      </c>
      <c r="AS507" s="30">
        <f t="shared" si="327"/>
        <v>-180.30340218540488</v>
      </c>
      <c r="AT507" s="28">
        <f t="shared" si="328"/>
        <v>4.9911406060259623E-4</v>
      </c>
      <c r="AU507" s="28">
        <f t="shared" si="329"/>
        <v>0.61422320493520399</v>
      </c>
      <c r="AV507" s="29">
        <f t="shared" si="330"/>
        <v>-1.4850525323933468E-6</v>
      </c>
      <c r="AW507" s="28">
        <f t="shared" si="331"/>
        <v>-3.3504363571284321E-2</v>
      </c>
      <c r="AX507" s="31">
        <f t="shared" si="332"/>
        <v>4.976290080702029E-4</v>
      </c>
      <c r="AY507" s="28">
        <f t="shared" si="333"/>
        <v>0.58071884136391971</v>
      </c>
      <c r="AZ507" s="8">
        <f t="shared" si="334"/>
        <v>-35.832267190626347</v>
      </c>
      <c r="BA507" s="8">
        <f t="shared" si="335"/>
        <v>-179.72268334404095</v>
      </c>
      <c r="BB507" s="8">
        <f t="shared" si="336"/>
        <v>0.27731665595905497</v>
      </c>
      <c r="BD507" s="32">
        <f t="shared" si="337"/>
        <v>-36</v>
      </c>
      <c r="BE507" s="32">
        <f t="shared" si="338"/>
        <v>-180</v>
      </c>
      <c r="BF507" s="32">
        <f t="shared" si="339"/>
        <v>0</v>
      </c>
    </row>
    <row r="508" spans="22:58" x14ac:dyDescent="0.25">
      <c r="V508" s="27">
        <v>6.0400000000000604</v>
      </c>
      <c r="W508" s="32">
        <f t="shared" si="309"/>
        <v>10964781.961433399</v>
      </c>
      <c r="X508">
        <f t="shared" si="308"/>
        <v>-3.4139245433795011</v>
      </c>
      <c r="Y508" s="28">
        <f t="shared" si="310"/>
        <v>-84.439904702396205</v>
      </c>
      <c r="Z508" s="28">
        <f t="shared" si="311"/>
        <v>-89.996563412567582</v>
      </c>
      <c r="AA508" s="28">
        <f t="shared" si="312"/>
        <v>46.357600885592667</v>
      </c>
      <c r="AB508" s="28">
        <f t="shared" si="313"/>
        <v>-89.72442217851912</v>
      </c>
      <c r="AC508" s="28">
        <f t="shared" si="314"/>
        <v>35.654432218850019</v>
      </c>
      <c r="AD508" s="28">
        <f t="shared" si="315"/>
        <v>89.055024147461751</v>
      </c>
      <c r="AE508" s="28">
        <f t="shared" si="316"/>
        <v>-5.8417961413330133</v>
      </c>
      <c r="AF508" s="28">
        <f t="shared" si="317"/>
        <v>-90.665961443624951</v>
      </c>
      <c r="AG508" s="28">
        <f t="shared" si="305"/>
        <v>92.110410468749379</v>
      </c>
      <c r="AH508" s="28">
        <f t="shared" si="318"/>
        <v>-170.6438172395608</v>
      </c>
      <c r="AI508" s="28">
        <f t="shared" si="319"/>
        <v>-89.999999831759027</v>
      </c>
      <c r="AJ508" s="28">
        <f t="shared" si="320"/>
        <v>93.982329782901402</v>
      </c>
      <c r="AK508" s="28">
        <f t="shared" si="321"/>
        <v>89.998854470854639</v>
      </c>
      <c r="AL508" s="29">
        <f t="shared" si="322"/>
        <v>-43.784236125061881</v>
      </c>
      <c r="AM508" s="28">
        <f t="shared" si="323"/>
        <v>-89.629392798104121</v>
      </c>
      <c r="AN508" s="28">
        <f t="shared" si="324"/>
        <v>-28.335313112971903</v>
      </c>
      <c r="AO508" s="28">
        <f t="shared" si="325"/>
        <v>-89.630538159008509</v>
      </c>
      <c r="AP508">
        <f t="shared" si="306"/>
        <v>23.609121289162623</v>
      </c>
      <c r="AQ508">
        <f t="shared" si="307"/>
        <v>-25.26482869549163</v>
      </c>
      <c r="AR508" s="28">
        <f t="shared" si="326"/>
        <v>-35.832816660633924</v>
      </c>
      <c r="AS508" s="30">
        <f t="shared" si="327"/>
        <v>-180.29649960263345</v>
      </c>
      <c r="AT508" s="28">
        <f t="shared" si="328"/>
        <v>5.2263516628042836E-4</v>
      </c>
      <c r="AU508" s="28">
        <f t="shared" si="329"/>
        <v>0.62852916659661895</v>
      </c>
      <c r="AV508" s="29">
        <f t="shared" si="330"/>
        <v>-1.555040888268018E-6</v>
      </c>
      <c r="AW508" s="28">
        <f t="shared" si="331"/>
        <v>-3.4284780269150737E-2</v>
      </c>
      <c r="AX508" s="31">
        <f t="shared" si="332"/>
        <v>5.2108012539216035E-4</v>
      </c>
      <c r="AY508" s="28">
        <f t="shared" si="333"/>
        <v>0.59424438632746823</v>
      </c>
      <c r="AZ508" s="8">
        <f t="shared" si="334"/>
        <v>-35.832295580508529</v>
      </c>
      <c r="BA508" s="8">
        <f t="shared" si="335"/>
        <v>-179.70225521630599</v>
      </c>
      <c r="BB508" s="8">
        <f t="shared" si="336"/>
        <v>0.29774478369401436</v>
      </c>
      <c r="BD508" s="32">
        <f t="shared" si="337"/>
        <v>-36</v>
      </c>
      <c r="BE508" s="32">
        <f t="shared" si="338"/>
        <v>-180</v>
      </c>
      <c r="BF508" s="32">
        <f t="shared" si="339"/>
        <v>0</v>
      </c>
    </row>
    <row r="509" spans="22:58" x14ac:dyDescent="0.25">
      <c r="V509" s="27">
        <v>6.0500000000000602</v>
      </c>
      <c r="W509" s="32">
        <f t="shared" si="309"/>
        <v>11220184.543021198</v>
      </c>
      <c r="X509">
        <f t="shared" si="308"/>
        <v>-3.4139245433795011</v>
      </c>
      <c r="Y509" s="28">
        <f t="shared" si="310"/>
        <v>-84.639904701692998</v>
      </c>
      <c r="Z509" s="28">
        <f t="shared" si="311"/>
        <v>-89.996641638847791</v>
      </c>
      <c r="AA509" s="28">
        <f t="shared" si="312"/>
        <v>46.557596363822228</v>
      </c>
      <c r="AB509" s="28">
        <f t="shared" si="313"/>
        <v>-89.730695002114061</v>
      </c>
      <c r="AC509" s="28">
        <f t="shared" si="314"/>
        <v>35.854379053606444</v>
      </c>
      <c r="AD509" s="28">
        <f t="shared" si="315"/>
        <v>89.076530655575723</v>
      </c>
      <c r="AE509" s="28">
        <f t="shared" si="316"/>
        <v>-5.6418538276438355</v>
      </c>
      <c r="AF509" s="28">
        <f t="shared" si="317"/>
        <v>-90.650805985386128</v>
      </c>
      <c r="AG509" s="28">
        <f t="shared" si="305"/>
        <v>92.110410468749379</v>
      </c>
      <c r="AH509" s="28">
        <f t="shared" si="318"/>
        <v>-170.84381723956082</v>
      </c>
      <c r="AI509" s="28">
        <f t="shared" si="319"/>
        <v>-89.999999835588667</v>
      </c>
      <c r="AJ509" s="28">
        <f t="shared" si="320"/>
        <v>94.18232978282326</v>
      </c>
      <c r="AK509" s="28">
        <f t="shared" si="321"/>
        <v>89.998880546281455</v>
      </c>
      <c r="AL509" s="29">
        <f t="shared" si="322"/>
        <v>-43.984227947098368</v>
      </c>
      <c r="AM509" s="28">
        <f t="shared" si="323"/>
        <v>-89.637828620623466</v>
      </c>
      <c r="AN509" s="28">
        <f t="shared" si="324"/>
        <v>-28.53530493508655</v>
      </c>
      <c r="AO509" s="28">
        <f t="shared" si="325"/>
        <v>-89.638947909930678</v>
      </c>
      <c r="AP509">
        <f t="shared" si="306"/>
        <v>23.609121289162623</v>
      </c>
      <c r="AQ509">
        <f t="shared" si="307"/>
        <v>-25.26482869549163</v>
      </c>
      <c r="AR509" s="28">
        <f t="shared" si="326"/>
        <v>-35.832866169059393</v>
      </c>
      <c r="AS509" s="30">
        <f t="shared" si="327"/>
        <v>-180.28975389531681</v>
      </c>
      <c r="AT509" s="28">
        <f t="shared" si="328"/>
        <v>5.4726465098428774E-4</v>
      </c>
      <c r="AU509" s="28">
        <f t="shared" si="329"/>
        <v>0.64316827576701097</v>
      </c>
      <c r="AV509" s="29">
        <f t="shared" si="330"/>
        <v>-1.6283276946365741E-6</v>
      </c>
      <c r="AW509" s="28">
        <f t="shared" si="331"/>
        <v>-3.50833751939644E-2</v>
      </c>
      <c r="AX509" s="31">
        <f t="shared" si="332"/>
        <v>5.4563632328965119E-4</v>
      </c>
      <c r="AY509" s="28">
        <f t="shared" si="333"/>
        <v>0.60808490057304654</v>
      </c>
      <c r="AZ509" s="8">
        <f t="shared" si="334"/>
        <v>-35.832320532736105</v>
      </c>
      <c r="BA509" s="8">
        <f t="shared" si="335"/>
        <v>-179.68166899474377</v>
      </c>
      <c r="BB509" s="8">
        <f t="shared" si="336"/>
        <v>0.31833100525622626</v>
      </c>
      <c r="BD509" s="32">
        <f t="shared" si="337"/>
        <v>-36</v>
      </c>
      <c r="BE509" s="32">
        <f t="shared" si="338"/>
        <v>-180</v>
      </c>
      <c r="BF509" s="32">
        <f t="shared" si="339"/>
        <v>0</v>
      </c>
    </row>
    <row r="510" spans="22:58" x14ac:dyDescent="0.25">
      <c r="V510" s="27">
        <v>6.06000000000006</v>
      </c>
      <c r="W510" s="32">
        <f t="shared" si="309"/>
        <v>11481536.214970427</v>
      </c>
      <c r="X510">
        <f t="shared" si="308"/>
        <v>-3.4139245433795011</v>
      </c>
      <c r="Y510" s="28">
        <f t="shared" si="310"/>
        <v>-84.839904701021439</v>
      </c>
      <c r="Z510" s="28">
        <f t="shared" si="311"/>
        <v>-89.996718084480477</v>
      </c>
      <c r="AA510" s="28">
        <f t="shared" si="312"/>
        <v>46.7575920455606</v>
      </c>
      <c r="AB510" s="28">
        <f t="shared" si="313"/>
        <v>-89.736825045049798</v>
      </c>
      <c r="AC510" s="28">
        <f t="shared" si="314"/>
        <v>36.054328280585452</v>
      </c>
      <c r="AD510" s="28">
        <f t="shared" si="315"/>
        <v>89.09754786727278</v>
      </c>
      <c r="AE510" s="28">
        <f t="shared" si="316"/>
        <v>-5.4419089182548959</v>
      </c>
      <c r="AF510" s="28">
        <f t="shared" si="317"/>
        <v>-90.635995262257509</v>
      </c>
      <c r="AG510" s="28">
        <f t="shared" si="305"/>
        <v>92.110410468749379</v>
      </c>
      <c r="AH510" s="28">
        <f t="shared" si="318"/>
        <v>-171.04381723956081</v>
      </c>
      <c r="AI510" s="28">
        <f t="shared" si="319"/>
        <v>-89.999999839331124</v>
      </c>
      <c r="AJ510" s="28">
        <f t="shared" si="320"/>
        <v>94.382329782748656</v>
      </c>
      <c r="AK510" s="28">
        <f t="shared" si="321"/>
        <v>89.998906028159098</v>
      </c>
      <c r="AL510" s="29">
        <f t="shared" si="322"/>
        <v>-44.18422013718947</v>
      </c>
      <c r="AM510" s="28">
        <f t="shared" si="323"/>
        <v>-89.646072435551574</v>
      </c>
      <c r="AN510" s="28">
        <f t="shared" si="324"/>
        <v>-28.735297125252245</v>
      </c>
      <c r="AO510" s="28">
        <f t="shared" si="325"/>
        <v>-89.6471662467236</v>
      </c>
      <c r="AP510">
        <f t="shared" si="306"/>
        <v>23.609121289162623</v>
      </c>
      <c r="AQ510">
        <f t="shared" si="307"/>
        <v>-25.26482869549163</v>
      </c>
      <c r="AR510" s="28">
        <f t="shared" si="326"/>
        <v>-35.832913449836148</v>
      </c>
      <c r="AS510" s="30">
        <f t="shared" si="327"/>
        <v>-180.2831615089811</v>
      </c>
      <c r="AT510" s="28">
        <f t="shared" si="328"/>
        <v>5.7305473783619018E-4</v>
      </c>
      <c r="AU510" s="28">
        <f t="shared" si="329"/>
        <v>0.65814828664625091</v>
      </c>
      <c r="AV510" s="29">
        <f t="shared" si="330"/>
        <v>-1.7050684012006299E-6</v>
      </c>
      <c r="AW510" s="28">
        <f t="shared" si="331"/>
        <v>-3.5900571770083434E-2</v>
      </c>
      <c r="AX510" s="31">
        <f t="shared" si="332"/>
        <v>5.7134966943498951E-4</v>
      </c>
      <c r="AY510" s="28">
        <f t="shared" si="333"/>
        <v>0.62224771487616748</v>
      </c>
      <c r="AZ510" s="8">
        <f t="shared" si="334"/>
        <v>-35.832342100166713</v>
      </c>
      <c r="BA510" s="8">
        <f t="shared" si="335"/>
        <v>-179.66091379410491</v>
      </c>
      <c r="BB510" s="8">
        <f t="shared" si="336"/>
        <v>0.33908620589508587</v>
      </c>
      <c r="BD510" s="32">
        <f t="shared" si="337"/>
        <v>-36</v>
      </c>
      <c r="BE510" s="32">
        <f t="shared" si="338"/>
        <v>-180</v>
      </c>
      <c r="BF510" s="32">
        <f t="shared" si="339"/>
        <v>0</v>
      </c>
    </row>
    <row r="511" spans="22:58" x14ac:dyDescent="0.25">
      <c r="V511" s="27">
        <v>6.0700000000000598</v>
      </c>
      <c r="W511" s="32">
        <f t="shared" si="309"/>
        <v>11748975.54939693</v>
      </c>
      <c r="X511">
        <f t="shared" si="308"/>
        <v>-3.4139245433795011</v>
      </c>
      <c r="Y511" s="28">
        <f t="shared" si="310"/>
        <v>-85.03990470038012</v>
      </c>
      <c r="Z511" s="28">
        <f t="shared" si="311"/>
        <v>-89.996792789998125</v>
      </c>
      <c r="AA511" s="28">
        <f t="shared" si="312"/>
        <v>46.957587921648752</v>
      </c>
      <c r="AB511" s="28">
        <f t="shared" si="313"/>
        <v>-89.742815556994572</v>
      </c>
      <c r="AC511" s="28">
        <f t="shared" si="314"/>
        <v>36.25427979217271</v>
      </c>
      <c r="AD511" s="28">
        <f t="shared" si="315"/>
        <v>89.118086903519739</v>
      </c>
      <c r="AE511" s="28">
        <f t="shared" si="316"/>
        <v>-5.2419615299381661</v>
      </c>
      <c r="AF511" s="28">
        <f t="shared" si="317"/>
        <v>-90.621521443472957</v>
      </c>
      <c r="AG511" s="28">
        <f t="shared" si="305"/>
        <v>92.110410468749379</v>
      </c>
      <c r="AH511" s="28">
        <f t="shared" si="318"/>
        <v>-171.2438172395608</v>
      </c>
      <c r="AI511" s="28">
        <f t="shared" si="319"/>
        <v>-89.999999842988387</v>
      </c>
      <c r="AJ511" s="28">
        <f t="shared" si="320"/>
        <v>94.582329782677377</v>
      </c>
      <c r="AK511" s="28">
        <f t="shared" si="321"/>
        <v>89.998930929998394</v>
      </c>
      <c r="AL511" s="29">
        <f t="shared" si="322"/>
        <v>-44.384212678771284</v>
      </c>
      <c r="AM511" s="28">
        <f t="shared" si="323"/>
        <v>-89.654128612502106</v>
      </c>
      <c r="AN511" s="28">
        <f t="shared" si="324"/>
        <v>-28.935289666905327</v>
      </c>
      <c r="AO511" s="28">
        <f t="shared" si="325"/>
        <v>-89.655197525492099</v>
      </c>
      <c r="AP511">
        <f t="shared" si="306"/>
        <v>23.609121289162623</v>
      </c>
      <c r="AQ511">
        <f t="shared" si="307"/>
        <v>-25.26482869549163</v>
      </c>
      <c r="AR511" s="28">
        <f t="shared" si="326"/>
        <v>-35.8329586031725</v>
      </c>
      <c r="AS511" s="30">
        <f t="shared" si="327"/>
        <v>-180.27671896896504</v>
      </c>
      <c r="AT511" s="28">
        <f t="shared" si="328"/>
        <v>6.0006010988822929E-4</v>
      </c>
      <c r="AU511" s="28">
        <f t="shared" si="329"/>
        <v>0.67347713363785311</v>
      </c>
      <c r="AV511" s="29">
        <f t="shared" si="330"/>
        <v>-1.7854257807755779E-6</v>
      </c>
      <c r="AW511" s="28">
        <f t="shared" si="331"/>
        <v>-3.6736803284618619E-2</v>
      </c>
      <c r="AX511" s="31">
        <f t="shared" si="332"/>
        <v>5.9827468410745372E-4</v>
      </c>
      <c r="AY511" s="28">
        <f t="shared" si="333"/>
        <v>0.63674033035323452</v>
      </c>
      <c r="AZ511" s="8">
        <f t="shared" si="334"/>
        <v>-35.832360328488392</v>
      </c>
      <c r="BA511" s="8">
        <f t="shared" si="335"/>
        <v>-179.63997863861181</v>
      </c>
      <c r="BB511" s="8">
        <f t="shared" si="336"/>
        <v>0.36002136138819196</v>
      </c>
      <c r="BD511" s="32">
        <f t="shared" si="337"/>
        <v>-36</v>
      </c>
      <c r="BE511" s="32">
        <f t="shared" si="338"/>
        <v>-180</v>
      </c>
      <c r="BF511" s="32">
        <f t="shared" si="339"/>
        <v>0</v>
      </c>
    </row>
    <row r="512" spans="22:58" x14ac:dyDescent="0.25">
      <c r="V512" s="27">
        <v>6.0800000000000702</v>
      </c>
      <c r="W512" s="32">
        <f t="shared" si="309"/>
        <v>12022644.346176079</v>
      </c>
      <c r="X512">
        <f t="shared" si="308"/>
        <v>-3.4139245433795011</v>
      </c>
      <c r="Y512" s="28">
        <f t="shared" si="310"/>
        <v>-85.239904699767862</v>
      </c>
      <c r="Z512" s="28">
        <f t="shared" si="311"/>
        <v>-89.996865795010606</v>
      </c>
      <c r="AA512" s="28">
        <f t="shared" si="312"/>
        <v>47.157583983340068</v>
      </c>
      <c r="AB512" s="28">
        <f t="shared" si="313"/>
        <v>-89.748669713672911</v>
      </c>
      <c r="AC512" s="28">
        <f t="shared" si="314"/>
        <v>36.454233485592866</v>
      </c>
      <c r="AD512" s="28">
        <f t="shared" si="315"/>
        <v>89.138158633258683</v>
      </c>
      <c r="AE512" s="28">
        <f t="shared" si="316"/>
        <v>-5.0420117742144228</v>
      </c>
      <c r="AF512" s="28">
        <f t="shared" si="317"/>
        <v>-90.607376875424848</v>
      </c>
      <c r="AG512" s="28">
        <f t="shared" si="305"/>
        <v>92.110410468749379</v>
      </c>
      <c r="AH512" s="28">
        <f t="shared" si="318"/>
        <v>-171.44381723956101</v>
      </c>
      <c r="AI512" s="28">
        <f t="shared" si="319"/>
        <v>-89.999999846562403</v>
      </c>
      <c r="AJ512" s="28">
        <f t="shared" si="320"/>
        <v>94.782329782609537</v>
      </c>
      <c r="AK512" s="28">
        <f t="shared" si="321"/>
        <v>89.998955265002607</v>
      </c>
      <c r="AL512" s="29">
        <f t="shared" si="322"/>
        <v>-44.584205556025445</v>
      </c>
      <c r="AM512" s="28">
        <f t="shared" si="323"/>
        <v>-89.662001421691841</v>
      </c>
      <c r="AN512" s="28">
        <f t="shared" si="324"/>
        <v>-29.135282544227543</v>
      </c>
      <c r="AO512" s="28">
        <f t="shared" si="325"/>
        <v>-89.663046003251637</v>
      </c>
      <c r="AP512">
        <f t="shared" si="306"/>
        <v>23.609121289162623</v>
      </c>
      <c r="AQ512">
        <f t="shared" si="307"/>
        <v>-25.26482869549163</v>
      </c>
      <c r="AR512" s="28">
        <f t="shared" si="326"/>
        <v>-35.833001724770973</v>
      </c>
      <c r="AS512" s="30">
        <f t="shared" si="327"/>
        <v>-180.27042287867647</v>
      </c>
      <c r="AT512" s="28">
        <f t="shared" si="328"/>
        <v>6.2833802593038456E-4</v>
      </c>
      <c r="AU512" s="28">
        <f t="shared" si="329"/>
        <v>0.68916293551682217</v>
      </c>
      <c r="AV512" s="29">
        <f t="shared" si="330"/>
        <v>-1.8695702880214724E-6</v>
      </c>
      <c r="AW512" s="28">
        <f t="shared" si="331"/>
        <v>-3.7592513117162843E-2</v>
      </c>
      <c r="AX512" s="31">
        <f t="shared" si="332"/>
        <v>6.2646845564236307E-4</v>
      </c>
      <c r="AY512" s="28">
        <f t="shared" si="333"/>
        <v>0.65157042239965934</v>
      </c>
      <c r="AZ512" s="8">
        <f t="shared" si="334"/>
        <v>-35.832375256315331</v>
      </c>
      <c r="BA512" s="8">
        <f t="shared" si="335"/>
        <v>-179.61885245627681</v>
      </c>
      <c r="BB512" s="8">
        <f t="shared" si="336"/>
        <v>0.38114754372318771</v>
      </c>
      <c r="BD512" s="32">
        <f t="shared" si="337"/>
        <v>-36</v>
      </c>
      <c r="BE512" s="32">
        <f t="shared" si="338"/>
        <v>-180</v>
      </c>
      <c r="BF512" s="32">
        <f t="shared" si="339"/>
        <v>0</v>
      </c>
    </row>
    <row r="513" spans="22:58" x14ac:dyDescent="0.25">
      <c r="V513" s="27">
        <v>6.09000000000007</v>
      </c>
      <c r="W513" s="32">
        <f t="shared" si="309"/>
        <v>12302687.708125811</v>
      </c>
      <c r="X513">
        <f t="shared" si="308"/>
        <v>-3.4139245433795011</v>
      </c>
      <c r="Y513" s="28">
        <f t="shared" si="310"/>
        <v>-85.439904699182975</v>
      </c>
      <c r="Z513" s="28">
        <f t="shared" si="311"/>
        <v>-89.996937138226116</v>
      </c>
      <c r="AA513" s="28">
        <f t="shared" si="312"/>
        <v>47.357580222280937</v>
      </c>
      <c r="AB513" s="28">
        <f t="shared" si="313"/>
        <v>-89.754390618546978</v>
      </c>
      <c r="AC513" s="28">
        <f t="shared" si="314"/>
        <v>36.654189262691325</v>
      </c>
      <c r="AD513" s="28">
        <f t="shared" si="315"/>
        <v>89.157773679069038</v>
      </c>
      <c r="AE513" s="28">
        <f t="shared" si="316"/>
        <v>-4.8420597575902207</v>
      </c>
      <c r="AF513" s="28">
        <f t="shared" si="317"/>
        <v>-90.593554077704056</v>
      </c>
      <c r="AG513" s="28">
        <f t="shared" si="305"/>
        <v>92.110410468749379</v>
      </c>
      <c r="AH513" s="28">
        <f t="shared" si="318"/>
        <v>-171.643817239561</v>
      </c>
      <c r="AI513" s="28">
        <f t="shared" si="319"/>
        <v>-89.999999850055076</v>
      </c>
      <c r="AJ513" s="28">
        <f t="shared" si="320"/>
        <v>94.982329782544554</v>
      </c>
      <c r="AK513" s="28">
        <f t="shared" si="321"/>
        <v>89.99897904607451</v>
      </c>
      <c r="AL513" s="29">
        <f t="shared" si="322"/>
        <v>-44.78419875384489</v>
      </c>
      <c r="AM513" s="28">
        <f t="shared" si="323"/>
        <v>-89.669695036198561</v>
      </c>
      <c r="AN513" s="28">
        <f t="shared" si="324"/>
        <v>-29.335275742111961</v>
      </c>
      <c r="AO513" s="28">
        <f t="shared" si="325"/>
        <v>-89.670715840179128</v>
      </c>
      <c r="AP513">
        <f t="shared" si="306"/>
        <v>23.609121289162623</v>
      </c>
      <c r="AQ513">
        <f t="shared" si="307"/>
        <v>-25.26482869549163</v>
      </c>
      <c r="AR513" s="28">
        <f t="shared" si="326"/>
        <v>-35.833042906031189</v>
      </c>
      <c r="AS513" s="30">
        <f t="shared" si="327"/>
        <v>-180.26426991788318</v>
      </c>
      <c r="AT513" s="28">
        <f t="shared" si="328"/>
        <v>6.5794844175644186E-4</v>
      </c>
      <c r="AU513" s="28">
        <f t="shared" si="329"/>
        <v>0.70521399969237775</v>
      </c>
      <c r="AV513" s="29">
        <f t="shared" si="330"/>
        <v>-1.9576804017804387E-6</v>
      </c>
      <c r="AW513" s="28">
        <f t="shared" si="331"/>
        <v>-3.8468154974866414E-2</v>
      </c>
      <c r="AX513" s="31">
        <f t="shared" si="332"/>
        <v>6.5599076135466146E-4</v>
      </c>
      <c r="AY513" s="28">
        <f t="shared" si="333"/>
        <v>0.6667458447175113</v>
      </c>
      <c r="AZ513" s="8">
        <f t="shared" si="334"/>
        <v>-35.832386915269836</v>
      </c>
      <c r="BA513" s="8">
        <f t="shared" si="335"/>
        <v>-179.59752407316566</v>
      </c>
      <c r="BB513" s="8">
        <f t="shared" si="336"/>
        <v>0.40247592683434164</v>
      </c>
      <c r="BD513" s="32">
        <f t="shared" si="337"/>
        <v>-36</v>
      </c>
      <c r="BE513" s="32">
        <f t="shared" si="338"/>
        <v>-180</v>
      </c>
      <c r="BF513" s="32">
        <f t="shared" si="339"/>
        <v>0</v>
      </c>
    </row>
    <row r="514" spans="22:58" x14ac:dyDescent="0.25">
      <c r="V514" s="27">
        <v>6.1000000000000698</v>
      </c>
      <c r="W514" s="32">
        <f t="shared" si="309"/>
        <v>12589254.117943712</v>
      </c>
      <c r="X514">
        <f t="shared" si="308"/>
        <v>-3.4139245433795011</v>
      </c>
      <c r="Y514" s="28">
        <f t="shared" si="310"/>
        <v>-85.639904698624392</v>
      </c>
      <c r="Z514" s="28">
        <f t="shared" si="311"/>
        <v>-89.997006857471803</v>
      </c>
      <c r="AA514" s="28">
        <f t="shared" si="312"/>
        <v>47.55757663049431</v>
      </c>
      <c r="AB514" s="28">
        <f t="shared" si="313"/>
        <v>-89.759981304459714</v>
      </c>
      <c r="AC514" s="28">
        <f t="shared" si="314"/>
        <v>36.854147029727855</v>
      </c>
      <c r="AD514" s="28">
        <f t="shared" si="315"/>
        <v>89.176942422705849</v>
      </c>
      <c r="AE514" s="28">
        <f t="shared" si="316"/>
        <v>-4.6421055817817347</v>
      </c>
      <c r="AF514" s="28">
        <f t="shared" si="317"/>
        <v>-90.580045739225682</v>
      </c>
      <c r="AG514" s="28">
        <f t="shared" si="305"/>
        <v>92.110410468749379</v>
      </c>
      <c r="AH514" s="28">
        <f t="shared" si="318"/>
        <v>-171.84381723956102</v>
      </c>
      <c r="AI514" s="28">
        <f t="shared" si="319"/>
        <v>-89.999999853468239</v>
      </c>
      <c r="AJ514" s="28">
        <f t="shared" si="320"/>
        <v>95.182329782482483</v>
      </c>
      <c r="AK514" s="28">
        <f t="shared" si="321"/>
        <v>89.999002285823124</v>
      </c>
      <c r="AL514" s="29">
        <f t="shared" si="322"/>
        <v>-44.984192257802931</v>
      </c>
      <c r="AM514" s="28">
        <f t="shared" si="323"/>
        <v>-89.677213534168132</v>
      </c>
      <c r="AN514" s="28">
        <f t="shared" si="324"/>
        <v>-29.535269246132088</v>
      </c>
      <c r="AO514" s="28">
        <f t="shared" si="325"/>
        <v>-89.678211101813247</v>
      </c>
      <c r="AP514">
        <f t="shared" si="306"/>
        <v>23.609121289162623</v>
      </c>
      <c r="AQ514">
        <f t="shared" si="307"/>
        <v>-25.26482869549163</v>
      </c>
      <c r="AR514" s="28">
        <f t="shared" si="326"/>
        <v>-35.833082234242831</v>
      </c>
      <c r="AS514" s="30">
        <f t="shared" si="327"/>
        <v>-180.25825684103893</v>
      </c>
      <c r="AT514" s="28">
        <f t="shared" si="328"/>
        <v>6.8895413710678283E-4</v>
      </c>
      <c r="AU514" s="28">
        <f t="shared" si="329"/>
        <v>0.72163882656785683</v>
      </c>
      <c r="AV514" s="29">
        <f t="shared" si="330"/>
        <v>-2.0499430146662473E-6</v>
      </c>
      <c r="AW514" s="28">
        <f t="shared" si="331"/>
        <v>-3.9364193132996522E-2</v>
      </c>
      <c r="AX514" s="31">
        <f t="shared" si="332"/>
        <v>6.8690419409211663E-4</v>
      </c>
      <c r="AY514" s="28">
        <f t="shared" si="333"/>
        <v>0.68227463343486028</v>
      </c>
      <c r="AZ514" s="8">
        <f t="shared" si="334"/>
        <v>-35.83239533004874</v>
      </c>
      <c r="BA514" s="8">
        <f t="shared" si="335"/>
        <v>-179.57598220760406</v>
      </c>
      <c r="BB514" s="8">
        <f t="shared" si="336"/>
        <v>0.42401779239594362</v>
      </c>
      <c r="BD514" s="32">
        <f t="shared" si="337"/>
        <v>-36</v>
      </c>
      <c r="BE514" s="32">
        <f t="shared" si="338"/>
        <v>-180</v>
      </c>
      <c r="BF514" s="32">
        <f t="shared" si="339"/>
        <v>0</v>
      </c>
    </row>
    <row r="515" spans="22:58" x14ac:dyDescent="0.25">
      <c r="V515" s="27">
        <v>6.1100000000000696</v>
      </c>
      <c r="W515" s="32">
        <f t="shared" si="309"/>
        <v>12882495.516933426</v>
      </c>
      <c r="X515">
        <f t="shared" si="308"/>
        <v>-3.4139245433795011</v>
      </c>
      <c r="Y515" s="28">
        <f t="shared" si="310"/>
        <v>-85.839904698090962</v>
      </c>
      <c r="Z515" s="28">
        <f t="shared" si="311"/>
        <v>-89.997074989713695</v>
      </c>
      <c r="AA515" s="28">
        <f t="shared" si="312"/>
        <v>47.757573200361946</v>
      </c>
      <c r="AB515" s="28">
        <f t="shared" si="313"/>
        <v>-89.76544473524072</v>
      </c>
      <c r="AC515" s="28">
        <f t="shared" si="314"/>
        <v>37.05410669717746</v>
      </c>
      <c r="AD515" s="28">
        <f t="shared" si="315"/>
        <v>89.195675010516609</v>
      </c>
      <c r="AE515" s="28">
        <f t="shared" si="316"/>
        <v>-4.4421493439310638</v>
      </c>
      <c r="AF515" s="28">
        <f t="shared" si="317"/>
        <v>-90.566844714437806</v>
      </c>
      <c r="AG515" s="28">
        <f t="shared" si="305"/>
        <v>92.110410468749379</v>
      </c>
      <c r="AH515" s="28">
        <f t="shared" si="318"/>
        <v>-172.04381723956101</v>
      </c>
      <c r="AI515" s="28">
        <f t="shared" si="319"/>
        <v>-89.999999856803711</v>
      </c>
      <c r="AJ515" s="28">
        <f t="shared" si="320"/>
        <v>95.382329782423199</v>
      </c>
      <c r="AK515" s="28">
        <f t="shared" si="321"/>
        <v>89.999024996570483</v>
      </c>
      <c r="AL515" s="29">
        <f t="shared" si="322"/>
        <v>-45.184186054121966</v>
      </c>
      <c r="AM515" s="28">
        <f t="shared" si="323"/>
        <v>-89.684560900971377</v>
      </c>
      <c r="AN515" s="28">
        <f t="shared" si="324"/>
        <v>-29.735263042510397</v>
      </c>
      <c r="AO515" s="28">
        <f t="shared" si="325"/>
        <v>-89.685535761204605</v>
      </c>
      <c r="AP515">
        <f t="shared" si="306"/>
        <v>23.609121289162623</v>
      </c>
      <c r="AQ515">
        <f t="shared" si="307"/>
        <v>-25.26482869549163</v>
      </c>
      <c r="AR515" s="28">
        <f t="shared" si="326"/>
        <v>-35.833119792770468</v>
      </c>
      <c r="AS515" s="30">
        <f t="shared" si="327"/>
        <v>-180.25238047564241</v>
      </c>
      <c r="AT515" s="28">
        <f t="shared" si="328"/>
        <v>7.2142084860697545E-4</v>
      </c>
      <c r="AU515" s="28">
        <f t="shared" si="329"/>
        <v>0.73844611399958382</v>
      </c>
      <c r="AV515" s="29">
        <f t="shared" si="330"/>
        <v>-2.1465538284399762E-6</v>
      </c>
      <c r="AW515" s="28">
        <f t="shared" si="331"/>
        <v>-4.0281102681090933E-2</v>
      </c>
      <c r="AX515" s="31">
        <f t="shared" si="332"/>
        <v>7.1927429477853546E-4</v>
      </c>
      <c r="AY515" s="28">
        <f t="shared" si="333"/>
        <v>0.69816501131849285</v>
      </c>
      <c r="AZ515" s="8">
        <f t="shared" si="334"/>
        <v>-35.832400518475687</v>
      </c>
      <c r="BA515" s="8">
        <f t="shared" si="335"/>
        <v>-179.55421546432393</v>
      </c>
      <c r="BB515" s="8">
        <f t="shared" si="336"/>
        <v>0.44578453567606857</v>
      </c>
      <c r="BD515" s="32">
        <f t="shared" si="337"/>
        <v>-36</v>
      </c>
      <c r="BE515" s="32">
        <f t="shared" si="338"/>
        <v>-180</v>
      </c>
      <c r="BF515" s="32">
        <f t="shared" si="339"/>
        <v>0</v>
      </c>
    </row>
    <row r="516" spans="22:58" x14ac:dyDescent="0.25">
      <c r="V516" s="27">
        <v>6.1200000000000703</v>
      </c>
      <c r="W516" s="32">
        <f t="shared" si="309"/>
        <v>13182567.385566227</v>
      </c>
      <c r="X516">
        <f t="shared" si="308"/>
        <v>-3.4139245433795011</v>
      </c>
      <c r="Y516" s="28">
        <f t="shared" si="310"/>
        <v>-86.039904697581562</v>
      </c>
      <c r="Z516" s="28">
        <f t="shared" si="311"/>
        <v>-89.99714157107644</v>
      </c>
      <c r="AA516" s="28">
        <f t="shared" si="312"/>
        <v>47.957569924608443</v>
      </c>
      <c r="AB516" s="28">
        <f t="shared" si="313"/>
        <v>-89.770783807275663</v>
      </c>
      <c r="AC516" s="28">
        <f t="shared" si="314"/>
        <v>37.254068179541221</v>
      </c>
      <c r="AD516" s="28">
        <f t="shared" si="315"/>
        <v>89.213981358739034</v>
      </c>
      <c r="AE516" s="28">
        <f t="shared" si="316"/>
        <v>-4.2421911368113925</v>
      </c>
      <c r="AF516" s="28">
        <f t="shared" si="317"/>
        <v>-90.553944019613084</v>
      </c>
      <c r="AG516" s="28">
        <f t="shared" ref="AG516:AG579" si="340">DC_gain_comp</f>
        <v>92.110410468749379</v>
      </c>
      <c r="AH516" s="28">
        <f t="shared" si="318"/>
        <v>-172.24381723956103</v>
      </c>
      <c r="AI516" s="28">
        <f t="shared" si="319"/>
        <v>-89.999999860063255</v>
      </c>
      <c r="AJ516" s="28">
        <f t="shared" si="320"/>
        <v>95.582329782366614</v>
      </c>
      <c r="AK516" s="28">
        <f t="shared" si="321"/>
        <v>89.999047190358112</v>
      </c>
      <c r="AL516" s="29">
        <f t="shared" si="322"/>
        <v>-45.384180129644378</v>
      </c>
      <c r="AM516" s="28">
        <f t="shared" si="323"/>
        <v>-89.691741031312276</v>
      </c>
      <c r="AN516" s="28">
        <f t="shared" si="324"/>
        <v>-29.93525711808941</v>
      </c>
      <c r="AO516" s="28">
        <f t="shared" si="325"/>
        <v>-89.692693701017419</v>
      </c>
      <c r="AP516">
        <f t="shared" ref="AP516:AP579" si="341">-20*LOG(GmPS*Rsns)</f>
        <v>23.609121289162623</v>
      </c>
      <c r="AQ516">
        <f t="shared" ref="AQ516:AQ579" si="342">20*LOG(Vref/Vout)</f>
        <v>-25.26482869549163</v>
      </c>
      <c r="AR516" s="28">
        <f t="shared" si="326"/>
        <v>-35.83315566122981</v>
      </c>
      <c r="AS516" s="30">
        <f t="shared" si="327"/>
        <v>-180.2466377206305</v>
      </c>
      <c r="AT516" s="28">
        <f t="shared" si="328"/>
        <v>7.5541740894383928E-4</v>
      </c>
      <c r="AU516" s="28">
        <f t="shared" si="329"/>
        <v>0.75564476185707186</v>
      </c>
      <c r="AV516" s="29">
        <f t="shared" si="330"/>
        <v>-2.2477177677080224E-6</v>
      </c>
      <c r="AW516" s="28">
        <f t="shared" si="331"/>
        <v>-4.121936977484917E-2</v>
      </c>
      <c r="AX516" s="31">
        <f t="shared" si="332"/>
        <v>7.5316969117613123E-4</v>
      </c>
      <c r="AY516" s="28">
        <f t="shared" si="333"/>
        <v>0.71442539208222267</v>
      </c>
      <c r="AZ516" s="8">
        <f t="shared" si="334"/>
        <v>-35.832402491538637</v>
      </c>
      <c r="BA516" s="8">
        <f t="shared" si="335"/>
        <v>-179.53221232854827</v>
      </c>
      <c r="BB516" s="8">
        <f t="shared" si="336"/>
        <v>0.46778767145173106</v>
      </c>
      <c r="BD516" s="32">
        <f t="shared" si="337"/>
        <v>-36</v>
      </c>
      <c r="BE516" s="32">
        <f t="shared" si="338"/>
        <v>-180</v>
      </c>
      <c r="BF516" s="32">
        <f t="shared" si="339"/>
        <v>0</v>
      </c>
    </row>
    <row r="517" spans="22:58" x14ac:dyDescent="0.25">
      <c r="V517" s="27">
        <v>6.1300000000000701</v>
      </c>
      <c r="W517" s="32">
        <f t="shared" si="309"/>
        <v>13489628.825918742</v>
      </c>
      <c r="X517">
        <f t="shared" ref="X517:X580" si="343">DC_gain_power</f>
        <v>-3.4139245433795011</v>
      </c>
      <c r="Y517" s="28">
        <f t="shared" si="310"/>
        <v>-86.239904697095056</v>
      </c>
      <c r="Z517" s="28">
        <f t="shared" si="311"/>
        <v>-89.99720663686233</v>
      </c>
      <c r="AA517" s="28">
        <f t="shared" si="312"/>
        <v>48.15756679628582</v>
      </c>
      <c r="AB517" s="28">
        <f t="shared" si="313"/>
        <v>-89.776001351040094</v>
      </c>
      <c r="AC517" s="28">
        <f t="shared" si="314"/>
        <v>37.454031395165266</v>
      </c>
      <c r="AD517" s="28">
        <f t="shared" si="315"/>
        <v>89.231871158682409</v>
      </c>
      <c r="AE517" s="28">
        <f t="shared" si="316"/>
        <v>-4.0422310490234636</v>
      </c>
      <c r="AF517" s="28">
        <f t="shared" si="317"/>
        <v>-90.541336829220015</v>
      </c>
      <c r="AG517" s="28">
        <f t="shared" si="340"/>
        <v>92.110410468749379</v>
      </c>
      <c r="AH517" s="28">
        <f t="shared" si="318"/>
        <v>-172.44381723956104</v>
      </c>
      <c r="AI517" s="28">
        <f t="shared" si="319"/>
        <v>-89.999999863248604</v>
      </c>
      <c r="AJ517" s="28">
        <f t="shared" si="320"/>
        <v>95.782329782312559</v>
      </c>
      <c r="AK517" s="28">
        <f t="shared" si="321"/>
        <v>89.999068878953452</v>
      </c>
      <c r="AL517" s="29">
        <f t="shared" si="322"/>
        <v>-45.584174471804637</v>
      </c>
      <c r="AM517" s="28">
        <f t="shared" si="323"/>
        <v>-89.698757731288396</v>
      </c>
      <c r="AN517" s="28">
        <f t="shared" si="324"/>
        <v>-30.135251460303742</v>
      </c>
      <c r="AO517" s="28">
        <f t="shared" si="325"/>
        <v>-89.699688715583548</v>
      </c>
      <c r="AP517">
        <f t="shared" si="341"/>
        <v>23.609121289162623</v>
      </c>
      <c r="AQ517">
        <f t="shared" si="342"/>
        <v>-25.26482869549163</v>
      </c>
      <c r="AR517" s="28">
        <f t="shared" si="326"/>
        <v>-35.833189915656213</v>
      </c>
      <c r="AS517" s="30">
        <f t="shared" si="327"/>
        <v>-180.24102554480356</v>
      </c>
      <c r="AT517" s="28">
        <f t="shared" si="328"/>
        <v>7.9101589257645996E-4</v>
      </c>
      <c r="AU517" s="28">
        <f t="shared" si="329"/>
        <v>0.77324387668663175</v>
      </c>
      <c r="AV517" s="29">
        <f t="shared" si="330"/>
        <v>-2.3536494148354787E-6</v>
      </c>
      <c r="AW517" s="28">
        <f t="shared" si="331"/>
        <v>-4.2179491893889608E-2</v>
      </c>
      <c r="AX517" s="31">
        <f t="shared" si="332"/>
        <v>7.8866224316162449E-4</v>
      </c>
      <c r="AY517" s="28">
        <f t="shared" si="333"/>
        <v>0.73106438479274216</v>
      </c>
      <c r="AZ517" s="8">
        <f t="shared" si="334"/>
        <v>-35.832401253413053</v>
      </c>
      <c r="BA517" s="8">
        <f t="shared" si="335"/>
        <v>-179.50996116001082</v>
      </c>
      <c r="BB517" s="8">
        <f t="shared" si="336"/>
        <v>0.49003883998918241</v>
      </c>
      <c r="BD517" s="32">
        <f t="shared" si="337"/>
        <v>-36</v>
      </c>
      <c r="BE517" s="32">
        <f t="shared" si="338"/>
        <v>-180</v>
      </c>
      <c r="BF517" s="32">
        <f t="shared" si="339"/>
        <v>0</v>
      </c>
    </row>
    <row r="518" spans="22:58" x14ac:dyDescent="0.25">
      <c r="V518" s="27">
        <v>6.1400000000000698</v>
      </c>
      <c r="W518" s="32">
        <f t="shared" si="309"/>
        <v>13803842.64603108</v>
      </c>
      <c r="X518">
        <f t="shared" si="343"/>
        <v>-3.4139245433795011</v>
      </c>
      <c r="Y518" s="28">
        <f t="shared" si="310"/>
        <v>-86.43990469663045</v>
      </c>
      <c r="Z518" s="28">
        <f t="shared" si="311"/>
        <v>-89.997270221570133</v>
      </c>
      <c r="AA518" s="28">
        <f t="shared" si="312"/>
        <v>48.35756380875879</v>
      </c>
      <c r="AB518" s="28">
        <f t="shared" si="313"/>
        <v>-89.781100132598482</v>
      </c>
      <c r="AC518" s="28">
        <f t="shared" si="314"/>
        <v>37.653996266068084</v>
      </c>
      <c r="AD518" s="28">
        <f t="shared" si="315"/>
        <v>89.249353881794605</v>
      </c>
      <c r="AE518" s="28">
        <f t="shared" si="316"/>
        <v>-3.8422691651830831</v>
      </c>
      <c r="AF518" s="28">
        <f t="shared" si="317"/>
        <v>-90.529016472373996</v>
      </c>
      <c r="AG518" s="28">
        <f t="shared" si="340"/>
        <v>92.110410468749379</v>
      </c>
      <c r="AH518" s="28">
        <f t="shared" si="318"/>
        <v>-172.64381723956103</v>
      </c>
      <c r="AI518" s="28">
        <f t="shared" si="319"/>
        <v>-89.999999866361449</v>
      </c>
      <c r="AJ518" s="28">
        <f t="shared" si="320"/>
        <v>95.982329782260919</v>
      </c>
      <c r="AK518" s="28">
        <f t="shared" si="321"/>
        <v>89.999090073856095</v>
      </c>
      <c r="AL518" s="29">
        <f t="shared" si="322"/>
        <v>-45.784169068602736</v>
      </c>
      <c r="AM518" s="28">
        <f t="shared" si="323"/>
        <v>-89.705614720404611</v>
      </c>
      <c r="AN518" s="28">
        <f t="shared" si="324"/>
        <v>-30.335246057153469</v>
      </c>
      <c r="AO518" s="28">
        <f t="shared" si="325"/>
        <v>-89.706524512909965</v>
      </c>
      <c r="AP518">
        <f t="shared" si="341"/>
        <v>23.609121289162623</v>
      </c>
      <c r="AQ518">
        <f t="shared" si="342"/>
        <v>-25.26482869549163</v>
      </c>
      <c r="AR518" s="28">
        <f t="shared" si="326"/>
        <v>-35.83322262866556</v>
      </c>
      <c r="AS518" s="30">
        <f t="shared" si="327"/>
        <v>-180.23554098528396</v>
      </c>
      <c r="AT518" s="28">
        <f t="shared" si="328"/>
        <v>8.2829176831034112E-4</v>
      </c>
      <c r="AU518" s="28">
        <f t="shared" si="329"/>
        <v>0.79125277648062964</v>
      </c>
      <c r="AV518" s="29">
        <f t="shared" si="330"/>
        <v>-2.4645734612532233E-6</v>
      </c>
      <c r="AW518" s="28">
        <f t="shared" si="331"/>
        <v>-4.316197810551034E-2</v>
      </c>
      <c r="AX518" s="31">
        <f t="shared" si="332"/>
        <v>8.2582719484908793E-4</v>
      </c>
      <c r="AY518" s="28">
        <f t="shared" si="333"/>
        <v>0.74809079837511927</v>
      </c>
      <c r="AZ518" s="8">
        <f t="shared" si="334"/>
        <v>-35.832396801470708</v>
      </c>
      <c r="BA518" s="8">
        <f t="shared" si="335"/>
        <v>-179.48745018690883</v>
      </c>
      <c r="BB518" s="8">
        <f t="shared" si="336"/>
        <v>0.51254981309116943</v>
      </c>
      <c r="BD518" s="32">
        <f t="shared" si="337"/>
        <v>-36</v>
      </c>
      <c r="BE518" s="32">
        <f t="shared" si="338"/>
        <v>-179</v>
      </c>
      <c r="BF518" s="32">
        <f t="shared" si="339"/>
        <v>1</v>
      </c>
    </row>
    <row r="519" spans="22:58" x14ac:dyDescent="0.25">
      <c r="V519" s="27">
        <v>6.1500000000000696</v>
      </c>
      <c r="W519" s="32">
        <f t="shared" si="309"/>
        <v>14125375.446229823</v>
      </c>
      <c r="X519">
        <f t="shared" si="343"/>
        <v>-3.4139245433795011</v>
      </c>
      <c r="Y519" s="28">
        <f t="shared" si="310"/>
        <v>-86.639904696186747</v>
      </c>
      <c r="Z519" s="28">
        <f t="shared" si="311"/>
        <v>-89.997332358913283</v>
      </c>
      <c r="AA519" s="28">
        <f t="shared" si="312"/>
        <v>48.557560955690718</v>
      </c>
      <c r="AB519" s="28">
        <f t="shared" si="313"/>
        <v>-89.786082855069068</v>
      </c>
      <c r="AC519" s="28">
        <f t="shared" si="314"/>
        <v>37.853962717775481</v>
      </c>
      <c r="AD519" s="28">
        <f t="shared" si="315"/>
        <v>89.266438784617577</v>
      </c>
      <c r="AE519" s="28">
        <f t="shared" si="316"/>
        <v>-3.6423055661000561</v>
      </c>
      <c r="AF519" s="28">
        <f t="shared" si="317"/>
        <v>-90.516976429364775</v>
      </c>
      <c r="AG519" s="28">
        <f t="shared" si="340"/>
        <v>92.110410468749379</v>
      </c>
      <c r="AH519" s="28">
        <f t="shared" si="318"/>
        <v>-172.84381723956102</v>
      </c>
      <c r="AI519" s="28">
        <f t="shared" si="319"/>
        <v>-89.999999869403439</v>
      </c>
      <c r="AJ519" s="28">
        <f t="shared" si="320"/>
        <v>96.18232978221161</v>
      </c>
      <c r="AK519" s="28">
        <f t="shared" si="321"/>
        <v>89.999110786303859</v>
      </c>
      <c r="AL519" s="29">
        <f t="shared" si="322"/>
        <v>-45.984163908578722</v>
      </c>
      <c r="AM519" s="28">
        <f t="shared" si="323"/>
        <v>-89.712315633541152</v>
      </c>
      <c r="AN519" s="28">
        <f t="shared" si="324"/>
        <v>-30.535240897178753</v>
      </c>
      <c r="AO519" s="28">
        <f t="shared" si="325"/>
        <v>-89.713204716640732</v>
      </c>
      <c r="AP519">
        <f t="shared" si="341"/>
        <v>23.609121289162623</v>
      </c>
      <c r="AQ519">
        <f t="shared" si="342"/>
        <v>-25.26482869549163</v>
      </c>
      <c r="AR519" s="28">
        <f t="shared" si="326"/>
        <v>-35.833253869607816</v>
      </c>
      <c r="AS519" s="30">
        <f t="shared" si="327"/>
        <v>-180.23018114600552</v>
      </c>
      <c r="AT519" s="28">
        <f t="shared" si="328"/>
        <v>8.6732405903380187E-4</v>
      </c>
      <c r="AU519" s="28">
        <f t="shared" si="329"/>
        <v>0.80968099555462292</v>
      </c>
      <c r="AV519" s="29">
        <f t="shared" si="330"/>
        <v>-2.5807251973383045E-6</v>
      </c>
      <c r="AW519" s="28">
        <f t="shared" si="331"/>
        <v>-4.4167349334593209E-2</v>
      </c>
      <c r="AX519" s="31">
        <f t="shared" si="332"/>
        <v>8.6474333383646353E-4</v>
      </c>
      <c r="AY519" s="28">
        <f t="shared" si="333"/>
        <v>0.76551364622002971</v>
      </c>
      <c r="AZ519" s="8">
        <f t="shared" si="334"/>
        <v>-35.832389126273981</v>
      </c>
      <c r="BA519" s="8">
        <f t="shared" si="335"/>
        <v>-179.46466749978549</v>
      </c>
      <c r="BB519" s="8">
        <f t="shared" si="336"/>
        <v>0.5353325002145084</v>
      </c>
      <c r="BD519" s="32">
        <f t="shared" si="337"/>
        <v>-36</v>
      </c>
      <c r="BE519" s="32">
        <f t="shared" si="338"/>
        <v>-179</v>
      </c>
      <c r="BF519" s="32">
        <f t="shared" si="339"/>
        <v>1</v>
      </c>
    </row>
    <row r="520" spans="22:58" x14ac:dyDescent="0.25">
      <c r="V520" s="27">
        <v>6.1600000000000703</v>
      </c>
      <c r="W520" s="32">
        <f t="shared" si="309"/>
        <v>14454397.707461633</v>
      </c>
      <c r="X520">
        <f t="shared" si="343"/>
        <v>-3.4139245433795011</v>
      </c>
      <c r="Y520" s="28">
        <f t="shared" si="310"/>
        <v>-86.839904695763039</v>
      </c>
      <c r="Z520" s="28">
        <f t="shared" si="311"/>
        <v>-89.997393081837814</v>
      </c>
      <c r="AA520" s="28">
        <f t="shared" si="312"/>
        <v>48.757558231030131</v>
      </c>
      <c r="AB520" s="28">
        <f t="shared" si="313"/>
        <v>-89.790952160055596</v>
      </c>
      <c r="AC520" s="28">
        <f t="shared" si="314"/>
        <v>38.05393067916286</v>
      </c>
      <c r="AD520" s="28">
        <f t="shared" si="315"/>
        <v>89.283134913632978</v>
      </c>
      <c r="AE520" s="28">
        <f t="shared" si="316"/>
        <v>-3.4423403289495411</v>
      </c>
      <c r="AF520" s="28">
        <f t="shared" si="317"/>
        <v>-90.505210328260432</v>
      </c>
      <c r="AG520" s="28">
        <f t="shared" si="340"/>
        <v>92.110410468749379</v>
      </c>
      <c r="AH520" s="28">
        <f t="shared" si="318"/>
        <v>-173.04381723956101</v>
      </c>
      <c r="AI520" s="28">
        <f t="shared" si="319"/>
        <v>-89.999999872376165</v>
      </c>
      <c r="AJ520" s="28">
        <f t="shared" si="320"/>
        <v>96.382329782164561</v>
      </c>
      <c r="AK520" s="28">
        <f t="shared" si="321"/>
        <v>89.999131027278736</v>
      </c>
      <c r="AL520" s="29">
        <f t="shared" si="322"/>
        <v>-46.184158980788339</v>
      </c>
      <c r="AM520" s="28">
        <f t="shared" si="323"/>
        <v>-89.718864022877213</v>
      </c>
      <c r="AN520" s="28">
        <f t="shared" si="324"/>
        <v>-30.735235969435408</v>
      </c>
      <c r="AO520" s="28">
        <f t="shared" si="325"/>
        <v>-89.719732867974642</v>
      </c>
      <c r="AP520">
        <f t="shared" si="341"/>
        <v>23.609121289162623</v>
      </c>
      <c r="AQ520">
        <f t="shared" si="342"/>
        <v>-25.26482869549163</v>
      </c>
      <c r="AR520" s="28">
        <f t="shared" si="326"/>
        <v>-35.833283704713956</v>
      </c>
      <c r="AS520" s="30">
        <f t="shared" si="327"/>
        <v>-180.22494319623507</v>
      </c>
      <c r="AT520" s="28">
        <f t="shared" si="328"/>
        <v>9.0819550895605784E-4</v>
      </c>
      <c r="AU520" s="28">
        <f t="shared" si="329"/>
        <v>0.82853828953466058</v>
      </c>
      <c r="AV520" s="29">
        <f t="shared" si="330"/>
        <v>-2.7023509907225725E-6</v>
      </c>
      <c r="AW520" s="28">
        <f t="shared" si="331"/>
        <v>-4.5196138639793715E-2</v>
      </c>
      <c r="AX520" s="31">
        <f t="shared" si="332"/>
        <v>9.0549315796533531E-4</v>
      </c>
      <c r="AY520" s="28">
        <f t="shared" si="333"/>
        <v>0.78334215089486681</v>
      </c>
      <c r="AZ520" s="8">
        <f t="shared" si="334"/>
        <v>-35.832378211555991</v>
      </c>
      <c r="BA520" s="8">
        <f t="shared" si="335"/>
        <v>-179.44160104534021</v>
      </c>
      <c r="BB520" s="8">
        <f t="shared" si="336"/>
        <v>0.55839895465979339</v>
      </c>
      <c r="BD520" s="32">
        <f t="shared" si="337"/>
        <v>-36</v>
      </c>
      <c r="BE520" s="32">
        <f t="shared" si="338"/>
        <v>-179</v>
      </c>
      <c r="BF520" s="32">
        <f t="shared" si="339"/>
        <v>1</v>
      </c>
    </row>
    <row r="521" spans="22:58" x14ac:dyDescent="0.25">
      <c r="V521" s="27">
        <v>6.1700000000000701</v>
      </c>
      <c r="W521" s="32">
        <f t="shared" si="309"/>
        <v>14791083.881684486</v>
      </c>
      <c r="X521">
        <f t="shared" si="343"/>
        <v>-3.4139245433795011</v>
      </c>
      <c r="Y521" s="28">
        <f t="shared" si="310"/>
        <v>-87.039904695358402</v>
      </c>
      <c r="Z521" s="28">
        <f t="shared" si="311"/>
        <v>-89.997452422539851</v>
      </c>
      <c r="AA521" s="28">
        <f t="shared" si="312"/>
        <v>48.957555628997859</v>
      </c>
      <c r="AB521" s="28">
        <f t="shared" si="313"/>
        <v>-89.795710629046525</v>
      </c>
      <c r="AC521" s="28">
        <f t="shared" si="314"/>
        <v>38.253900082304696</v>
      </c>
      <c r="AD521" s="28">
        <f t="shared" si="315"/>
        <v>89.299451110000845</v>
      </c>
      <c r="AE521" s="28">
        <f t="shared" si="316"/>
        <v>-3.2423735274353547</v>
      </c>
      <c r="AF521" s="28">
        <f t="shared" si="317"/>
        <v>-90.493711941585516</v>
      </c>
      <c r="AG521" s="28">
        <f t="shared" si="340"/>
        <v>92.110410468749379</v>
      </c>
      <c r="AH521" s="28">
        <f t="shared" si="318"/>
        <v>-173.243817239561</v>
      </c>
      <c r="AI521" s="28">
        <f t="shared" si="319"/>
        <v>-89.999999875281247</v>
      </c>
      <c r="AJ521" s="28">
        <f t="shared" si="320"/>
        <v>96.582329782119587</v>
      </c>
      <c r="AK521" s="28">
        <f t="shared" si="321"/>
        <v>89.999150807512777</v>
      </c>
      <c r="AL521" s="29">
        <f t="shared" si="322"/>
        <v>-46.384154274779831</v>
      </c>
      <c r="AM521" s="28">
        <f t="shared" si="323"/>
        <v>-89.725263359770793</v>
      </c>
      <c r="AN521" s="28">
        <f t="shared" si="324"/>
        <v>-30.935231263471863</v>
      </c>
      <c r="AO521" s="28">
        <f t="shared" si="325"/>
        <v>-89.726112427539263</v>
      </c>
      <c r="AP521">
        <f t="shared" si="341"/>
        <v>23.609121289162623</v>
      </c>
      <c r="AQ521">
        <f t="shared" si="342"/>
        <v>-25.26482869549163</v>
      </c>
      <c r="AR521" s="28">
        <f t="shared" si="326"/>
        <v>-35.833312197236225</v>
      </c>
      <c r="AS521" s="30">
        <f t="shared" si="327"/>
        <v>-180.21982436912478</v>
      </c>
      <c r="AT521" s="28">
        <f t="shared" si="328"/>
        <v>9.5099275871516459E-4</v>
      </c>
      <c r="AU521" s="28">
        <f t="shared" si="329"/>
        <v>0.84783464045707613</v>
      </c>
      <c r="AV521" s="29">
        <f t="shared" si="330"/>
        <v>-2.8297088263184961E-6</v>
      </c>
      <c r="AW521" s="28">
        <f t="shared" si="331"/>
        <v>-4.6248891496163888E-2</v>
      </c>
      <c r="AX521" s="31">
        <f t="shared" si="332"/>
        <v>9.4816304988884611E-4</v>
      </c>
      <c r="AY521" s="28">
        <f t="shared" si="333"/>
        <v>0.80158574896091228</v>
      </c>
      <c r="AZ521" s="8">
        <f t="shared" si="334"/>
        <v>-35.832364034186334</v>
      </c>
      <c r="BA521" s="8">
        <f t="shared" si="335"/>
        <v>-179.41823862016386</v>
      </c>
      <c r="BB521" s="8">
        <f t="shared" si="336"/>
        <v>0.58176137983613785</v>
      </c>
      <c r="BD521" s="32">
        <f t="shared" si="337"/>
        <v>-36</v>
      </c>
      <c r="BE521" s="32">
        <f t="shared" si="338"/>
        <v>-179</v>
      </c>
      <c r="BF521" s="32">
        <f t="shared" si="339"/>
        <v>1</v>
      </c>
    </row>
    <row r="522" spans="22:58" x14ac:dyDescent="0.25">
      <c r="V522" s="27">
        <v>6.1800000000000699</v>
      </c>
      <c r="W522" s="32">
        <f t="shared" si="309"/>
        <v>15135612.484364549</v>
      </c>
      <c r="X522">
        <f t="shared" si="343"/>
        <v>-3.4139245433795011</v>
      </c>
      <c r="Y522" s="28">
        <f t="shared" si="310"/>
        <v>-87.239904694971969</v>
      </c>
      <c r="Z522" s="28">
        <f t="shared" si="311"/>
        <v>-89.997510412482598</v>
      </c>
      <c r="AA522" s="28">
        <f t="shared" si="312"/>
        <v>49.157553144074875</v>
      </c>
      <c r="AB522" s="28">
        <f t="shared" si="313"/>
        <v>-89.800360784782399</v>
      </c>
      <c r="AC522" s="28">
        <f t="shared" si="314"/>
        <v>38.45387086233076</v>
      </c>
      <c r="AD522" s="28">
        <f t="shared" si="315"/>
        <v>89.315396014193126</v>
      </c>
      <c r="AE522" s="28">
        <f t="shared" si="316"/>
        <v>-3.0424052319458426</v>
      </c>
      <c r="AF522" s="28">
        <f t="shared" si="317"/>
        <v>-90.482475183071884</v>
      </c>
      <c r="AG522" s="28">
        <f t="shared" si="340"/>
        <v>92.110410468749379</v>
      </c>
      <c r="AH522" s="28">
        <f t="shared" si="318"/>
        <v>-173.44381723956101</v>
      </c>
      <c r="AI522" s="28">
        <f t="shared" si="319"/>
        <v>-89.999999878120192</v>
      </c>
      <c r="AJ522" s="28">
        <f t="shared" si="320"/>
        <v>96.782329782076658</v>
      </c>
      <c r="AK522" s="28">
        <f t="shared" si="321"/>
        <v>89.999170137493735</v>
      </c>
      <c r="AL522" s="29">
        <f t="shared" si="322"/>
        <v>-46.584149780571835</v>
      </c>
      <c r="AM522" s="28">
        <f t="shared" si="323"/>
        <v>-89.731517036596046</v>
      </c>
      <c r="AN522" s="28">
        <f t="shared" si="324"/>
        <v>-31.135226769306811</v>
      </c>
      <c r="AO522" s="28">
        <f t="shared" si="325"/>
        <v>-89.732346777222503</v>
      </c>
      <c r="AP522">
        <f t="shared" si="341"/>
        <v>23.609121289162623</v>
      </c>
      <c r="AQ522">
        <f t="shared" si="342"/>
        <v>-25.26482869549163</v>
      </c>
      <c r="AR522" s="28">
        <f t="shared" si="326"/>
        <v>-35.833339407581661</v>
      </c>
      <c r="AS522" s="30">
        <f t="shared" si="327"/>
        <v>-180.21482196029439</v>
      </c>
      <c r="AT522" s="28">
        <f t="shared" si="328"/>
        <v>9.9580652869487294E-4</v>
      </c>
      <c r="AU522" s="28">
        <f t="shared" si="329"/>
        <v>0.86758026198313742</v>
      </c>
      <c r="AV522" s="29">
        <f t="shared" si="330"/>
        <v>-2.9630688502025208E-6</v>
      </c>
      <c r="AW522" s="28">
        <f t="shared" si="331"/>
        <v>-4.7326166084358141E-2</v>
      </c>
      <c r="AX522" s="31">
        <f t="shared" si="332"/>
        <v>9.9284345984467035E-4</v>
      </c>
      <c r="AY522" s="28">
        <f t="shared" si="333"/>
        <v>0.82025409589877929</v>
      </c>
      <c r="AZ522" s="8">
        <f t="shared" si="334"/>
        <v>-35.832346564121814</v>
      </c>
      <c r="BA522" s="8">
        <f t="shared" si="335"/>
        <v>-179.39456786439561</v>
      </c>
      <c r="BB522" s="8">
        <f t="shared" si="336"/>
        <v>0.60543213560438858</v>
      </c>
      <c r="BD522" s="32">
        <f t="shared" si="337"/>
        <v>-36</v>
      </c>
      <c r="BE522" s="32">
        <f t="shared" si="338"/>
        <v>-179</v>
      </c>
      <c r="BF522" s="32">
        <f t="shared" si="339"/>
        <v>1</v>
      </c>
    </row>
    <row r="523" spans="22:58" x14ac:dyDescent="0.25">
      <c r="V523" s="27">
        <v>6.1900000000000697</v>
      </c>
      <c r="W523" s="32">
        <f t="shared" si="309"/>
        <v>15488166.189127307</v>
      </c>
      <c r="X523">
        <f t="shared" si="343"/>
        <v>-3.4139245433795011</v>
      </c>
      <c r="Y523" s="28">
        <f t="shared" si="310"/>
        <v>-87.439904694602888</v>
      </c>
      <c r="Z523" s="28">
        <f t="shared" si="311"/>
        <v>-89.997567082413099</v>
      </c>
      <c r="AA523" s="28">
        <f t="shared" si="312"/>
        <v>49.357550770990514</v>
      </c>
      <c r="AB523" s="28">
        <f t="shared" si="313"/>
        <v>-89.804905092592122</v>
      </c>
      <c r="AC523" s="28">
        <f t="shared" si="314"/>
        <v>38.653842957288745</v>
      </c>
      <c r="AD523" s="28">
        <f t="shared" si="315"/>
        <v>89.330978070524452</v>
      </c>
      <c r="AE523" s="28">
        <f t="shared" si="316"/>
        <v>-2.8424355097031224</v>
      </c>
      <c r="AF523" s="28">
        <f t="shared" si="317"/>
        <v>-90.471494104480769</v>
      </c>
      <c r="AG523" s="28">
        <f t="shared" si="340"/>
        <v>92.110410468749379</v>
      </c>
      <c r="AH523" s="28">
        <f t="shared" si="318"/>
        <v>-173.643817239561</v>
      </c>
      <c r="AI523" s="28">
        <f t="shared" si="319"/>
        <v>-89.999999880894507</v>
      </c>
      <c r="AJ523" s="28">
        <f t="shared" si="320"/>
        <v>96.982329782035634</v>
      </c>
      <c r="AK523" s="28">
        <f t="shared" si="321"/>
        <v>89.999189027470607</v>
      </c>
      <c r="AL523" s="29">
        <f t="shared" si="322"/>
        <v>-46.784145488632149</v>
      </c>
      <c r="AM523" s="28">
        <f t="shared" si="323"/>
        <v>-89.737628368538822</v>
      </c>
      <c r="AN523" s="28">
        <f t="shared" si="324"/>
        <v>-31.335222477408138</v>
      </c>
      <c r="AO523" s="28">
        <f t="shared" si="325"/>
        <v>-89.738439221962722</v>
      </c>
      <c r="AP523">
        <f t="shared" si="341"/>
        <v>23.609121289162623</v>
      </c>
      <c r="AQ523">
        <f t="shared" si="342"/>
        <v>-25.26482869549163</v>
      </c>
      <c r="AR523" s="28">
        <f t="shared" si="326"/>
        <v>-35.833365393440268</v>
      </c>
      <c r="AS523" s="30">
        <f t="shared" si="327"/>
        <v>-180.20993332644349</v>
      </c>
      <c r="AT523" s="28">
        <f t="shared" si="328"/>
        <v>1.0427318109644354E-3</v>
      </c>
      <c r="AU523" s="28">
        <f t="shared" si="329"/>
        <v>0.88778560473092261</v>
      </c>
      <c r="AV523" s="29">
        <f t="shared" si="330"/>
        <v>-3.1027139337495555E-6</v>
      </c>
      <c r="AW523" s="28">
        <f t="shared" si="331"/>
        <v>-4.8428533586574049E-2</v>
      </c>
      <c r="AX523" s="31">
        <f t="shared" si="332"/>
        <v>1.0396290970306858E-3</v>
      </c>
      <c r="AY523" s="28">
        <f t="shared" si="333"/>
        <v>0.83935707114434854</v>
      </c>
      <c r="AZ523" s="8">
        <f t="shared" si="334"/>
        <v>-35.832325764343238</v>
      </c>
      <c r="BA523" s="8">
        <f t="shared" si="335"/>
        <v>-179.37057625529914</v>
      </c>
      <c r="BB523" s="8">
        <f t="shared" si="336"/>
        <v>0.62942374470085838</v>
      </c>
      <c r="BD523" s="32">
        <f t="shared" si="337"/>
        <v>-36</v>
      </c>
      <c r="BE523" s="32">
        <f t="shared" si="338"/>
        <v>-179</v>
      </c>
      <c r="BF523" s="32">
        <f t="shared" si="339"/>
        <v>1</v>
      </c>
    </row>
    <row r="524" spans="22:58" x14ac:dyDescent="0.25">
      <c r="V524" s="27">
        <v>6.2000000000000703</v>
      </c>
      <c r="W524" s="32">
        <f t="shared" si="309"/>
        <v>15848931.924613714</v>
      </c>
      <c r="X524">
        <f t="shared" si="343"/>
        <v>-3.4139245433795011</v>
      </c>
      <c r="Y524" s="28">
        <f t="shared" si="310"/>
        <v>-87.639904694250475</v>
      </c>
      <c r="Z524" s="28">
        <f t="shared" si="311"/>
        <v>-89.997622462378487</v>
      </c>
      <c r="AA524" s="28">
        <f t="shared" si="312"/>
        <v>49.557548504711349</v>
      </c>
      <c r="AB524" s="28">
        <f t="shared" si="313"/>
        <v>-89.809345961699037</v>
      </c>
      <c r="AC524" s="28">
        <f t="shared" si="314"/>
        <v>38.853816308013165</v>
      </c>
      <c r="AD524" s="28">
        <f t="shared" si="315"/>
        <v>89.346205531582314</v>
      </c>
      <c r="AE524" s="28">
        <f t="shared" si="316"/>
        <v>-2.6424644249054552</v>
      </c>
      <c r="AF524" s="28">
        <f t="shared" si="317"/>
        <v>-90.460762892495211</v>
      </c>
      <c r="AG524" s="28">
        <f t="shared" si="340"/>
        <v>92.110410468749379</v>
      </c>
      <c r="AH524" s="28">
        <f t="shared" si="318"/>
        <v>-173.84381723956102</v>
      </c>
      <c r="AI524" s="28">
        <f t="shared" si="319"/>
        <v>-89.999999883605696</v>
      </c>
      <c r="AJ524" s="28">
        <f t="shared" si="320"/>
        <v>97.182329781996501</v>
      </c>
      <c r="AK524" s="28">
        <f t="shared" si="321"/>
        <v>89.999207487459088</v>
      </c>
      <c r="AL524" s="29">
        <f t="shared" si="322"/>
        <v>-46.984141389857648</v>
      </c>
      <c r="AM524" s="28">
        <f t="shared" si="323"/>
        <v>-89.74360059535168</v>
      </c>
      <c r="AN524" s="28">
        <f t="shared" si="324"/>
        <v>-31.535218378672788</v>
      </c>
      <c r="AO524" s="28">
        <f t="shared" si="325"/>
        <v>-89.744392991498287</v>
      </c>
      <c r="AP524">
        <f t="shared" si="341"/>
        <v>23.609121289162623</v>
      </c>
      <c r="AQ524">
        <f t="shared" si="342"/>
        <v>-25.26482869549163</v>
      </c>
      <c r="AR524" s="28">
        <f t="shared" si="326"/>
        <v>-35.83339020990725</v>
      </c>
      <c r="AS524" s="30">
        <f t="shared" si="327"/>
        <v>-180.20515588399348</v>
      </c>
      <c r="AT524" s="28">
        <f t="shared" si="328"/>
        <v>1.091868070232015E-3</v>
      </c>
      <c r="AU524" s="28">
        <f t="shared" si="329"/>
        <v>0.90846136172688408</v>
      </c>
      <c r="AV524" s="29">
        <f t="shared" si="330"/>
        <v>-3.2489402811624815E-6</v>
      </c>
      <c r="AW524" s="28">
        <f t="shared" si="331"/>
        <v>-4.9556578489386695E-2</v>
      </c>
      <c r="AX524" s="31">
        <f t="shared" si="332"/>
        <v>1.0886191299508525E-3</v>
      </c>
      <c r="AY524" s="28">
        <f t="shared" si="333"/>
        <v>0.85890478323749742</v>
      </c>
      <c r="AZ524" s="8">
        <f t="shared" si="334"/>
        <v>-35.832301590777298</v>
      </c>
      <c r="BA524" s="8">
        <f t="shared" si="335"/>
        <v>-179.34625110075598</v>
      </c>
      <c r="BB524" s="8">
        <f t="shared" si="336"/>
        <v>0.65374889924402169</v>
      </c>
      <c r="BD524" s="32">
        <f t="shared" si="337"/>
        <v>-36</v>
      </c>
      <c r="BE524" s="32">
        <f t="shared" si="338"/>
        <v>-179</v>
      </c>
      <c r="BF524" s="32">
        <f t="shared" si="339"/>
        <v>1</v>
      </c>
    </row>
    <row r="525" spans="22:58" x14ac:dyDescent="0.25">
      <c r="V525" s="27">
        <v>6.2100000000000701</v>
      </c>
      <c r="W525" s="32">
        <f t="shared" si="309"/>
        <v>16218100.973591939</v>
      </c>
      <c r="X525">
        <f t="shared" si="343"/>
        <v>-3.4139245433795011</v>
      </c>
      <c r="Y525" s="28">
        <f t="shared" si="310"/>
        <v>-87.839904693913908</v>
      </c>
      <c r="Z525" s="28">
        <f t="shared" si="311"/>
        <v>-89.997676581741985</v>
      </c>
      <c r="AA525" s="28">
        <f t="shared" si="312"/>
        <v>49.757546340430437</v>
      </c>
      <c r="AB525" s="28">
        <f t="shared" si="313"/>
        <v>-89.813685746497185</v>
      </c>
      <c r="AC525" s="28">
        <f t="shared" si="314"/>
        <v>39.0537908579999</v>
      </c>
      <c r="AD525" s="28">
        <f t="shared" si="315"/>
        <v>89.361086462558674</v>
      </c>
      <c r="AE525" s="28">
        <f t="shared" si="316"/>
        <v>-2.4424920388630795</v>
      </c>
      <c r="AF525" s="28">
        <f t="shared" si="317"/>
        <v>-90.450275865680496</v>
      </c>
      <c r="AG525" s="28">
        <f t="shared" si="340"/>
        <v>92.110410468749379</v>
      </c>
      <c r="AH525" s="28">
        <f t="shared" si="318"/>
        <v>-174.04381723956104</v>
      </c>
      <c r="AI525" s="28">
        <f t="shared" si="319"/>
        <v>-89.999999886255139</v>
      </c>
      <c r="AJ525" s="28">
        <f t="shared" si="320"/>
        <v>97.382329781959101</v>
      </c>
      <c r="AK525" s="28">
        <f t="shared" si="321"/>
        <v>89.999225527246949</v>
      </c>
      <c r="AL525" s="29">
        <f t="shared" si="322"/>
        <v>-47.184137475554763</v>
      </c>
      <c r="AM525" s="28">
        <f t="shared" si="323"/>
        <v>-89.749436883068924</v>
      </c>
      <c r="AN525" s="28">
        <f t="shared" si="324"/>
        <v>-31.735214464407321</v>
      </c>
      <c r="AO525" s="28">
        <f t="shared" si="325"/>
        <v>-89.750211242077114</v>
      </c>
      <c r="AP525">
        <f t="shared" si="341"/>
        <v>23.609121289162623</v>
      </c>
      <c r="AQ525">
        <f t="shared" si="342"/>
        <v>-25.26482869549163</v>
      </c>
      <c r="AR525" s="28">
        <f t="shared" si="326"/>
        <v>-35.833413909599408</v>
      </c>
      <c r="AS525" s="30">
        <f t="shared" si="327"/>
        <v>-180.20048710775762</v>
      </c>
      <c r="AT525" s="28">
        <f t="shared" si="328"/>
        <v>1.1433194542136524E-3</v>
      </c>
      <c r="AU525" s="28">
        <f t="shared" si="329"/>
        <v>0.92961847397952146</v>
      </c>
      <c r="AV525" s="29">
        <f t="shared" si="330"/>
        <v>-3.4020580582171794E-6</v>
      </c>
      <c r="AW525" s="28">
        <f t="shared" si="331"/>
        <v>-5.0710898893634664E-2</v>
      </c>
      <c r="AX525" s="31">
        <f t="shared" si="332"/>
        <v>1.1399173961554353E-3</v>
      </c>
      <c r="AY525" s="28">
        <f t="shared" si="333"/>
        <v>0.87890757508588679</v>
      </c>
      <c r="AZ525" s="8">
        <f t="shared" si="334"/>
        <v>-35.832273992203255</v>
      </c>
      <c r="BA525" s="8">
        <f t="shared" si="335"/>
        <v>-179.32157953267173</v>
      </c>
      <c r="BB525" s="8">
        <f t="shared" si="336"/>
        <v>0.67842046732826589</v>
      </c>
      <c r="BD525" s="32">
        <f t="shared" si="337"/>
        <v>-36</v>
      </c>
      <c r="BE525" s="32">
        <f t="shared" si="338"/>
        <v>-179</v>
      </c>
      <c r="BF525" s="32">
        <f t="shared" si="339"/>
        <v>1</v>
      </c>
    </row>
    <row r="526" spans="22:58" x14ac:dyDescent="0.25">
      <c r="V526" s="27">
        <v>6.2200000000000699</v>
      </c>
      <c r="W526" s="32">
        <f t="shared" si="309"/>
        <v>16595869.074378304</v>
      </c>
      <c r="X526">
        <f t="shared" si="343"/>
        <v>-3.4139245433795011</v>
      </c>
      <c r="Y526" s="28">
        <f t="shared" si="310"/>
        <v>-88.03990469359249</v>
      </c>
      <c r="Z526" s="28">
        <f t="shared" si="311"/>
        <v>-89.997729469198362</v>
      </c>
      <c r="AA526" s="28">
        <f t="shared" si="312"/>
        <v>49.957544273557204</v>
      </c>
      <c r="AB526" s="28">
        <f t="shared" si="313"/>
        <v>-89.817926747798609</v>
      </c>
      <c r="AC526" s="28">
        <f t="shared" si="314"/>
        <v>39.253766553286688</v>
      </c>
      <c r="AD526" s="28">
        <f t="shared" si="315"/>
        <v>89.375628745485102</v>
      </c>
      <c r="AE526" s="28">
        <f t="shared" si="316"/>
        <v>-2.2425184101280919</v>
      </c>
      <c r="AF526" s="28">
        <f t="shared" si="317"/>
        <v>-90.440027471511854</v>
      </c>
      <c r="AG526" s="28">
        <f t="shared" si="340"/>
        <v>92.110410468749379</v>
      </c>
      <c r="AH526" s="28">
        <f t="shared" si="318"/>
        <v>-174.24381723956103</v>
      </c>
      <c r="AI526" s="28">
        <f t="shared" si="319"/>
        <v>-89.9999998888443</v>
      </c>
      <c r="AJ526" s="28">
        <f t="shared" si="320"/>
        <v>97.582329781923377</v>
      </c>
      <c r="AK526" s="28">
        <f t="shared" si="321"/>
        <v>89.999243156399103</v>
      </c>
      <c r="AL526" s="29">
        <f t="shared" si="322"/>
        <v>-47.38413373742123</v>
      </c>
      <c r="AM526" s="28">
        <f t="shared" si="323"/>
        <v>-89.755140325682817</v>
      </c>
      <c r="AN526" s="28">
        <f t="shared" si="324"/>
        <v>-31.935210726309499</v>
      </c>
      <c r="AO526" s="28">
        <f t="shared" si="325"/>
        <v>-89.755897058128014</v>
      </c>
      <c r="AP526">
        <f t="shared" si="341"/>
        <v>23.609121289162623</v>
      </c>
      <c r="AQ526">
        <f t="shared" si="342"/>
        <v>-25.26482869549163</v>
      </c>
      <c r="AR526" s="28">
        <f t="shared" si="326"/>
        <v>-35.833436542766599</v>
      </c>
      <c r="AS526" s="30">
        <f t="shared" si="327"/>
        <v>-180.19592452963985</v>
      </c>
      <c r="AT526" s="28">
        <f t="shared" si="328"/>
        <v>1.1971950139062365E-3</v>
      </c>
      <c r="AU526" s="28">
        <f t="shared" si="329"/>
        <v>0.95126813617772066</v>
      </c>
      <c r="AV526" s="29">
        <f t="shared" si="330"/>
        <v>-3.5623920489733801E-6</v>
      </c>
      <c r="AW526" s="28">
        <f t="shared" si="331"/>
        <v>-5.1892106831525252E-2</v>
      </c>
      <c r="AX526" s="31">
        <f t="shared" si="332"/>
        <v>1.1936326218572632E-3</v>
      </c>
      <c r="AY526" s="28">
        <f t="shared" si="333"/>
        <v>0.89937602934619543</v>
      </c>
      <c r="AZ526" s="8">
        <f t="shared" si="334"/>
        <v>-35.832242910144743</v>
      </c>
      <c r="BA526" s="8">
        <f t="shared" si="335"/>
        <v>-179.29654850029365</v>
      </c>
      <c r="BB526" s="8">
        <f t="shared" si="336"/>
        <v>0.70345149970634679</v>
      </c>
      <c r="BD526" s="32">
        <f t="shared" si="337"/>
        <v>-36</v>
      </c>
      <c r="BE526" s="32">
        <f t="shared" si="338"/>
        <v>-179</v>
      </c>
      <c r="BF526" s="32">
        <f t="shared" si="339"/>
        <v>1</v>
      </c>
    </row>
    <row r="527" spans="22:58" x14ac:dyDescent="0.25">
      <c r="V527" s="27">
        <v>6.2300000000000697</v>
      </c>
      <c r="W527" s="32">
        <f t="shared" si="309"/>
        <v>16982436.524620201</v>
      </c>
      <c r="X527">
        <f t="shared" si="343"/>
        <v>-3.4139245433795011</v>
      </c>
      <c r="Y527" s="28">
        <f t="shared" si="310"/>
        <v>-88.239904693285524</v>
      </c>
      <c r="Z527" s="28">
        <f t="shared" si="311"/>
        <v>-89.997781152789258</v>
      </c>
      <c r="AA527" s="28">
        <f t="shared" si="312"/>
        <v>50.157542299707671</v>
      </c>
      <c r="AB527" s="28">
        <f t="shared" si="313"/>
        <v>-89.822071214052343</v>
      </c>
      <c r="AC527" s="28">
        <f t="shared" si="314"/>
        <v>39.453743342338797</v>
      </c>
      <c r="AD527" s="28">
        <f t="shared" si="315"/>
        <v>89.389840083373699</v>
      </c>
      <c r="AE527" s="28">
        <f t="shared" si="316"/>
        <v>-2.0425435946185502</v>
      </c>
      <c r="AF527" s="28">
        <f t="shared" si="317"/>
        <v>-90.430012283467889</v>
      </c>
      <c r="AG527" s="28">
        <f t="shared" si="340"/>
        <v>92.110410468749379</v>
      </c>
      <c r="AH527" s="28">
        <f t="shared" si="318"/>
        <v>-174.44381723956101</v>
      </c>
      <c r="AI527" s="28">
        <f t="shared" si="319"/>
        <v>-89.9999998913745</v>
      </c>
      <c r="AJ527" s="28">
        <f t="shared" si="320"/>
        <v>97.78232978188926</v>
      </c>
      <c r="AK527" s="28">
        <f t="shared" si="321"/>
        <v>89.999260384262755</v>
      </c>
      <c r="AL527" s="29">
        <f t="shared" si="322"/>
        <v>-47.584130167528414</v>
      </c>
      <c r="AM527" s="28">
        <f t="shared" si="323"/>
        <v>-89.760713946781749</v>
      </c>
      <c r="AN527" s="28">
        <f t="shared" si="324"/>
        <v>-32.13520715645079</v>
      </c>
      <c r="AO527" s="28">
        <f t="shared" si="325"/>
        <v>-89.761453453893495</v>
      </c>
      <c r="AP527">
        <f t="shared" si="341"/>
        <v>23.609121289162623</v>
      </c>
      <c r="AQ527">
        <f t="shared" si="342"/>
        <v>-25.26482869549163</v>
      </c>
      <c r="AR527" s="28">
        <f t="shared" si="326"/>
        <v>-35.833458157398347</v>
      </c>
      <c r="AS527" s="30">
        <f t="shared" si="327"/>
        <v>-180.1914657373614</v>
      </c>
      <c r="AT527" s="28">
        <f t="shared" si="328"/>
        <v>1.2536089341812448E-3</v>
      </c>
      <c r="AU527" s="28">
        <f t="shared" si="329"/>
        <v>0.97342180251623989</v>
      </c>
      <c r="AV527" s="29">
        <f t="shared" si="330"/>
        <v>-3.7302823433443796E-6</v>
      </c>
      <c r="AW527" s="28">
        <f t="shared" si="331"/>
        <v>-5.3100828591123687E-2</v>
      </c>
      <c r="AX527" s="31">
        <f t="shared" si="332"/>
        <v>1.2498786518379003E-3</v>
      </c>
      <c r="AY527" s="28">
        <f t="shared" si="333"/>
        <v>0.92032097392511625</v>
      </c>
      <c r="AZ527" s="8">
        <f t="shared" si="334"/>
        <v>-35.832208278746506</v>
      </c>
      <c r="BA527" s="8">
        <f t="shared" si="335"/>
        <v>-179.27114476343627</v>
      </c>
      <c r="BB527" s="8">
        <f t="shared" si="336"/>
        <v>0.72885523656373152</v>
      </c>
      <c r="BD527" s="32">
        <f t="shared" si="337"/>
        <v>-36</v>
      </c>
      <c r="BE527" s="32">
        <f t="shared" si="338"/>
        <v>-179</v>
      </c>
      <c r="BF527" s="32">
        <f t="shared" si="339"/>
        <v>1</v>
      </c>
    </row>
    <row r="528" spans="22:58" x14ac:dyDescent="0.25">
      <c r="V528" s="27">
        <v>6.2400000000000704</v>
      </c>
      <c r="W528" s="32">
        <f t="shared" si="309"/>
        <v>17378008.287496608</v>
      </c>
      <c r="X528">
        <f t="shared" si="343"/>
        <v>-3.4139245433795011</v>
      </c>
      <c r="Y528" s="28">
        <f t="shared" si="310"/>
        <v>-88.4399046929924</v>
      </c>
      <c r="Z528" s="28">
        <f t="shared" si="311"/>
        <v>-89.997831659917992</v>
      </c>
      <c r="AA528" s="28">
        <f t="shared" si="312"/>
        <v>50.35754041469518</v>
      </c>
      <c r="AB528" s="28">
        <f t="shared" si="313"/>
        <v>-89.826121342535671</v>
      </c>
      <c r="AC528" s="28">
        <f t="shared" si="314"/>
        <v>39.653721175939857</v>
      </c>
      <c r="AD528" s="28">
        <f t="shared" si="315"/>
        <v>89.403728004265531</v>
      </c>
      <c r="AE528" s="28">
        <f t="shared" si="316"/>
        <v>-1.8425676457368567</v>
      </c>
      <c r="AF528" s="28">
        <f t="shared" si="317"/>
        <v>-90.420224998188132</v>
      </c>
      <c r="AG528" s="28">
        <f t="shared" si="340"/>
        <v>92.110410468749379</v>
      </c>
      <c r="AH528" s="28">
        <f t="shared" si="318"/>
        <v>-174.64381723956103</v>
      </c>
      <c r="AI528" s="28">
        <f t="shared" si="319"/>
        <v>-89.999999893847132</v>
      </c>
      <c r="AJ528" s="28">
        <f t="shared" si="320"/>
        <v>97.98232978185672</v>
      </c>
      <c r="AK528" s="28">
        <f t="shared" si="321"/>
        <v>89.99927721997237</v>
      </c>
      <c r="AL528" s="29">
        <f t="shared" si="322"/>
        <v>-47.784126758304524</v>
      </c>
      <c r="AM528" s="28">
        <f t="shared" si="323"/>
        <v>-89.766160701151207</v>
      </c>
      <c r="AN528" s="28">
        <f t="shared" si="324"/>
        <v>-32.335203747259456</v>
      </c>
      <c r="AO528" s="28">
        <f t="shared" si="325"/>
        <v>-89.766883375025969</v>
      </c>
      <c r="AP528">
        <f t="shared" si="341"/>
        <v>23.609121289162623</v>
      </c>
      <c r="AQ528">
        <f t="shared" si="342"/>
        <v>-25.26482869549163</v>
      </c>
      <c r="AR528" s="28">
        <f t="shared" si="326"/>
        <v>-35.83347879932532</v>
      </c>
      <c r="AS528" s="30">
        <f t="shared" si="327"/>
        <v>-180.1871083732141</v>
      </c>
      <c r="AT528" s="28">
        <f t="shared" si="328"/>
        <v>1.3126807751966708E-3</v>
      </c>
      <c r="AU528" s="28">
        <f t="shared" si="329"/>
        <v>0.99609119265093404</v>
      </c>
      <c r="AV528" s="29">
        <f t="shared" si="330"/>
        <v>-3.9060850545612974E-6</v>
      </c>
      <c r="AW528" s="28">
        <f t="shared" si="331"/>
        <v>-5.4337705048400353E-2</v>
      </c>
      <c r="AX528" s="31">
        <f t="shared" si="332"/>
        <v>1.3087746901421094E-3</v>
      </c>
      <c r="AY528" s="28">
        <f t="shared" si="333"/>
        <v>0.94175348760253375</v>
      </c>
      <c r="AZ528" s="8">
        <f t="shared" si="334"/>
        <v>-35.832170024635175</v>
      </c>
      <c r="BA528" s="8">
        <f t="shared" si="335"/>
        <v>-179.24535488561156</v>
      </c>
      <c r="BB528" s="8">
        <f t="shared" si="336"/>
        <v>0.75464511438843829</v>
      </c>
      <c r="BD528" s="32">
        <f t="shared" si="337"/>
        <v>-36</v>
      </c>
      <c r="BE528" s="32">
        <f t="shared" si="338"/>
        <v>-179</v>
      </c>
      <c r="BF528" s="32">
        <f t="shared" si="339"/>
        <v>1</v>
      </c>
    </row>
    <row r="529" spans="22:58" x14ac:dyDescent="0.25">
      <c r="V529" s="27">
        <v>6.2500000000000702</v>
      </c>
      <c r="W529" s="32">
        <f t="shared" si="309"/>
        <v>17782794.100392114</v>
      </c>
      <c r="X529">
        <f t="shared" si="343"/>
        <v>-3.4139245433795011</v>
      </c>
      <c r="Y529" s="28">
        <f t="shared" si="310"/>
        <v>-88.639904692712435</v>
      </c>
      <c r="Z529" s="28">
        <f t="shared" si="311"/>
        <v>-89.997881017364136</v>
      </c>
      <c r="AA529" s="28">
        <f t="shared" si="312"/>
        <v>50.557538614521434</v>
      </c>
      <c r="AB529" s="28">
        <f t="shared" si="313"/>
        <v>-89.830079280518319</v>
      </c>
      <c r="AC529" s="28">
        <f t="shared" si="314"/>
        <v>39.853700007087561</v>
      </c>
      <c r="AD529" s="28">
        <f t="shared" si="315"/>
        <v>89.41729986518871</v>
      </c>
      <c r="AE529" s="28">
        <f t="shared" si="316"/>
        <v>-1.6425906144829341</v>
      </c>
      <c r="AF529" s="28">
        <f t="shared" si="317"/>
        <v>-90.410660432693732</v>
      </c>
      <c r="AG529" s="28">
        <f t="shared" si="340"/>
        <v>92.110410468749379</v>
      </c>
      <c r="AH529" s="28">
        <f t="shared" si="318"/>
        <v>-174.84381723956102</v>
      </c>
      <c r="AI529" s="28">
        <f t="shared" si="319"/>
        <v>-89.999999896263461</v>
      </c>
      <c r="AJ529" s="28">
        <f t="shared" si="320"/>
        <v>98.182329781825587</v>
      </c>
      <c r="AK529" s="28">
        <f t="shared" si="321"/>
        <v>89.999293672454428</v>
      </c>
      <c r="AL529" s="29">
        <f t="shared" si="322"/>
        <v>-47.98412350251845</v>
      </c>
      <c r="AM529" s="28">
        <f t="shared" si="323"/>
        <v>-89.77148347633846</v>
      </c>
      <c r="AN529" s="28">
        <f t="shared" si="324"/>
        <v>-32.535200491504504</v>
      </c>
      <c r="AO529" s="28">
        <f t="shared" si="325"/>
        <v>-89.772189700147493</v>
      </c>
      <c r="AP529">
        <f t="shared" si="341"/>
        <v>23.609121289162623</v>
      </c>
      <c r="AQ529">
        <f t="shared" si="342"/>
        <v>-25.26482869549163</v>
      </c>
      <c r="AR529" s="28">
        <f t="shared" si="326"/>
        <v>-35.833498512316446</v>
      </c>
      <c r="AS529" s="30">
        <f t="shared" si="327"/>
        <v>-180.18285013284122</v>
      </c>
      <c r="AT529" s="28">
        <f t="shared" si="328"/>
        <v>1.3745357251453713E-3</v>
      </c>
      <c r="AU529" s="28">
        <f t="shared" si="329"/>
        <v>1.0192882977862998</v>
      </c>
      <c r="AV529" s="29">
        <f t="shared" si="330"/>
        <v>-4.0901730838898463E-6</v>
      </c>
      <c r="AW529" s="28">
        <f t="shared" si="331"/>
        <v>-5.5603392007010623E-2</v>
      </c>
      <c r="AX529" s="31">
        <f t="shared" si="332"/>
        <v>1.3704455520614815E-3</v>
      </c>
      <c r="AY529" s="28">
        <f t="shared" si="333"/>
        <v>0.96368490577928922</v>
      </c>
      <c r="AZ529" s="8">
        <f t="shared" si="334"/>
        <v>-35.832128066764383</v>
      </c>
      <c r="BA529" s="8">
        <f t="shared" si="335"/>
        <v>-179.21916522706192</v>
      </c>
      <c r="BB529" s="8">
        <f t="shared" si="336"/>
        <v>0.78083477293807846</v>
      </c>
      <c r="BD529" s="32">
        <f t="shared" si="337"/>
        <v>-36</v>
      </c>
      <c r="BE529" s="32">
        <f t="shared" si="338"/>
        <v>-179</v>
      </c>
      <c r="BF529" s="32">
        <f t="shared" si="339"/>
        <v>1</v>
      </c>
    </row>
    <row r="530" spans="22:58" x14ac:dyDescent="0.25">
      <c r="V530" s="27">
        <v>6.26000000000007</v>
      </c>
      <c r="W530" s="32">
        <f t="shared" si="309"/>
        <v>18197008.586102787</v>
      </c>
      <c r="X530">
        <f t="shared" si="343"/>
        <v>-3.4139245433795011</v>
      </c>
      <c r="Y530" s="28">
        <f t="shared" si="310"/>
        <v>-88.839904692445089</v>
      </c>
      <c r="Z530" s="28">
        <f t="shared" si="311"/>
        <v>-89.99792925129762</v>
      </c>
      <c r="AA530" s="28">
        <f t="shared" si="312"/>
        <v>50.757536895368169</v>
      </c>
      <c r="AB530" s="28">
        <f t="shared" si="313"/>
        <v>-89.833947126400233</v>
      </c>
      <c r="AC530" s="28">
        <f t="shared" si="314"/>
        <v>40.053679790894265</v>
      </c>
      <c r="AD530" s="28">
        <f t="shared" si="315"/>
        <v>89.430562856027962</v>
      </c>
      <c r="AE530" s="28">
        <f t="shared" si="316"/>
        <v>-1.4426125495621491</v>
      </c>
      <c r="AF530" s="28">
        <f t="shared" si="317"/>
        <v>-90.401313521669891</v>
      </c>
      <c r="AG530" s="28">
        <f t="shared" si="340"/>
        <v>92.110410468749379</v>
      </c>
      <c r="AH530" s="28">
        <f t="shared" si="318"/>
        <v>-175.04381723956101</v>
      </c>
      <c r="AI530" s="28">
        <f t="shared" si="319"/>
        <v>-89.999999898624793</v>
      </c>
      <c r="AJ530" s="28">
        <f t="shared" si="320"/>
        <v>98.382329781795889</v>
      </c>
      <c r="AK530" s="28">
        <f t="shared" si="321"/>
        <v>89.999309750432275</v>
      </c>
      <c r="AL530" s="29">
        <f t="shared" si="322"/>
        <v>-48.184120393264635</v>
      </c>
      <c r="AM530" s="28">
        <f t="shared" si="323"/>
        <v>-89.776685094181644</v>
      </c>
      <c r="AN530" s="28">
        <f t="shared" si="324"/>
        <v>-32.735197382280376</v>
      </c>
      <c r="AO530" s="28">
        <f t="shared" si="325"/>
        <v>-89.777375242374163</v>
      </c>
      <c r="AP530">
        <f t="shared" si="341"/>
        <v>23.609121289162623</v>
      </c>
      <c r="AQ530">
        <f t="shared" si="342"/>
        <v>-25.26482869549163</v>
      </c>
      <c r="AR530" s="28">
        <f t="shared" si="326"/>
        <v>-35.833517338171532</v>
      </c>
      <c r="AS530" s="30">
        <f t="shared" si="327"/>
        <v>-180.17868876404407</v>
      </c>
      <c r="AT530" s="28">
        <f t="shared" si="328"/>
        <v>1.4393048648537964E-3</v>
      </c>
      <c r="AU530" s="28">
        <f t="shared" si="329"/>
        <v>1.0430253868980031</v>
      </c>
      <c r="AV530" s="29">
        <f t="shared" si="330"/>
        <v>-4.2829369075271089E-6</v>
      </c>
      <c r="AW530" s="28">
        <f t="shared" si="331"/>
        <v>-5.6898560545989657E-2</v>
      </c>
      <c r="AX530" s="31">
        <f t="shared" si="332"/>
        <v>1.4350219279462694E-3</v>
      </c>
      <c r="AY530" s="28">
        <f t="shared" si="333"/>
        <v>0.98612682635201343</v>
      </c>
      <c r="AZ530" s="8">
        <f t="shared" si="334"/>
        <v>-35.832082316243586</v>
      </c>
      <c r="BA530" s="8">
        <f t="shared" si="335"/>
        <v>-179.19256193769206</v>
      </c>
      <c r="BB530" s="8">
        <f t="shared" si="336"/>
        <v>0.8074380623079378</v>
      </c>
      <c r="BD530" s="32">
        <f t="shared" si="337"/>
        <v>-36</v>
      </c>
      <c r="BE530" s="32">
        <f t="shared" si="338"/>
        <v>-179</v>
      </c>
      <c r="BF530" s="32">
        <f t="shared" si="339"/>
        <v>1</v>
      </c>
    </row>
    <row r="531" spans="22:58" x14ac:dyDescent="0.25">
      <c r="V531" s="27">
        <v>6.2700000000000697</v>
      </c>
      <c r="W531" s="32">
        <f t="shared" si="309"/>
        <v>18620871.366631694</v>
      </c>
      <c r="X531">
        <f t="shared" si="343"/>
        <v>-3.4139245433795011</v>
      </c>
      <c r="Y531" s="28">
        <f t="shared" si="310"/>
        <v>-89.039904692189765</v>
      </c>
      <c r="Z531" s="28">
        <f t="shared" si="311"/>
        <v>-89.997976387292752</v>
      </c>
      <c r="AA531" s="28">
        <f t="shared" si="312"/>
        <v>50.957535253588915</v>
      </c>
      <c r="AB531" s="28">
        <f t="shared" si="313"/>
        <v>-89.837726930823379</v>
      </c>
      <c r="AC531" s="28">
        <f t="shared" si="314"/>
        <v>40.253660484491689</v>
      </c>
      <c r="AD531" s="28">
        <f t="shared" si="315"/>
        <v>89.443524003307843</v>
      </c>
      <c r="AE531" s="28">
        <f t="shared" si="316"/>
        <v>-1.2426334974886544</v>
      </c>
      <c r="AF531" s="28">
        <f t="shared" si="317"/>
        <v>-90.392179314808303</v>
      </c>
      <c r="AG531" s="28">
        <f t="shared" si="340"/>
        <v>92.110410468749379</v>
      </c>
      <c r="AH531" s="28">
        <f t="shared" si="318"/>
        <v>-175.243817239561</v>
      </c>
      <c r="AI531" s="28">
        <f t="shared" si="319"/>
        <v>-89.99999990093238</v>
      </c>
      <c r="AJ531" s="28">
        <f t="shared" si="320"/>
        <v>98.582329781767513</v>
      </c>
      <c r="AK531" s="28">
        <f t="shared" si="321"/>
        <v>89.999325462430676</v>
      </c>
      <c r="AL531" s="29">
        <f t="shared" si="322"/>
        <v>-48.384117423948211</v>
      </c>
      <c r="AM531" s="28">
        <f t="shared" si="323"/>
        <v>-89.781768312304209</v>
      </c>
      <c r="AN531" s="28">
        <f t="shared" si="324"/>
        <v>-32.935194412992317</v>
      </c>
      <c r="AO531" s="28">
        <f t="shared" si="325"/>
        <v>-89.782442750805913</v>
      </c>
      <c r="AP531">
        <f t="shared" si="341"/>
        <v>23.609121289162623</v>
      </c>
      <c r="AQ531">
        <f t="shared" si="342"/>
        <v>-25.26482869549163</v>
      </c>
      <c r="AR531" s="28">
        <f t="shared" si="326"/>
        <v>-35.833535316809979</v>
      </c>
      <c r="AS531" s="30">
        <f t="shared" si="327"/>
        <v>-180.17462206561422</v>
      </c>
      <c r="AT531" s="28">
        <f t="shared" si="328"/>
        <v>1.5071254447908767E-3</v>
      </c>
      <c r="AU531" s="28">
        <f t="shared" si="329"/>
        <v>1.0673150130929823</v>
      </c>
      <c r="AV531" s="29">
        <f t="shared" si="330"/>
        <v>-4.4847854030362847E-6</v>
      </c>
      <c r="AW531" s="28">
        <f t="shared" si="331"/>
        <v>-5.8223897375542781E-2</v>
      </c>
      <c r="AX531" s="31">
        <f t="shared" si="332"/>
        <v>1.5026406593878403E-3</v>
      </c>
      <c r="AY531" s="28">
        <f t="shared" si="333"/>
        <v>1.0090911157174396</v>
      </c>
      <c r="AZ531" s="8">
        <f t="shared" si="334"/>
        <v>-35.83203267615059</v>
      </c>
      <c r="BA531" s="8">
        <f t="shared" si="335"/>
        <v>-179.16553094989678</v>
      </c>
      <c r="BB531" s="8">
        <f t="shared" si="336"/>
        <v>0.83446905010322325</v>
      </c>
      <c r="BD531" s="32">
        <f t="shared" si="337"/>
        <v>-36</v>
      </c>
      <c r="BE531" s="32">
        <f t="shared" si="338"/>
        <v>-179</v>
      </c>
      <c r="BF531" s="32">
        <f t="shared" si="339"/>
        <v>1</v>
      </c>
    </row>
    <row r="532" spans="22:58" x14ac:dyDescent="0.25">
      <c r="V532" s="27">
        <v>6.2800000000000704</v>
      </c>
      <c r="W532" s="32">
        <f t="shared" si="309"/>
        <v>19054607.179635592</v>
      </c>
      <c r="X532">
        <f t="shared" si="343"/>
        <v>-3.4139245433795011</v>
      </c>
      <c r="Y532" s="28">
        <f t="shared" si="310"/>
        <v>-89.239904691945952</v>
      </c>
      <c r="Z532" s="28">
        <f t="shared" si="311"/>
        <v>-89.998022450341651</v>
      </c>
      <c r="AA532" s="28">
        <f t="shared" si="312"/>
        <v>51.157533685701331</v>
      </c>
      <c r="AB532" s="28">
        <f t="shared" si="313"/>
        <v>-89.841420697758451</v>
      </c>
      <c r="AC532" s="28">
        <f t="shared" si="314"/>
        <v>40.453642046940274</v>
      </c>
      <c r="AD532" s="28">
        <f t="shared" si="315"/>
        <v>89.456190173891045</v>
      </c>
      <c r="AE532" s="28">
        <f t="shared" si="316"/>
        <v>-1.0426535026838408</v>
      </c>
      <c r="AF532" s="28">
        <f t="shared" si="317"/>
        <v>-90.383252974209043</v>
      </c>
      <c r="AG532" s="28">
        <f t="shared" si="340"/>
        <v>92.110410468749379</v>
      </c>
      <c r="AH532" s="28">
        <f t="shared" si="318"/>
        <v>-175.44381723956104</v>
      </c>
      <c r="AI532" s="28">
        <f t="shared" si="319"/>
        <v>-89.99999990318743</v>
      </c>
      <c r="AJ532" s="28">
        <f t="shared" si="320"/>
        <v>98.78232978174043</v>
      </c>
      <c r="AK532" s="28">
        <f t="shared" si="321"/>
        <v>89.999340816780318</v>
      </c>
      <c r="AL532" s="29">
        <f t="shared" si="322"/>
        <v>-48.584114588271163</v>
      </c>
      <c r="AM532" s="28">
        <f t="shared" si="323"/>
        <v>-89.786735825575434</v>
      </c>
      <c r="AN532" s="28">
        <f t="shared" si="324"/>
        <v>-33.135191577342397</v>
      </c>
      <c r="AO532" s="28">
        <f t="shared" si="325"/>
        <v>-89.787394911982545</v>
      </c>
      <c r="AP532">
        <f t="shared" si="341"/>
        <v>23.609121289162623</v>
      </c>
      <c r="AQ532">
        <f t="shared" si="342"/>
        <v>-25.26482869549163</v>
      </c>
      <c r="AR532" s="28">
        <f t="shared" si="326"/>
        <v>-35.833552486355245</v>
      </c>
      <c r="AS532" s="30">
        <f t="shared" si="327"/>
        <v>-180.1706478861916</v>
      </c>
      <c r="AT532" s="28">
        <f t="shared" si="328"/>
        <v>1.5781411750540532E-3</v>
      </c>
      <c r="AU532" s="28">
        <f t="shared" si="329"/>
        <v>1.092170020109875</v>
      </c>
      <c r="AV532" s="29">
        <f t="shared" si="330"/>
        <v>-4.6961467124264615E-6</v>
      </c>
      <c r="AW532" s="28">
        <f t="shared" si="331"/>
        <v>-5.9580105201123647E-2</v>
      </c>
      <c r="AX532" s="31">
        <f t="shared" si="332"/>
        <v>1.5734450283416267E-3</v>
      </c>
      <c r="AY532" s="28">
        <f t="shared" si="333"/>
        <v>1.0325899149087514</v>
      </c>
      <c r="AZ532" s="8">
        <f t="shared" si="334"/>
        <v>-35.831979041326903</v>
      </c>
      <c r="BA532" s="8">
        <f t="shared" si="335"/>
        <v>-179.13805797128285</v>
      </c>
      <c r="BB532" s="8">
        <f t="shared" si="336"/>
        <v>0.8619420287171522</v>
      </c>
      <c r="BD532" s="32">
        <f t="shared" si="337"/>
        <v>-36</v>
      </c>
      <c r="BE532" s="32">
        <f t="shared" si="338"/>
        <v>-179</v>
      </c>
      <c r="BF532" s="32">
        <f t="shared" si="339"/>
        <v>1</v>
      </c>
    </row>
    <row r="533" spans="22:58" x14ac:dyDescent="0.25">
      <c r="V533" s="27">
        <v>6.2900000000000702</v>
      </c>
      <c r="W533" s="32">
        <f t="shared" si="309"/>
        <v>19498445.997583646</v>
      </c>
      <c r="X533">
        <f t="shared" si="343"/>
        <v>-3.4139245433795011</v>
      </c>
      <c r="Y533" s="28">
        <f t="shared" si="310"/>
        <v>-89.43990469171311</v>
      </c>
      <c r="Z533" s="28">
        <f t="shared" si="311"/>
        <v>-89.998067464867532</v>
      </c>
      <c r="AA533" s="28">
        <f t="shared" si="312"/>
        <v>51.357532188379771</v>
      </c>
      <c r="AB533" s="28">
        <f t="shared" si="313"/>
        <v>-89.845030385566673</v>
      </c>
      <c r="AC533" s="28">
        <f t="shared" si="314"/>
        <v>40.653624439142284</v>
      </c>
      <c r="AD533" s="28">
        <f t="shared" si="315"/>
        <v>89.468568078594046</v>
      </c>
      <c r="AE533" s="28">
        <f t="shared" si="316"/>
        <v>-0.84267260757054885</v>
      </c>
      <c r="AF533" s="28">
        <f t="shared" si="317"/>
        <v>-90.374529771840173</v>
      </c>
      <c r="AG533" s="28">
        <f t="shared" si="340"/>
        <v>92.110410468749379</v>
      </c>
      <c r="AH533" s="28">
        <f t="shared" si="318"/>
        <v>-175.64381723956103</v>
      </c>
      <c r="AI533" s="28">
        <f t="shared" si="319"/>
        <v>-89.999999905391149</v>
      </c>
      <c r="AJ533" s="28">
        <f t="shared" si="320"/>
        <v>98.982329781714569</v>
      </c>
      <c r="AK533" s="28">
        <f t="shared" si="321"/>
        <v>89.999355821622302</v>
      </c>
      <c r="AL533" s="29">
        <f t="shared" si="322"/>
        <v>-48.784111880218859</v>
      </c>
      <c r="AM533" s="28">
        <f t="shared" si="323"/>
        <v>-89.791590267537714</v>
      </c>
      <c r="AN533" s="28">
        <f t="shared" si="324"/>
        <v>-33.335188869315942</v>
      </c>
      <c r="AO533" s="28">
        <f t="shared" si="325"/>
        <v>-89.792234351306561</v>
      </c>
      <c r="AP533">
        <f t="shared" si="341"/>
        <v>23.609121289162623</v>
      </c>
      <c r="AQ533">
        <f t="shared" si="342"/>
        <v>-25.26482869549163</v>
      </c>
      <c r="AR533" s="28">
        <f t="shared" si="326"/>
        <v>-35.833568883215499</v>
      </c>
      <c r="AS533" s="30">
        <f t="shared" si="327"/>
        <v>-180.16676412314672</v>
      </c>
      <c r="AT533" s="28">
        <f t="shared" si="328"/>
        <v>1.6525025289663609E-3</v>
      </c>
      <c r="AU533" s="28">
        <f t="shared" si="329"/>
        <v>1.1176035489624299</v>
      </c>
      <c r="AV533" s="29">
        <f t="shared" si="330"/>
        <v>-4.917469163092701E-6</v>
      </c>
      <c r="AW533" s="28">
        <f t="shared" si="331"/>
        <v>-6.0967903095990338E-2</v>
      </c>
      <c r="AX533" s="31">
        <f t="shared" si="332"/>
        <v>1.6475850598032683E-3</v>
      </c>
      <c r="AY533" s="28">
        <f t="shared" si="333"/>
        <v>1.0566356458664394</v>
      </c>
      <c r="AZ533" s="8">
        <f t="shared" si="334"/>
        <v>-35.831921298155699</v>
      </c>
      <c r="BA533" s="8">
        <f t="shared" si="335"/>
        <v>-179.11012847728028</v>
      </c>
      <c r="BB533" s="8">
        <f t="shared" si="336"/>
        <v>0.88987152271971581</v>
      </c>
      <c r="BD533" s="32">
        <f t="shared" si="337"/>
        <v>-36</v>
      </c>
      <c r="BE533" s="32">
        <f t="shared" si="338"/>
        <v>-179</v>
      </c>
      <c r="BF533" s="32">
        <f t="shared" si="339"/>
        <v>1</v>
      </c>
    </row>
    <row r="534" spans="22:58" x14ac:dyDescent="0.25">
      <c r="V534" s="27">
        <v>6.30000000000007</v>
      </c>
      <c r="W534" s="32">
        <f t="shared" si="309"/>
        <v>19952623.149692025</v>
      </c>
      <c r="X534">
        <f t="shared" si="343"/>
        <v>-3.4139245433795011</v>
      </c>
      <c r="Y534" s="28">
        <f t="shared" si="310"/>
        <v>-89.639904691490727</v>
      </c>
      <c r="Z534" s="28">
        <f t="shared" si="311"/>
        <v>-89.998111454737725</v>
      </c>
      <c r="AA534" s="28">
        <f t="shared" si="312"/>
        <v>51.557530758448287</v>
      </c>
      <c r="AB534" s="28">
        <f t="shared" si="313"/>
        <v>-89.848557908037606</v>
      </c>
      <c r="AC534" s="28">
        <f t="shared" si="314"/>
        <v>40.853607623759089</v>
      </c>
      <c r="AD534" s="28">
        <f t="shared" si="315"/>
        <v>89.480664275721537</v>
      </c>
      <c r="AE534" s="28">
        <f t="shared" si="316"/>
        <v>-0.6426908526628452</v>
      </c>
      <c r="AF534" s="28">
        <f t="shared" si="317"/>
        <v>-90.366005087053807</v>
      </c>
      <c r="AG534" s="28">
        <f t="shared" si="340"/>
        <v>92.110410468749379</v>
      </c>
      <c r="AH534" s="28">
        <f t="shared" si="318"/>
        <v>-175.84381723956102</v>
      </c>
      <c r="AI534" s="28">
        <f t="shared" si="319"/>
        <v>-89.999999907544705</v>
      </c>
      <c r="AJ534" s="28">
        <f t="shared" si="320"/>
        <v>99.182329781689845</v>
      </c>
      <c r="AK534" s="28">
        <f t="shared" si="321"/>
        <v>89.999370484912362</v>
      </c>
      <c r="AL534" s="29">
        <f t="shared" si="322"/>
        <v>-48.984109294047393</v>
      </c>
      <c r="AM534" s="28">
        <f t="shared" si="323"/>
        <v>-89.796334211801508</v>
      </c>
      <c r="AN534" s="28">
        <f t="shared" si="324"/>
        <v>-33.535186283169189</v>
      </c>
      <c r="AO534" s="28">
        <f t="shared" si="325"/>
        <v>-89.796963634433851</v>
      </c>
      <c r="AP534">
        <f t="shared" si="341"/>
        <v>23.609121289162623</v>
      </c>
      <c r="AQ534">
        <f t="shared" si="342"/>
        <v>-25.26482869549163</v>
      </c>
      <c r="AR534" s="28">
        <f t="shared" si="326"/>
        <v>-35.833584542161041</v>
      </c>
      <c r="AS534" s="30">
        <f t="shared" si="327"/>
        <v>-180.16296872148766</v>
      </c>
      <c r="AT534" s="28">
        <f t="shared" si="328"/>
        <v>1.7303670608793138E-3</v>
      </c>
      <c r="AU534" s="28">
        <f t="shared" si="329"/>
        <v>1.143629044728669</v>
      </c>
      <c r="AV534" s="29">
        <f t="shared" si="330"/>
        <v>-5.1492222070790277E-6</v>
      </c>
      <c r="AW534" s="28">
        <f t="shared" si="331"/>
        <v>-6.2388026882438989E-2</v>
      </c>
      <c r="AX534" s="31">
        <f t="shared" si="332"/>
        <v>1.7252178386722348E-3</v>
      </c>
      <c r="AY534" s="28">
        <f t="shared" si="333"/>
        <v>1.0812410178462299</v>
      </c>
      <c r="AZ534" s="8">
        <f t="shared" si="334"/>
        <v>-35.831859324322366</v>
      </c>
      <c r="BA534" s="8">
        <f t="shared" si="335"/>
        <v>-179.08172770364143</v>
      </c>
      <c r="BB534" s="8">
        <f t="shared" si="336"/>
        <v>0.91827229635856611</v>
      </c>
      <c r="BD534" s="32">
        <f t="shared" si="337"/>
        <v>-36</v>
      </c>
      <c r="BE534" s="32">
        <f t="shared" si="338"/>
        <v>-179</v>
      </c>
      <c r="BF534" s="32">
        <f t="shared" si="339"/>
        <v>1</v>
      </c>
    </row>
    <row r="535" spans="22:58" x14ac:dyDescent="0.25">
      <c r="V535" s="27">
        <v>6.3100000000000698</v>
      </c>
      <c r="W535" s="32">
        <f t="shared" si="309"/>
        <v>20417379.446698599</v>
      </c>
      <c r="X535">
        <f t="shared" si="343"/>
        <v>-3.4139245433795011</v>
      </c>
      <c r="Y535" s="28">
        <f t="shared" si="310"/>
        <v>-89.839904691278349</v>
      </c>
      <c r="Z535" s="28">
        <f t="shared" si="311"/>
        <v>-89.998154443276206</v>
      </c>
      <c r="AA535" s="28">
        <f t="shared" si="312"/>
        <v>51.757529392873892</v>
      </c>
      <c r="AB535" s="28">
        <f t="shared" si="313"/>
        <v>-89.852005135403317</v>
      </c>
      <c r="AC535" s="28">
        <f t="shared" si="314"/>
        <v>41.053591565132031</v>
      </c>
      <c r="AD535" s="28">
        <f t="shared" si="315"/>
        <v>89.492485174521775</v>
      </c>
      <c r="AE535" s="28">
        <f t="shared" si="316"/>
        <v>-0.44270827665192058</v>
      </c>
      <c r="AF535" s="28">
        <f t="shared" si="317"/>
        <v>-90.357674404157748</v>
      </c>
      <c r="AG535" s="28">
        <f t="shared" si="340"/>
        <v>92.110410468749379</v>
      </c>
      <c r="AH535" s="28">
        <f t="shared" si="318"/>
        <v>-176.04381723956101</v>
      </c>
      <c r="AI535" s="28">
        <f t="shared" si="319"/>
        <v>-89.999999909649262</v>
      </c>
      <c r="AJ535" s="28">
        <f t="shared" si="320"/>
        <v>99.382329781666243</v>
      </c>
      <c r="AK535" s="28">
        <f t="shared" si="321"/>
        <v>89.999384814425213</v>
      </c>
      <c r="AL535" s="29">
        <f t="shared" si="322"/>
        <v>-49.184106824271396</v>
      </c>
      <c r="AM535" s="28">
        <f t="shared" si="323"/>
        <v>-89.800970173408516</v>
      </c>
      <c r="AN535" s="28">
        <f t="shared" si="324"/>
        <v>-33.735183813416782</v>
      </c>
      <c r="AO535" s="28">
        <f t="shared" si="325"/>
        <v>-89.801585268632564</v>
      </c>
      <c r="AP535">
        <f t="shared" si="341"/>
        <v>23.609121289162623</v>
      </c>
      <c r="AQ535">
        <f t="shared" si="342"/>
        <v>-25.26482869549163</v>
      </c>
      <c r="AR535" s="28">
        <f t="shared" si="326"/>
        <v>-35.83359949639771</v>
      </c>
      <c r="AS535" s="30">
        <f t="shared" si="327"/>
        <v>-180.15925967279031</v>
      </c>
      <c r="AT535" s="28">
        <f t="shared" si="328"/>
        <v>1.8118997388836416E-3</v>
      </c>
      <c r="AU535" s="28">
        <f t="shared" si="329"/>
        <v>1.170260263488532</v>
      </c>
      <c r="AV535" s="29">
        <f t="shared" si="330"/>
        <v>-5.3918974220591722E-6</v>
      </c>
      <c r="AW535" s="28">
        <f t="shared" si="331"/>
        <v>-6.3841229521915455E-2</v>
      </c>
      <c r="AX535" s="31">
        <f t="shared" si="332"/>
        <v>1.8065078414615824E-3</v>
      </c>
      <c r="AY535" s="28">
        <f t="shared" si="333"/>
        <v>1.1064190339666164</v>
      </c>
      <c r="AZ535" s="8">
        <f t="shared" si="334"/>
        <v>-35.831792988556245</v>
      </c>
      <c r="BA535" s="8">
        <f t="shared" si="335"/>
        <v>-179.05284063882371</v>
      </c>
      <c r="BB535" s="8">
        <f t="shared" si="336"/>
        <v>0.94715936117628985</v>
      </c>
      <c r="BD535" s="32">
        <f t="shared" si="337"/>
        <v>-36</v>
      </c>
      <c r="BE535" s="32">
        <f t="shared" si="338"/>
        <v>-179</v>
      </c>
      <c r="BF535" s="32">
        <f t="shared" si="339"/>
        <v>1</v>
      </c>
    </row>
    <row r="536" spans="22:58" x14ac:dyDescent="0.25">
      <c r="V536" s="27">
        <v>6.3200000000000696</v>
      </c>
      <c r="W536" s="32">
        <f t="shared" si="309"/>
        <v>20892961.308543772</v>
      </c>
      <c r="X536">
        <f t="shared" si="343"/>
        <v>-3.4139245433795011</v>
      </c>
      <c r="Y536" s="28">
        <f t="shared" si="310"/>
        <v>-90.039904691075549</v>
      </c>
      <c r="Z536" s="28">
        <f t="shared" si="311"/>
        <v>-89.998196453276108</v>
      </c>
      <c r="AA536" s="28">
        <f t="shared" si="312"/>
        <v>51.957528088760078</v>
      </c>
      <c r="AB536" s="28">
        <f t="shared" si="313"/>
        <v>-89.855373895329521</v>
      </c>
      <c r="AC536" s="28">
        <f t="shared" si="314"/>
        <v>41.253576229206828</v>
      </c>
      <c r="AD536" s="28">
        <f t="shared" si="315"/>
        <v>89.504037038564192</v>
      </c>
      <c r="AE536" s="28">
        <f t="shared" si="316"/>
        <v>-0.24272491648813599</v>
      </c>
      <c r="AF536" s="28">
        <f t="shared" si="317"/>
        <v>-90.349533310041423</v>
      </c>
      <c r="AG536" s="28">
        <f t="shared" si="340"/>
        <v>92.110410468749379</v>
      </c>
      <c r="AH536" s="28">
        <f t="shared" si="318"/>
        <v>-176.24381723956103</v>
      </c>
      <c r="AI536" s="28">
        <f t="shared" si="319"/>
        <v>-89.999999911705885</v>
      </c>
      <c r="AJ536" s="28">
        <f t="shared" si="320"/>
        <v>99.582329781643722</v>
      </c>
      <c r="AK536" s="28">
        <f t="shared" si="321"/>
        <v>89.999398817758532</v>
      </c>
      <c r="AL536" s="29">
        <f t="shared" si="322"/>
        <v>-49.384104465652314</v>
      </c>
      <c r="AM536" s="28">
        <f t="shared" si="323"/>
        <v>-89.805500610164017</v>
      </c>
      <c r="AN536" s="28">
        <f t="shared" si="324"/>
        <v>-33.935181454820238</v>
      </c>
      <c r="AO536" s="28">
        <f t="shared" si="325"/>
        <v>-89.80610170411137</v>
      </c>
      <c r="AP536">
        <f t="shared" si="341"/>
        <v>23.609121289162623</v>
      </c>
      <c r="AQ536">
        <f t="shared" si="342"/>
        <v>-25.26482869549163</v>
      </c>
      <c r="AR536" s="28">
        <f t="shared" si="326"/>
        <v>-35.833613777637382</v>
      </c>
      <c r="AS536" s="30">
        <f t="shared" si="327"/>
        <v>-180.15563501415278</v>
      </c>
      <c r="AT536" s="28">
        <f t="shared" si="328"/>
        <v>1.8972732930848581E-3</v>
      </c>
      <c r="AU536" s="28">
        <f t="shared" si="329"/>
        <v>1.1975112794127669</v>
      </c>
      <c r="AV536" s="29">
        <f t="shared" si="330"/>
        <v>-5.6460095537842399E-6</v>
      </c>
      <c r="AW536" s="28">
        <f t="shared" si="331"/>
        <v>-6.532828151421155E-2</v>
      </c>
      <c r="AX536" s="31">
        <f t="shared" si="332"/>
        <v>1.8916272835310739E-3</v>
      </c>
      <c r="AY536" s="28">
        <f t="shared" si="333"/>
        <v>1.1321829978985554</v>
      </c>
      <c r="AZ536" s="8">
        <f t="shared" si="334"/>
        <v>-35.831722150353848</v>
      </c>
      <c r="BA536" s="8">
        <f t="shared" si="335"/>
        <v>-179.02345201625423</v>
      </c>
      <c r="BB536" s="8">
        <f t="shared" si="336"/>
        <v>0.97654798374577467</v>
      </c>
      <c r="BD536" s="32">
        <f t="shared" si="337"/>
        <v>-36</v>
      </c>
      <c r="BE536" s="32">
        <f t="shared" si="338"/>
        <v>-179</v>
      </c>
      <c r="BF536" s="32">
        <f t="shared" si="339"/>
        <v>1</v>
      </c>
    </row>
    <row r="537" spans="22:58" x14ac:dyDescent="0.25">
      <c r="V537" s="27">
        <v>6.3300000000000702</v>
      </c>
      <c r="W537" s="32">
        <f t="shared" si="309"/>
        <v>21379620.895025812</v>
      </c>
      <c r="X537">
        <f t="shared" si="343"/>
        <v>-3.4139245433795011</v>
      </c>
      <c r="Y537" s="28">
        <f t="shared" si="310"/>
        <v>-90.239904690881886</v>
      </c>
      <c r="Z537" s="28">
        <f t="shared" si="311"/>
        <v>-89.998237507011652</v>
      </c>
      <c r="AA537" s="28">
        <f t="shared" si="312"/>
        <v>52.157526843340698</v>
      </c>
      <c r="AB537" s="28">
        <f t="shared" si="313"/>
        <v>-89.858665973884115</v>
      </c>
      <c r="AC537" s="28">
        <f t="shared" si="314"/>
        <v>41.453561583461429</v>
      </c>
      <c r="AD537" s="28">
        <f t="shared" si="315"/>
        <v>89.515325989041159</v>
      </c>
      <c r="AE537" s="28">
        <f t="shared" si="316"/>
        <v>-4.2740807459267671E-2</v>
      </c>
      <c r="AF537" s="28">
        <f t="shared" si="317"/>
        <v>-90.341577491854608</v>
      </c>
      <c r="AG537" s="28">
        <f t="shared" si="340"/>
        <v>92.110410468749379</v>
      </c>
      <c r="AH537" s="28">
        <f t="shared" si="318"/>
        <v>-176.44381723956101</v>
      </c>
      <c r="AI537" s="28">
        <f t="shared" si="319"/>
        <v>-89.999999913715712</v>
      </c>
      <c r="AJ537" s="28">
        <f t="shared" si="320"/>
        <v>99.782329781622224</v>
      </c>
      <c r="AK537" s="28">
        <f t="shared" si="321"/>
        <v>89.999412502337051</v>
      </c>
      <c r="AL537" s="29">
        <f t="shared" si="322"/>
        <v>-49.5841022131874</v>
      </c>
      <c r="AM537" s="28">
        <f t="shared" si="323"/>
        <v>-89.809927923938787</v>
      </c>
      <c r="AN537" s="28">
        <f t="shared" si="324"/>
        <v>-34.135179202376811</v>
      </c>
      <c r="AO537" s="28">
        <f t="shared" si="325"/>
        <v>-89.810515335317447</v>
      </c>
      <c r="AP537">
        <f t="shared" si="341"/>
        <v>23.609121289162623</v>
      </c>
      <c r="AQ537">
        <f t="shared" si="342"/>
        <v>-25.26482869549163</v>
      </c>
      <c r="AR537" s="28">
        <f t="shared" si="326"/>
        <v>-35.833627416165086</v>
      </c>
      <c r="AS537" s="30">
        <f t="shared" si="327"/>
        <v>-180.15209282717205</v>
      </c>
      <c r="AT537" s="28">
        <f t="shared" si="328"/>
        <v>1.9866685801962374E-3</v>
      </c>
      <c r="AU537" s="28">
        <f t="shared" si="329"/>
        <v>1.225396492005888</v>
      </c>
      <c r="AV537" s="29">
        <f t="shared" si="330"/>
        <v>-5.9120976048190282E-6</v>
      </c>
      <c r="AW537" s="28">
        <f t="shared" si="331"/>
        <v>-6.6849971305959072E-2</v>
      </c>
      <c r="AX537" s="31">
        <f t="shared" si="332"/>
        <v>1.9807564825914184E-3</v>
      </c>
      <c r="AY537" s="28">
        <f t="shared" si="333"/>
        <v>1.1585465206999288</v>
      </c>
      <c r="AZ537" s="8">
        <f t="shared" si="334"/>
        <v>-35.831646659682498</v>
      </c>
      <c r="BA537" s="8">
        <f t="shared" si="335"/>
        <v>-178.99354630647213</v>
      </c>
      <c r="BB537" s="8">
        <f t="shared" si="336"/>
        <v>1.0064536935278738</v>
      </c>
      <c r="BD537" s="32">
        <f t="shared" si="337"/>
        <v>-36</v>
      </c>
      <c r="BE537" s="32">
        <f t="shared" si="338"/>
        <v>-179</v>
      </c>
      <c r="BF537" s="32">
        <f t="shared" si="339"/>
        <v>1</v>
      </c>
    </row>
    <row r="538" spans="22:58" x14ac:dyDescent="0.25">
      <c r="V538" s="27">
        <v>6.34000000000007</v>
      </c>
      <c r="W538" s="32">
        <f t="shared" si="309"/>
        <v>21877616.239499096</v>
      </c>
      <c r="X538">
        <f t="shared" si="343"/>
        <v>-3.4139245433795011</v>
      </c>
      <c r="Y538" s="28">
        <f t="shared" si="310"/>
        <v>-90.43990469069692</v>
      </c>
      <c r="Z538" s="28">
        <f t="shared" si="311"/>
        <v>-89.998277626250072</v>
      </c>
      <c r="AA538" s="28">
        <f t="shared" si="312"/>
        <v>52.357525653974065</v>
      </c>
      <c r="AB538" s="28">
        <f t="shared" si="313"/>
        <v>-89.861883116483696</v>
      </c>
      <c r="AC538" s="28">
        <f t="shared" si="314"/>
        <v>41.653547596837022</v>
      </c>
      <c r="AD538" s="28">
        <f t="shared" si="315"/>
        <v>89.526358007995739</v>
      </c>
      <c r="AE538" s="28">
        <f t="shared" si="316"/>
        <v>0.1572440167346727</v>
      </c>
      <c r="AF538" s="28">
        <f t="shared" si="317"/>
        <v>-90.333802734738029</v>
      </c>
      <c r="AG538" s="28">
        <f t="shared" si="340"/>
        <v>92.110410468749379</v>
      </c>
      <c r="AH538" s="28">
        <f t="shared" si="318"/>
        <v>-176.643817239561</v>
      </c>
      <c r="AI538" s="28">
        <f t="shared" si="319"/>
        <v>-89.99999991567978</v>
      </c>
      <c r="AJ538" s="28">
        <f t="shared" si="320"/>
        <v>99.982329781601663</v>
      </c>
      <c r="AK538" s="28">
        <f t="shared" si="321"/>
        <v>89.999425875416549</v>
      </c>
      <c r="AL538" s="29">
        <f t="shared" si="322"/>
        <v>-49.784100062099</v>
      </c>
      <c r="AM538" s="28">
        <f t="shared" si="323"/>
        <v>-89.814254461941616</v>
      </c>
      <c r="AN538" s="28">
        <f t="shared" si="324"/>
        <v>-34.33517705130896</v>
      </c>
      <c r="AO538" s="28">
        <f t="shared" si="325"/>
        <v>-89.814828502204847</v>
      </c>
      <c r="AP538">
        <f t="shared" si="341"/>
        <v>23.609121289162623</v>
      </c>
      <c r="AQ538">
        <f t="shared" si="342"/>
        <v>-25.26482869549163</v>
      </c>
      <c r="AR538" s="28">
        <f t="shared" si="326"/>
        <v>-35.833640440903295</v>
      </c>
      <c r="AS538" s="30">
        <f t="shared" si="327"/>
        <v>-180.14863123694289</v>
      </c>
      <c r="AT538" s="28">
        <f t="shared" si="328"/>
        <v>2.0802749651931949E-3</v>
      </c>
      <c r="AU538" s="28">
        <f t="shared" si="329"/>
        <v>1.2539306335059563</v>
      </c>
      <c r="AV538" s="29">
        <f t="shared" si="330"/>
        <v>-6.1907259821033561E-6</v>
      </c>
      <c r="AW538" s="28">
        <f t="shared" si="331"/>
        <v>-6.8407105708635702E-2</v>
      </c>
      <c r="AX538" s="31">
        <f t="shared" si="332"/>
        <v>2.0740842392110914E-3</v>
      </c>
      <c r="AY538" s="28">
        <f t="shared" si="333"/>
        <v>1.1855235277973206</v>
      </c>
      <c r="AZ538" s="8">
        <f t="shared" si="334"/>
        <v>-35.831566356664084</v>
      </c>
      <c r="BA538" s="8">
        <f t="shared" si="335"/>
        <v>-178.96310770914556</v>
      </c>
      <c r="BB538" s="8">
        <f t="shared" si="336"/>
        <v>1.0368922908544391</v>
      </c>
      <c r="BD538" s="32">
        <f t="shared" si="337"/>
        <v>-36</v>
      </c>
      <c r="BE538" s="32">
        <f t="shared" si="338"/>
        <v>-179</v>
      </c>
      <c r="BF538" s="32">
        <f t="shared" si="339"/>
        <v>1</v>
      </c>
    </row>
    <row r="539" spans="22:58" x14ac:dyDescent="0.25">
      <c r="V539" s="27">
        <v>6.3500000000000698</v>
      </c>
      <c r="W539" s="32">
        <f t="shared" si="309"/>
        <v>22387211.385687009</v>
      </c>
      <c r="X539">
        <f t="shared" si="343"/>
        <v>-3.4139245433795011</v>
      </c>
      <c r="Y539" s="28">
        <f t="shared" si="310"/>
        <v>-90.639904690520282</v>
      </c>
      <c r="Z539" s="28">
        <f t="shared" si="311"/>
        <v>-89.998316832263157</v>
      </c>
      <c r="AA539" s="28">
        <f t="shared" si="312"/>
        <v>52.557524518137441</v>
      </c>
      <c r="AB539" s="28">
        <f t="shared" si="313"/>
        <v>-89.865027028818659</v>
      </c>
      <c r="AC539" s="28">
        <f t="shared" si="314"/>
        <v>41.853534239672356</v>
      </c>
      <c r="AD539" s="28">
        <f t="shared" si="315"/>
        <v>89.537138941476513</v>
      </c>
      <c r="AE539" s="28">
        <f t="shared" si="316"/>
        <v>0.35722952391000717</v>
      </c>
      <c r="AF539" s="28">
        <f t="shared" si="317"/>
        <v>-90.326204919605317</v>
      </c>
      <c r="AG539" s="28">
        <f t="shared" si="340"/>
        <v>92.110410468749379</v>
      </c>
      <c r="AH539" s="28">
        <f t="shared" si="318"/>
        <v>-176.84381723956102</v>
      </c>
      <c r="AI539" s="28">
        <f t="shared" si="319"/>
        <v>-89.999999917599141</v>
      </c>
      <c r="AJ539" s="28">
        <f t="shared" si="320"/>
        <v>100.18232978158201</v>
      </c>
      <c r="AK539" s="28">
        <f t="shared" si="321"/>
        <v>89.999438944087572</v>
      </c>
      <c r="AL539" s="29">
        <f t="shared" si="322"/>
        <v>-49.984098007824528</v>
      </c>
      <c r="AM539" s="28">
        <f t="shared" si="323"/>
        <v>-89.818482517962735</v>
      </c>
      <c r="AN539" s="28">
        <f t="shared" si="324"/>
        <v>-34.535174997054156</v>
      </c>
      <c r="AO539" s="28">
        <f t="shared" si="325"/>
        <v>-89.819043491474304</v>
      </c>
      <c r="AP539">
        <f t="shared" si="341"/>
        <v>23.609121289162623</v>
      </c>
      <c r="AQ539">
        <f t="shared" si="342"/>
        <v>-25.26482869549163</v>
      </c>
      <c r="AR539" s="28">
        <f t="shared" si="326"/>
        <v>-35.833652879473156</v>
      </c>
      <c r="AS539" s="30">
        <f t="shared" si="327"/>
        <v>-180.14524841107962</v>
      </c>
      <c r="AT539" s="28">
        <f t="shared" si="328"/>
        <v>2.1782907208222225E-3</v>
      </c>
      <c r="AU539" s="28">
        <f t="shared" si="329"/>
        <v>1.2831287764440369</v>
      </c>
      <c r="AV539" s="29">
        <f t="shared" si="330"/>
        <v>-6.4824856927308704E-6</v>
      </c>
      <c r="AW539" s="28">
        <f t="shared" si="331"/>
        <v>-7.0000510326306831E-2</v>
      </c>
      <c r="AX539" s="31">
        <f t="shared" si="332"/>
        <v>2.1718082351294917E-3</v>
      </c>
      <c r="AY539" s="28">
        <f t="shared" si="333"/>
        <v>1.2131282661177301</v>
      </c>
      <c r="AZ539" s="8">
        <f t="shared" si="334"/>
        <v>-35.831481071238024</v>
      </c>
      <c r="BA539" s="8">
        <f t="shared" si="335"/>
        <v>-178.93212014496189</v>
      </c>
      <c r="BB539" s="8">
        <f t="shared" si="336"/>
        <v>1.0678798550381146</v>
      </c>
      <c r="BD539" s="32">
        <f t="shared" si="337"/>
        <v>-36</v>
      </c>
      <c r="BE539" s="32">
        <f t="shared" si="338"/>
        <v>-179</v>
      </c>
      <c r="BF539" s="32">
        <f t="shared" si="339"/>
        <v>1</v>
      </c>
    </row>
    <row r="540" spans="22:58" x14ac:dyDescent="0.25">
      <c r="V540" s="27">
        <v>6.3600000000000696</v>
      </c>
      <c r="W540" s="32">
        <f t="shared" si="309"/>
        <v>22908676.527681425</v>
      </c>
      <c r="X540">
        <f t="shared" si="343"/>
        <v>-3.4139245433795011</v>
      </c>
      <c r="Y540" s="28">
        <f t="shared" si="310"/>
        <v>-90.839904690351588</v>
      </c>
      <c r="Z540" s="28">
        <f t="shared" si="311"/>
        <v>-89.998355145838431</v>
      </c>
      <c r="AA540" s="28">
        <f t="shared" si="312"/>
        <v>52.757523433421625</v>
      </c>
      <c r="AB540" s="28">
        <f t="shared" si="313"/>
        <v>-89.868099377757218</v>
      </c>
      <c r="AC540" s="28">
        <f t="shared" si="314"/>
        <v>42.053521483640786</v>
      </c>
      <c r="AD540" s="28">
        <f t="shared" si="315"/>
        <v>89.54767450262176</v>
      </c>
      <c r="AE540" s="28">
        <f t="shared" si="316"/>
        <v>0.55721568333131444</v>
      </c>
      <c r="AF540" s="28">
        <f t="shared" si="317"/>
        <v>-90.31878002097389</v>
      </c>
      <c r="AG540" s="28">
        <f t="shared" si="340"/>
        <v>92.110410468749379</v>
      </c>
      <c r="AH540" s="28">
        <f t="shared" si="318"/>
        <v>-177.04381723956101</v>
      </c>
      <c r="AI540" s="28">
        <f t="shared" si="319"/>
        <v>-89.999999919474803</v>
      </c>
      <c r="AJ540" s="28">
        <f t="shared" si="320"/>
        <v>100.38232978156327</v>
      </c>
      <c r="AK540" s="28">
        <f t="shared" si="321"/>
        <v>89.999451715279349</v>
      </c>
      <c r="AL540" s="29">
        <f t="shared" si="322"/>
        <v>-50.184096046006729</v>
      </c>
      <c r="AM540" s="28">
        <f t="shared" si="323"/>
        <v>-89.822614333589115</v>
      </c>
      <c r="AN540" s="28">
        <f t="shared" si="324"/>
        <v>-34.735173035255087</v>
      </c>
      <c r="AO540" s="28">
        <f t="shared" si="325"/>
        <v>-89.823162537784569</v>
      </c>
      <c r="AP540">
        <f t="shared" si="341"/>
        <v>23.609121289162623</v>
      </c>
      <c r="AQ540">
        <f t="shared" si="342"/>
        <v>-25.26482869549163</v>
      </c>
      <c r="AR540" s="28">
        <f t="shared" si="326"/>
        <v>-35.83366475825278</v>
      </c>
      <c r="AS540" s="30">
        <f t="shared" si="327"/>
        <v>-180.14194255875844</v>
      </c>
      <c r="AT540" s="28">
        <f t="shared" si="328"/>
        <v>2.2809234458027639E-3</v>
      </c>
      <c r="AU540" s="28">
        <f t="shared" si="329"/>
        <v>1.3130063413661137</v>
      </c>
      <c r="AV540" s="29">
        <f t="shared" si="330"/>
        <v>-6.7879955908384512E-6</v>
      </c>
      <c r="AW540" s="28">
        <f t="shared" si="331"/>
        <v>-7.163102999332778E-2</v>
      </c>
      <c r="AX540" s="31">
        <f t="shared" si="332"/>
        <v>2.2741354502119255E-3</v>
      </c>
      <c r="AY540" s="28">
        <f t="shared" si="333"/>
        <v>1.2413753113727859</v>
      </c>
      <c r="AZ540" s="8">
        <f t="shared" si="334"/>
        <v>-35.831390622802566</v>
      </c>
      <c r="BA540" s="8">
        <f t="shared" si="335"/>
        <v>-178.90056724738565</v>
      </c>
      <c r="BB540" s="8">
        <f t="shared" si="336"/>
        <v>1.0994327526143479</v>
      </c>
      <c r="BD540" s="32">
        <f t="shared" si="337"/>
        <v>-36</v>
      </c>
      <c r="BE540" s="32">
        <f t="shared" si="338"/>
        <v>-179</v>
      </c>
      <c r="BF540" s="32">
        <f t="shared" si="339"/>
        <v>1</v>
      </c>
    </row>
    <row r="541" spans="22:58" x14ac:dyDescent="0.25">
      <c r="V541" s="27">
        <v>6.3700000000000703</v>
      </c>
      <c r="W541" s="32">
        <f t="shared" si="309"/>
        <v>23442288.15320304</v>
      </c>
      <c r="X541">
        <f t="shared" si="343"/>
        <v>-3.4139245433795011</v>
      </c>
      <c r="Y541" s="28">
        <f t="shared" si="310"/>
        <v>-91.039904690190511</v>
      </c>
      <c r="Z541" s="28">
        <f t="shared" si="311"/>
        <v>-89.998392587290255</v>
      </c>
      <c r="AA541" s="28">
        <f t="shared" si="312"/>
        <v>52.957522397525814</v>
      </c>
      <c r="AB541" s="28">
        <f t="shared" si="313"/>
        <v>-89.871101792228671</v>
      </c>
      <c r="AC541" s="28">
        <f t="shared" si="314"/>
        <v>42.253509301690258</v>
      </c>
      <c r="AD541" s="28">
        <f t="shared" si="315"/>
        <v>89.557970274674005</v>
      </c>
      <c r="AE541" s="28">
        <f t="shared" si="316"/>
        <v>0.75720246564605276</v>
      </c>
      <c r="AF541" s="28">
        <f t="shared" si="317"/>
        <v>-90.311524104844921</v>
      </c>
      <c r="AG541" s="28">
        <f t="shared" si="340"/>
        <v>92.110410468749379</v>
      </c>
      <c r="AH541" s="28">
        <f t="shared" si="318"/>
        <v>-177.24381723956103</v>
      </c>
      <c r="AI541" s="28">
        <f t="shared" si="319"/>
        <v>-89.99999992130779</v>
      </c>
      <c r="AJ541" s="28">
        <f t="shared" si="320"/>
        <v>100.58232978154538</v>
      </c>
      <c r="AK541" s="28">
        <f t="shared" si="321"/>
        <v>89.999464195763295</v>
      </c>
      <c r="AL541" s="29">
        <f t="shared" si="322"/>
        <v>-50.384094172484467</v>
      </c>
      <c r="AM541" s="28">
        <f t="shared" si="323"/>
        <v>-89.826652099392078</v>
      </c>
      <c r="AN541" s="28">
        <f t="shared" si="324"/>
        <v>-34.935171161750731</v>
      </c>
      <c r="AO541" s="28">
        <f t="shared" si="325"/>
        <v>-89.827187824936573</v>
      </c>
      <c r="AP541">
        <f t="shared" si="341"/>
        <v>23.609121289162623</v>
      </c>
      <c r="AQ541">
        <f t="shared" si="342"/>
        <v>-25.26482869549163</v>
      </c>
      <c r="AR541" s="28">
        <f t="shared" si="326"/>
        <v>-35.833676102433685</v>
      </c>
      <c r="AS541" s="30">
        <f t="shared" si="327"/>
        <v>-180.13871192978149</v>
      </c>
      <c r="AT541" s="28">
        <f t="shared" si="328"/>
        <v>2.3883905025823835E-3</v>
      </c>
      <c r="AU541" s="28">
        <f t="shared" si="329"/>
        <v>1.3435791047202781</v>
      </c>
      <c r="AV541" s="29">
        <f t="shared" si="330"/>
        <v>-7.1079037064648092E-6</v>
      </c>
      <c r="AW541" s="28">
        <f t="shared" si="331"/>
        <v>-7.3299529222238494E-2</v>
      </c>
      <c r="AX541" s="31">
        <f t="shared" si="332"/>
        <v>2.3812825988759187E-3</v>
      </c>
      <c r="AY541" s="28">
        <f t="shared" si="333"/>
        <v>1.2702795754980396</v>
      </c>
      <c r="AZ541" s="8">
        <f t="shared" si="334"/>
        <v>-35.83129481983481</v>
      </c>
      <c r="BA541" s="8">
        <f t="shared" si="335"/>
        <v>-178.86843235428344</v>
      </c>
      <c r="BB541" s="8">
        <f t="shared" si="336"/>
        <v>1.131567645716558</v>
      </c>
      <c r="BD541" s="32">
        <f t="shared" si="337"/>
        <v>-36</v>
      </c>
      <c r="BE541" s="32">
        <f t="shared" si="338"/>
        <v>-179</v>
      </c>
      <c r="BF541" s="32">
        <f t="shared" si="339"/>
        <v>1</v>
      </c>
    </row>
    <row r="542" spans="22:58" x14ac:dyDescent="0.25">
      <c r="V542" s="27">
        <v>6.3800000000000701</v>
      </c>
      <c r="W542" s="32">
        <f t="shared" si="309"/>
        <v>23988329.190198813</v>
      </c>
      <c r="X542">
        <f t="shared" si="343"/>
        <v>-3.4139245433795011</v>
      </c>
      <c r="Y542" s="28">
        <f t="shared" si="310"/>
        <v>-91.239904690036667</v>
      </c>
      <c r="Z542" s="28">
        <f t="shared" si="311"/>
        <v>-89.99842917647058</v>
      </c>
      <c r="AA542" s="28">
        <f t="shared" si="312"/>
        <v>53.157521408252762</v>
      </c>
      <c r="AB542" s="28">
        <f t="shared" si="313"/>
        <v>-89.874035864086963</v>
      </c>
      <c r="AC542" s="28">
        <f t="shared" si="314"/>
        <v>42.4534976679859</v>
      </c>
      <c r="AD542" s="28">
        <f t="shared" si="315"/>
        <v>89.5680317139267</v>
      </c>
      <c r="AE542" s="28">
        <f t="shared" si="316"/>
        <v>0.95718984282250119</v>
      </c>
      <c r="AF542" s="28">
        <f t="shared" si="317"/>
        <v>-90.304433326630829</v>
      </c>
      <c r="AG542" s="28">
        <f t="shared" si="340"/>
        <v>92.110410468749379</v>
      </c>
      <c r="AH542" s="28">
        <f t="shared" si="318"/>
        <v>-177.44381723956104</v>
      </c>
      <c r="AI542" s="28">
        <f t="shared" si="319"/>
        <v>-89.999999923099054</v>
      </c>
      <c r="AJ542" s="28">
        <f t="shared" si="320"/>
        <v>100.78232978152829</v>
      </c>
      <c r="AK542" s="28">
        <f t="shared" si="321"/>
        <v>89.999476392156751</v>
      </c>
      <c r="AL542" s="29">
        <f t="shared" si="322"/>
        <v>-50.584092383283839</v>
      </c>
      <c r="AM542" s="28">
        <f t="shared" si="323"/>
        <v>-89.830597956088027</v>
      </c>
      <c r="AN542" s="28">
        <f t="shared" si="324"/>
        <v>-35.135169372567212</v>
      </c>
      <c r="AO542" s="28">
        <f t="shared" si="325"/>
        <v>-89.83112148703033</v>
      </c>
      <c r="AP542">
        <f t="shared" si="341"/>
        <v>23.609121289162623</v>
      </c>
      <c r="AQ542">
        <f t="shared" si="342"/>
        <v>-25.26482869549163</v>
      </c>
      <c r="AR542" s="28">
        <f t="shared" si="326"/>
        <v>-35.833686936073718</v>
      </c>
      <c r="AS542" s="30">
        <f t="shared" si="327"/>
        <v>-180.13555481366114</v>
      </c>
      <c r="AT542" s="28">
        <f t="shared" si="328"/>
        <v>2.5009194755448013E-3</v>
      </c>
      <c r="AU542" s="28">
        <f t="shared" si="329"/>
        <v>1.3748632069120224</v>
      </c>
      <c r="AV542" s="29">
        <f t="shared" si="330"/>
        <v>-7.4428886004473779E-6</v>
      </c>
      <c r="AW542" s="28">
        <f t="shared" si="331"/>
        <v>-7.5006892662089278E-2</v>
      </c>
      <c r="AX542" s="31">
        <f t="shared" si="332"/>
        <v>2.4934765869443539E-3</v>
      </c>
      <c r="AY542" s="28">
        <f t="shared" si="333"/>
        <v>1.2998563142499331</v>
      </c>
      <c r="AZ542" s="8">
        <f t="shared" si="334"/>
        <v>-35.831193459486776</v>
      </c>
      <c r="BA542" s="8">
        <f t="shared" si="335"/>
        <v>-178.83569849941122</v>
      </c>
      <c r="BB542" s="8">
        <f t="shared" si="336"/>
        <v>1.1643015005887776</v>
      </c>
      <c r="BD542" s="32">
        <f t="shared" si="337"/>
        <v>-36</v>
      </c>
      <c r="BE542" s="32">
        <f t="shared" si="338"/>
        <v>-179</v>
      </c>
      <c r="BF542" s="32">
        <f t="shared" si="339"/>
        <v>1</v>
      </c>
    </row>
    <row r="543" spans="22:58" x14ac:dyDescent="0.25">
      <c r="V543" s="27">
        <v>6.3900000000000698</v>
      </c>
      <c r="W543" s="32">
        <f t="shared" si="309"/>
        <v>24547089.156854298</v>
      </c>
      <c r="X543">
        <f t="shared" si="343"/>
        <v>-3.4139245433795011</v>
      </c>
      <c r="Y543" s="28">
        <f t="shared" si="310"/>
        <v>-91.439904689889744</v>
      </c>
      <c r="Z543" s="28">
        <f t="shared" si="311"/>
        <v>-89.99846493277947</v>
      </c>
      <c r="AA543" s="28">
        <f t="shared" si="312"/>
        <v>53.357520463504116</v>
      </c>
      <c r="AB543" s="28">
        <f t="shared" si="313"/>
        <v>-89.876903148954227</v>
      </c>
      <c r="AC543" s="28">
        <f t="shared" si="314"/>
        <v>42.653486557855402</v>
      </c>
      <c r="AD543" s="28">
        <f t="shared" si="315"/>
        <v>89.577864152604576</v>
      </c>
      <c r="AE543" s="28">
        <f t="shared" si="316"/>
        <v>1.15717778809028</v>
      </c>
      <c r="AF543" s="28">
        <f t="shared" si="317"/>
        <v>-90.297503929129135</v>
      </c>
      <c r="AG543" s="28">
        <f t="shared" si="340"/>
        <v>92.110410468749379</v>
      </c>
      <c r="AH543" s="28">
        <f t="shared" si="318"/>
        <v>-177.64381723956103</v>
      </c>
      <c r="AI543" s="28">
        <f t="shared" si="319"/>
        <v>-89.999999924849519</v>
      </c>
      <c r="AJ543" s="28">
        <f t="shared" si="320"/>
        <v>100.98232978151196</v>
      </c>
      <c r="AK543" s="28">
        <f t="shared" si="321"/>
        <v>89.999488310926381</v>
      </c>
      <c r="AL543" s="29">
        <f t="shared" si="322"/>
        <v>-50.784090674609807</v>
      </c>
      <c r="AM543" s="28">
        <f t="shared" si="323"/>
        <v>-89.834453995672575</v>
      </c>
      <c r="AN543" s="28">
        <f t="shared" si="324"/>
        <v>-35.335167663909495</v>
      </c>
      <c r="AO543" s="28">
        <f t="shared" si="325"/>
        <v>-89.834965609595713</v>
      </c>
      <c r="AP543">
        <f t="shared" si="341"/>
        <v>23.609121289162623</v>
      </c>
      <c r="AQ543">
        <f t="shared" si="342"/>
        <v>-25.26482869549163</v>
      </c>
      <c r="AR543" s="28">
        <f t="shared" si="326"/>
        <v>-35.833697282148222</v>
      </c>
      <c r="AS543" s="30">
        <f t="shared" si="327"/>
        <v>-180.13246953872485</v>
      </c>
      <c r="AT543" s="28">
        <f t="shared" si="328"/>
        <v>2.6187486506306845E-3</v>
      </c>
      <c r="AU543" s="28">
        <f t="shared" si="329"/>
        <v>1.4068751605304457</v>
      </c>
      <c r="AV543" s="29">
        <f t="shared" si="330"/>
        <v>-7.7936608196109165E-6</v>
      </c>
      <c r="AW543" s="28">
        <f t="shared" si="331"/>
        <v>-7.6754025567439738E-2</v>
      </c>
      <c r="AX543" s="31">
        <f t="shared" si="332"/>
        <v>2.6109549898110738E-3</v>
      </c>
      <c r="AY543" s="28">
        <f t="shared" si="333"/>
        <v>1.330121134963006</v>
      </c>
      <c r="AZ543" s="8">
        <f t="shared" si="334"/>
        <v>-35.83108632715841</v>
      </c>
      <c r="BA543" s="8">
        <f t="shared" si="335"/>
        <v>-178.80234840376184</v>
      </c>
      <c r="BB543" s="8">
        <f t="shared" si="336"/>
        <v>1.1976515962381598</v>
      </c>
      <c r="BD543" s="32">
        <f t="shared" si="337"/>
        <v>-36</v>
      </c>
      <c r="BE543" s="32">
        <f t="shared" si="338"/>
        <v>-179</v>
      </c>
      <c r="BF543" s="32">
        <f t="shared" si="339"/>
        <v>1</v>
      </c>
    </row>
    <row r="544" spans="22:58" x14ac:dyDescent="0.25">
      <c r="V544" s="27">
        <v>6.4000000000000696</v>
      </c>
      <c r="W544" s="32">
        <f t="shared" si="309"/>
        <v>25118864.315099843</v>
      </c>
      <c r="X544">
        <f t="shared" si="343"/>
        <v>-3.4139245433795011</v>
      </c>
      <c r="Y544" s="28">
        <f t="shared" si="310"/>
        <v>-91.639904689749429</v>
      </c>
      <c r="Z544" s="28">
        <f t="shared" si="311"/>
        <v>-89.998499875175412</v>
      </c>
      <c r="AA544" s="28">
        <f t="shared" si="312"/>
        <v>53.557519561275953</v>
      </c>
      <c r="AB544" s="28">
        <f t="shared" si="313"/>
        <v>-89.879705167045358</v>
      </c>
      <c r="AC544" s="28">
        <f t="shared" si="314"/>
        <v>42.853475947736605</v>
      </c>
      <c r="AD544" s="28">
        <f t="shared" si="315"/>
        <v>89.587472801678942</v>
      </c>
      <c r="AE544" s="28">
        <f t="shared" si="316"/>
        <v>1.3571662758836212</v>
      </c>
      <c r="AF544" s="28">
        <f t="shared" si="317"/>
        <v>-90.290732240541828</v>
      </c>
      <c r="AG544" s="28">
        <f t="shared" si="340"/>
        <v>92.110410468749379</v>
      </c>
      <c r="AH544" s="28">
        <f t="shared" si="318"/>
        <v>-177.84381723956099</v>
      </c>
      <c r="AI544" s="28">
        <f t="shared" si="319"/>
        <v>-89.99999992656015</v>
      </c>
      <c r="AJ544" s="28">
        <f t="shared" si="320"/>
        <v>101.18232978149636</v>
      </c>
      <c r="AK544" s="28">
        <f t="shared" si="321"/>
        <v>89.999499958391709</v>
      </c>
      <c r="AL544" s="29">
        <f t="shared" si="322"/>
        <v>-50.984089042838136</v>
      </c>
      <c r="AM544" s="28">
        <f t="shared" si="323"/>
        <v>-89.838222262529172</v>
      </c>
      <c r="AN544" s="28">
        <f t="shared" si="324"/>
        <v>-35.535166032153384</v>
      </c>
      <c r="AO544" s="28">
        <f t="shared" si="325"/>
        <v>-89.838722230697613</v>
      </c>
      <c r="AP544">
        <f t="shared" si="341"/>
        <v>23.609121289162623</v>
      </c>
      <c r="AQ544">
        <f t="shared" si="342"/>
        <v>-25.26482869549163</v>
      </c>
      <c r="AR544" s="28">
        <f t="shared" si="326"/>
        <v>-35.83370716259877</v>
      </c>
      <c r="AS544" s="30">
        <f t="shared" si="327"/>
        <v>-180.12945447123946</v>
      </c>
      <c r="AT544" s="28">
        <f t="shared" si="328"/>
        <v>2.7421275173661898E-3</v>
      </c>
      <c r="AU544" s="28">
        <f t="shared" si="329"/>
        <v>1.4396318587481298</v>
      </c>
      <c r="AV544" s="29">
        <f t="shared" si="330"/>
        <v>-8.1609643924596177E-6</v>
      </c>
      <c r="AW544" s="28">
        <f t="shared" si="331"/>
        <v>-7.8541854278278367E-2</v>
      </c>
      <c r="AX544" s="31">
        <f t="shared" si="332"/>
        <v>2.7339665529737302E-3</v>
      </c>
      <c r="AY544" s="28">
        <f t="shared" si="333"/>
        <v>1.3610900044698515</v>
      </c>
      <c r="AZ544" s="8">
        <f t="shared" si="334"/>
        <v>-35.830973196045797</v>
      </c>
      <c r="BA544" s="8">
        <f t="shared" si="335"/>
        <v>-178.76836446676961</v>
      </c>
      <c r="BB544" s="8">
        <f t="shared" si="336"/>
        <v>1.2316355332303885</v>
      </c>
      <c r="BD544" s="32">
        <f t="shared" si="337"/>
        <v>-36</v>
      </c>
      <c r="BE544" s="32">
        <f t="shared" si="338"/>
        <v>-179</v>
      </c>
      <c r="BF544" s="32">
        <f t="shared" si="339"/>
        <v>1</v>
      </c>
    </row>
    <row r="545" spans="22:58" x14ac:dyDescent="0.25">
      <c r="V545" s="27">
        <v>6.4100000000000703</v>
      </c>
      <c r="W545" s="32">
        <f t="shared" si="309"/>
        <v>25703957.827692818</v>
      </c>
      <c r="X545">
        <f t="shared" si="343"/>
        <v>-3.4139245433795011</v>
      </c>
      <c r="Y545" s="28">
        <f t="shared" si="310"/>
        <v>-91.839904689615452</v>
      </c>
      <c r="Z545" s="28">
        <f t="shared" si="311"/>
        <v>-89.998534022185325</v>
      </c>
      <c r="AA545" s="28">
        <f t="shared" si="312"/>
        <v>53.757518699654611</v>
      </c>
      <c r="AB545" s="28">
        <f t="shared" si="313"/>
        <v>-89.882443403973824</v>
      </c>
      <c r="AC545" s="28">
        <f t="shared" si="314"/>
        <v>43.053465815127645</v>
      </c>
      <c r="AD545" s="28">
        <f t="shared" si="315"/>
        <v>89.59686275361959</v>
      </c>
      <c r="AE545" s="28">
        <f t="shared" si="316"/>
        <v>1.5571552817873098</v>
      </c>
      <c r="AF545" s="28">
        <f t="shared" si="317"/>
        <v>-90.284114672539559</v>
      </c>
      <c r="AG545" s="28">
        <f t="shared" si="340"/>
        <v>92.110410468749379</v>
      </c>
      <c r="AH545" s="28">
        <f t="shared" si="318"/>
        <v>-178.04381723956101</v>
      </c>
      <c r="AI545" s="28">
        <f t="shared" si="319"/>
        <v>-89.999999928231858</v>
      </c>
      <c r="AJ545" s="28">
        <f t="shared" si="320"/>
        <v>101.3823297814815</v>
      </c>
      <c r="AK545" s="28">
        <f t="shared" si="321"/>
        <v>89.999511340728347</v>
      </c>
      <c r="AL545" s="29">
        <f t="shared" si="322"/>
        <v>-51.184087484507742</v>
      </c>
      <c r="AM545" s="28">
        <f t="shared" si="323"/>
        <v>-89.841904754512285</v>
      </c>
      <c r="AN545" s="28">
        <f t="shared" si="324"/>
        <v>-35.73516447383787</v>
      </c>
      <c r="AO545" s="28">
        <f t="shared" si="325"/>
        <v>-89.842393342015797</v>
      </c>
      <c r="AP545">
        <f t="shared" si="341"/>
        <v>23.609121289162623</v>
      </c>
      <c r="AQ545">
        <f t="shared" si="342"/>
        <v>-25.26482869549163</v>
      </c>
      <c r="AR545" s="28">
        <f t="shared" si="326"/>
        <v>-35.833716598379567</v>
      </c>
      <c r="AS545" s="30">
        <f t="shared" si="327"/>
        <v>-180.12650801455536</v>
      </c>
      <c r="AT545" s="28">
        <f t="shared" si="328"/>
        <v>2.8713172943079937E-3</v>
      </c>
      <c r="AU545" s="28">
        <f t="shared" si="329"/>
        <v>1.4731505838975014</v>
      </c>
      <c r="AV545" s="29">
        <f t="shared" si="330"/>
        <v>-8.5455784155179735E-6</v>
      </c>
      <c r="AW545" s="28">
        <f t="shared" si="331"/>
        <v>-8.0371326711118893E-2</v>
      </c>
      <c r="AX545" s="31">
        <f t="shared" si="332"/>
        <v>2.8627717158924756E-3</v>
      </c>
      <c r="AY545" s="28">
        <f t="shared" si="333"/>
        <v>1.3927792571863826</v>
      </c>
      <c r="AZ545" s="8">
        <f t="shared" si="334"/>
        <v>-35.830853826663677</v>
      </c>
      <c r="BA545" s="8">
        <f t="shared" si="335"/>
        <v>-178.73372875736897</v>
      </c>
      <c r="BB545" s="8">
        <f t="shared" si="336"/>
        <v>1.266271242631035</v>
      </c>
      <c r="BD545" s="32">
        <f t="shared" si="337"/>
        <v>-36</v>
      </c>
      <c r="BE545" s="32">
        <f t="shared" si="338"/>
        <v>-179</v>
      </c>
      <c r="BF545" s="32">
        <f t="shared" si="339"/>
        <v>1</v>
      </c>
    </row>
    <row r="546" spans="22:58" x14ac:dyDescent="0.25">
      <c r="V546" s="27">
        <v>6.4200000000000701</v>
      </c>
      <c r="W546" s="32">
        <f t="shared" si="309"/>
        <v>26302679.918958094</v>
      </c>
      <c r="X546">
        <f t="shared" si="343"/>
        <v>-3.4139245433795011</v>
      </c>
      <c r="Y546" s="28">
        <f t="shared" si="310"/>
        <v>-92.039904689487486</v>
      </c>
      <c r="Z546" s="28">
        <f t="shared" si="311"/>
        <v>-89.998567391914392</v>
      </c>
      <c r="AA546" s="28">
        <f t="shared" si="312"/>
        <v>53.957517876812432</v>
      </c>
      <c r="AB546" s="28">
        <f t="shared" si="313"/>
        <v>-89.885119311539015</v>
      </c>
      <c r="AC546" s="28">
        <f t="shared" si="314"/>
        <v>43.253456138539121</v>
      </c>
      <c r="AD546" s="28">
        <f t="shared" si="315"/>
        <v>89.606038985084595</v>
      </c>
      <c r="AE546" s="28">
        <f t="shared" si="316"/>
        <v>1.7571447824845734</v>
      </c>
      <c r="AF546" s="28">
        <f t="shared" si="317"/>
        <v>-90.277647718368812</v>
      </c>
      <c r="AG546" s="28">
        <f t="shared" si="340"/>
        <v>92.110410468749379</v>
      </c>
      <c r="AH546" s="28">
        <f t="shared" si="318"/>
        <v>-178.243817239561</v>
      </c>
      <c r="AI546" s="28">
        <f t="shared" si="319"/>
        <v>-89.999999929865481</v>
      </c>
      <c r="AJ546" s="28">
        <f t="shared" si="320"/>
        <v>101.58232978146727</v>
      </c>
      <c r="AK546" s="28">
        <f t="shared" si="321"/>
        <v>89.999522463971374</v>
      </c>
      <c r="AL546" s="29">
        <f t="shared" si="322"/>
        <v>-51.384085996313232</v>
      </c>
      <c r="AM546" s="28">
        <f t="shared" si="323"/>
        <v>-89.845503424006154</v>
      </c>
      <c r="AN546" s="28">
        <f t="shared" si="324"/>
        <v>-35.935162985657584</v>
      </c>
      <c r="AO546" s="28">
        <f t="shared" si="325"/>
        <v>-89.845980889900261</v>
      </c>
      <c r="AP546">
        <f t="shared" si="341"/>
        <v>23.609121289162623</v>
      </c>
      <c r="AQ546">
        <f t="shared" si="342"/>
        <v>-25.26482869549163</v>
      </c>
      <c r="AR546" s="28">
        <f t="shared" si="326"/>
        <v>-35.833725609502018</v>
      </c>
      <c r="AS546" s="30">
        <f t="shared" si="327"/>
        <v>-180.12362860826909</v>
      </c>
      <c r="AT546" s="28">
        <f t="shared" si="328"/>
        <v>3.0065914790331971E-3</v>
      </c>
      <c r="AU546" s="28">
        <f t="shared" si="329"/>
        <v>1.5074490162263681</v>
      </c>
      <c r="AV546" s="29">
        <f t="shared" si="330"/>
        <v>-8.9483187052480273E-6</v>
      </c>
      <c r="AW546" s="28">
        <f t="shared" si="331"/>
        <v>-8.2243412861530293E-2</v>
      </c>
      <c r="AX546" s="31">
        <f t="shared" si="332"/>
        <v>2.9976431603279492E-3</v>
      </c>
      <c r="AY546" s="28">
        <f t="shared" si="333"/>
        <v>1.4252056033648377</v>
      </c>
      <c r="AZ546" s="8">
        <f t="shared" si="334"/>
        <v>-35.830727966341691</v>
      </c>
      <c r="BA546" s="8">
        <f t="shared" si="335"/>
        <v>-178.69842300490424</v>
      </c>
      <c r="BB546" s="8">
        <f t="shared" si="336"/>
        <v>1.3015769950957576</v>
      </c>
      <c r="BD546" s="32">
        <f t="shared" si="337"/>
        <v>-36</v>
      </c>
      <c r="BE546" s="32">
        <f t="shared" si="338"/>
        <v>-179</v>
      </c>
      <c r="BF546" s="32">
        <f t="shared" si="339"/>
        <v>1</v>
      </c>
    </row>
    <row r="547" spans="22:58" x14ac:dyDescent="0.25">
      <c r="V547" s="27">
        <v>6.4300000000000699</v>
      </c>
      <c r="W547" s="32">
        <f t="shared" si="309"/>
        <v>26915348.039273527</v>
      </c>
      <c r="X547">
        <f t="shared" si="343"/>
        <v>-3.4139245433795011</v>
      </c>
      <c r="Y547" s="28">
        <f t="shared" si="310"/>
        <v>-92.239904689365275</v>
      </c>
      <c r="Z547" s="28">
        <f t="shared" si="311"/>
        <v>-89.998600002055682</v>
      </c>
      <c r="AA547" s="28">
        <f t="shared" si="312"/>
        <v>54.157517091004117</v>
      </c>
      <c r="AB547" s="28">
        <f t="shared" si="313"/>
        <v>-89.887734308495808</v>
      </c>
      <c r="AC547" s="28">
        <f t="shared" si="314"/>
        <v>43.4534468974487</v>
      </c>
      <c r="AD547" s="28">
        <f t="shared" si="315"/>
        <v>89.615006359549298</v>
      </c>
      <c r="AE547" s="28">
        <f t="shared" si="316"/>
        <v>1.957134755708033</v>
      </c>
      <c r="AF547" s="28">
        <f t="shared" si="317"/>
        <v>-90.271327951002192</v>
      </c>
      <c r="AG547" s="28">
        <f t="shared" si="340"/>
        <v>92.110410468749379</v>
      </c>
      <c r="AH547" s="28">
        <f t="shared" si="318"/>
        <v>-178.44381723956101</v>
      </c>
      <c r="AI547" s="28">
        <f t="shared" si="319"/>
        <v>-89.999999931461943</v>
      </c>
      <c r="AJ547" s="28">
        <f t="shared" si="320"/>
        <v>101.78232978145368</v>
      </c>
      <c r="AK547" s="28">
        <f t="shared" si="321"/>
        <v>89.99953333401848</v>
      </c>
      <c r="AL547" s="29">
        <f t="shared" si="322"/>
        <v>-51.584084575098032</v>
      </c>
      <c r="AM547" s="28">
        <f t="shared" si="323"/>
        <v>-89.84902017895935</v>
      </c>
      <c r="AN547" s="28">
        <f t="shared" si="324"/>
        <v>-36.135161564455984</v>
      </c>
      <c r="AO547" s="28">
        <f t="shared" si="325"/>
        <v>-89.849486776402813</v>
      </c>
      <c r="AP547">
        <f t="shared" si="341"/>
        <v>23.609121289162623</v>
      </c>
      <c r="AQ547">
        <f t="shared" si="342"/>
        <v>-25.26482869549163</v>
      </c>
      <c r="AR547" s="28">
        <f t="shared" si="326"/>
        <v>-35.833734215076959</v>
      </c>
      <c r="AS547" s="30">
        <f t="shared" si="327"/>
        <v>-180.12081472740499</v>
      </c>
      <c r="AT547" s="28">
        <f t="shared" si="328"/>
        <v>3.1482364237464915E-3</v>
      </c>
      <c r="AU547" s="28">
        <f t="shared" si="329"/>
        <v>1.5425452428354234</v>
      </c>
      <c r="AV547" s="29">
        <f t="shared" si="330"/>
        <v>-9.370039516507564E-6</v>
      </c>
      <c r="AW547" s="28">
        <f t="shared" si="331"/>
        <v>-8.4159105318371452E-2</v>
      </c>
      <c r="AX547" s="31">
        <f t="shared" si="332"/>
        <v>3.1388663842299839E-3</v>
      </c>
      <c r="AY547" s="28">
        <f t="shared" si="333"/>
        <v>1.4583861375170519</v>
      </c>
      <c r="AZ547" s="8">
        <f t="shared" si="334"/>
        <v>-35.830595348692732</v>
      </c>
      <c r="BA547" s="8">
        <f t="shared" si="335"/>
        <v>-178.66242858988795</v>
      </c>
      <c r="BB547" s="8">
        <f t="shared" si="336"/>
        <v>1.3375714101120479</v>
      </c>
      <c r="BD547" s="32">
        <f t="shared" si="337"/>
        <v>-36</v>
      </c>
      <c r="BE547" s="32">
        <f t="shared" si="338"/>
        <v>-179</v>
      </c>
      <c r="BF547" s="32">
        <f t="shared" si="339"/>
        <v>1</v>
      </c>
    </row>
    <row r="548" spans="22:58" x14ac:dyDescent="0.25">
      <c r="V548" s="27">
        <v>6.4400000000000697</v>
      </c>
      <c r="W548" s="32">
        <f t="shared" si="309"/>
        <v>27542287.033386134</v>
      </c>
      <c r="X548">
        <f t="shared" si="343"/>
        <v>-3.4139245433795011</v>
      </c>
      <c r="Y548" s="28">
        <f t="shared" si="310"/>
        <v>-92.439904689248579</v>
      </c>
      <c r="Z548" s="28">
        <f t="shared" si="311"/>
        <v>-89.99863186989954</v>
      </c>
      <c r="AA548" s="28">
        <f t="shared" si="312"/>
        <v>54.357516340562867</v>
      </c>
      <c r="AB548" s="28">
        <f t="shared" si="313"/>
        <v>-89.890289781306606</v>
      </c>
      <c r="AC548" s="28">
        <f t="shared" si="314"/>
        <v>43.653438072257501</v>
      </c>
      <c r="AD548" s="28">
        <f t="shared" si="315"/>
        <v>89.623769629876065</v>
      </c>
      <c r="AE548" s="28">
        <f t="shared" si="316"/>
        <v>2.1571251801922955</v>
      </c>
      <c r="AF548" s="28">
        <f t="shared" si="317"/>
        <v>-90.265152021330081</v>
      </c>
      <c r="AG548" s="28">
        <f t="shared" si="340"/>
        <v>92.110410468749379</v>
      </c>
      <c r="AH548" s="28">
        <f t="shared" si="318"/>
        <v>-178.643817239561</v>
      </c>
      <c r="AI548" s="28">
        <f t="shared" si="319"/>
        <v>-89.999999933022053</v>
      </c>
      <c r="AJ548" s="28">
        <f t="shared" si="320"/>
        <v>101.98232978144071</v>
      </c>
      <c r="AK548" s="28">
        <f t="shared" si="321"/>
        <v>89.999543956633104</v>
      </c>
      <c r="AL548" s="29">
        <f t="shared" si="322"/>
        <v>-51.784083217847616</v>
      </c>
      <c r="AM548" s="28">
        <f t="shared" si="323"/>
        <v>-89.852456883895826</v>
      </c>
      <c r="AN548" s="28">
        <f t="shared" si="324"/>
        <v>-36.335160207218529</v>
      </c>
      <c r="AO548" s="28">
        <f t="shared" si="325"/>
        <v>-89.852912860284775</v>
      </c>
      <c r="AP548">
        <f t="shared" si="341"/>
        <v>23.609121289162623</v>
      </c>
      <c r="AQ548">
        <f t="shared" si="342"/>
        <v>-25.26482869549163</v>
      </c>
      <c r="AR548" s="28">
        <f t="shared" si="326"/>
        <v>-35.833742433355241</v>
      </c>
      <c r="AS548" s="30">
        <f t="shared" si="327"/>
        <v>-180.11806488161486</v>
      </c>
      <c r="AT548" s="28">
        <f t="shared" si="328"/>
        <v>3.296551937754074E-3</v>
      </c>
      <c r="AU548" s="28">
        <f t="shared" si="329"/>
        <v>1.5784577668003164</v>
      </c>
      <c r="AV548" s="29">
        <f t="shared" si="330"/>
        <v>-9.8116353767302108E-6</v>
      </c>
      <c r="AW548" s="28">
        <f t="shared" si="331"/>
        <v>-8.611941978999775E-2</v>
      </c>
      <c r="AX548" s="31">
        <f t="shared" si="332"/>
        <v>3.2867403023773439E-3</v>
      </c>
      <c r="AY548" s="28">
        <f t="shared" si="333"/>
        <v>1.4923383470103186</v>
      </c>
      <c r="AZ548" s="8">
        <f t="shared" si="334"/>
        <v>-35.830455693052862</v>
      </c>
      <c r="BA548" s="8">
        <f t="shared" si="335"/>
        <v>-178.62572653460452</v>
      </c>
      <c r="BB548" s="8">
        <f t="shared" si="336"/>
        <v>1.3742734653954756</v>
      </c>
      <c r="BD548" s="32">
        <f t="shared" si="337"/>
        <v>-36</v>
      </c>
      <c r="BE548" s="32">
        <f t="shared" si="338"/>
        <v>-179</v>
      </c>
      <c r="BF548" s="32">
        <f t="shared" si="339"/>
        <v>1</v>
      </c>
    </row>
    <row r="549" spans="22:58" x14ac:dyDescent="0.25">
      <c r="V549" s="27">
        <v>6.4500000000000703</v>
      </c>
      <c r="W549" s="32">
        <f t="shared" si="309"/>
        <v>28183829.312649161</v>
      </c>
      <c r="X549">
        <f t="shared" si="343"/>
        <v>-3.4139245433795011</v>
      </c>
      <c r="Y549" s="28">
        <f t="shared" si="310"/>
        <v>-92.639904689137154</v>
      </c>
      <c r="Z549" s="28">
        <f t="shared" si="311"/>
        <v>-89.998663012342703</v>
      </c>
      <c r="AA549" s="28">
        <f t="shared" si="312"/>
        <v>54.557515623896926</v>
      </c>
      <c r="AB549" s="28">
        <f t="shared" si="313"/>
        <v>-89.892787084876247</v>
      </c>
      <c r="AC549" s="28">
        <f t="shared" si="314"/>
        <v>43.853429644248621</v>
      </c>
      <c r="AD549" s="28">
        <f t="shared" si="315"/>
        <v>89.632333440825875</v>
      </c>
      <c r="AE549" s="28">
        <f t="shared" si="316"/>
        <v>2.3571160356288985</v>
      </c>
      <c r="AF549" s="28">
        <f t="shared" si="317"/>
        <v>-90.259116656393076</v>
      </c>
      <c r="AG549" s="28">
        <f t="shared" si="340"/>
        <v>92.110410468749379</v>
      </c>
      <c r="AH549" s="28">
        <f t="shared" si="318"/>
        <v>-178.84381723956102</v>
      </c>
      <c r="AI549" s="28">
        <f t="shared" si="319"/>
        <v>-89.999999934546665</v>
      </c>
      <c r="AJ549" s="28">
        <f t="shared" si="320"/>
        <v>102.18232978142835</v>
      </c>
      <c r="AK549" s="28">
        <f t="shared" si="321"/>
        <v>89.999554337447506</v>
      </c>
      <c r="AL549" s="29">
        <f t="shared" si="322"/>
        <v>-51.984081921683156</v>
      </c>
      <c r="AM549" s="28">
        <f t="shared" si="323"/>
        <v>-89.85581536090308</v>
      </c>
      <c r="AN549" s="28">
        <f t="shared" si="324"/>
        <v>-36.535158911066446</v>
      </c>
      <c r="AO549" s="28">
        <f t="shared" si="325"/>
        <v>-89.856260958002238</v>
      </c>
      <c r="AP549">
        <f t="shared" si="341"/>
        <v>23.609121289162623</v>
      </c>
      <c r="AQ549">
        <f t="shared" si="342"/>
        <v>-25.26482869549163</v>
      </c>
      <c r="AR549" s="28">
        <f t="shared" si="326"/>
        <v>-35.833750281766555</v>
      </c>
      <c r="AS549" s="30">
        <f t="shared" si="327"/>
        <v>-180.1153776143953</v>
      </c>
      <c r="AT549" s="28">
        <f t="shared" si="328"/>
        <v>3.4518519179800541E-3</v>
      </c>
      <c r="AU549" s="28">
        <f t="shared" si="329"/>
        <v>1.6152055164809569</v>
      </c>
      <c r="AV549" s="29">
        <f t="shared" si="330"/>
        <v>-1.0274042957717052E-5</v>
      </c>
      <c r="AW549" s="28">
        <f t="shared" si="331"/>
        <v>-8.8125395642721677E-2</v>
      </c>
      <c r="AX549" s="31">
        <f t="shared" si="332"/>
        <v>3.4415778750223371E-3</v>
      </c>
      <c r="AY549" s="28">
        <f t="shared" si="333"/>
        <v>1.5270801208382352</v>
      </c>
      <c r="AZ549" s="8">
        <f t="shared" si="334"/>
        <v>-35.830308703891532</v>
      </c>
      <c r="BA549" s="8">
        <f t="shared" si="335"/>
        <v>-178.58829749355706</v>
      </c>
      <c r="BB549" s="8">
        <f t="shared" si="336"/>
        <v>1.4117025064429356</v>
      </c>
      <c r="BD549" s="32">
        <f t="shared" si="337"/>
        <v>-36</v>
      </c>
      <c r="BE549" s="32">
        <f t="shared" si="338"/>
        <v>-179</v>
      </c>
      <c r="BF549" s="32">
        <f t="shared" si="339"/>
        <v>1</v>
      </c>
    </row>
    <row r="550" spans="22:58" x14ac:dyDescent="0.25">
      <c r="V550" s="27">
        <v>6.4600000000000701</v>
      </c>
      <c r="W550" s="32">
        <f t="shared" si="309"/>
        <v>28840315.031270735</v>
      </c>
      <c r="X550">
        <f t="shared" si="343"/>
        <v>-3.4139245433795011</v>
      </c>
      <c r="Y550" s="28">
        <f t="shared" si="310"/>
        <v>-92.839904689030703</v>
      </c>
      <c r="Z550" s="28">
        <f t="shared" si="311"/>
        <v>-89.998693445897331</v>
      </c>
      <c r="AA550" s="28">
        <f t="shared" si="312"/>
        <v>54.757514939486128</v>
      </c>
      <c r="AB550" s="28">
        <f t="shared" si="313"/>
        <v>-89.895227543270153</v>
      </c>
      <c r="AC550" s="28">
        <f t="shared" si="314"/>
        <v>44.05342159554732</v>
      </c>
      <c r="AD550" s="28">
        <f t="shared" si="315"/>
        <v>89.640702331513197</v>
      </c>
      <c r="AE550" s="28">
        <f t="shared" si="316"/>
        <v>2.5571073026232511</v>
      </c>
      <c r="AF550" s="28">
        <f t="shared" si="317"/>
        <v>-90.253218657654301</v>
      </c>
      <c r="AG550" s="28">
        <f t="shared" si="340"/>
        <v>92.110410468749379</v>
      </c>
      <c r="AH550" s="28">
        <f t="shared" si="318"/>
        <v>-179.04381723956101</v>
      </c>
      <c r="AI550" s="28">
        <f t="shared" si="319"/>
        <v>-89.999999936036559</v>
      </c>
      <c r="AJ550" s="28">
        <f t="shared" si="320"/>
        <v>102.38232978141652</v>
      </c>
      <c r="AK550" s="28">
        <f t="shared" si="321"/>
        <v>89.99956448196572</v>
      </c>
      <c r="AL550" s="29">
        <f t="shared" si="322"/>
        <v>-52.184080683855321</v>
      </c>
      <c r="AM550" s="28">
        <f t="shared" si="323"/>
        <v>-89.859097390597697</v>
      </c>
      <c r="AN550" s="28">
        <f t="shared" si="324"/>
        <v>-36.735157673250434</v>
      </c>
      <c r="AO550" s="28">
        <f t="shared" si="325"/>
        <v>-89.859532844668536</v>
      </c>
      <c r="AP550">
        <f t="shared" si="341"/>
        <v>23.609121289162623</v>
      </c>
      <c r="AQ550">
        <f t="shared" si="342"/>
        <v>-25.26482869549163</v>
      </c>
      <c r="AR550" s="28">
        <f t="shared" si="326"/>
        <v>-35.83375777695619</v>
      </c>
      <c r="AS550" s="30">
        <f t="shared" si="327"/>
        <v>-180.11275150232285</v>
      </c>
      <c r="AT550" s="28">
        <f t="shared" si="328"/>
        <v>3.6144650088604023E-3</v>
      </c>
      <c r="AU550" s="28">
        <f t="shared" si="329"/>
        <v>1.6528078550205918</v>
      </c>
      <c r="AV550" s="29">
        <f t="shared" si="330"/>
        <v>-1.0758243086294577E-5</v>
      </c>
      <c r="AW550" s="28">
        <f t="shared" si="331"/>
        <v>-9.017809645180995E-2</v>
      </c>
      <c r="AX550" s="31">
        <f t="shared" si="332"/>
        <v>3.6037067657741077E-3</v>
      </c>
      <c r="AY550" s="28">
        <f t="shared" si="333"/>
        <v>1.5626297585687818</v>
      </c>
      <c r="AZ550" s="8">
        <f t="shared" si="334"/>
        <v>-35.830154070190417</v>
      </c>
      <c r="BA550" s="8">
        <f t="shared" si="335"/>
        <v>-178.55012174375406</v>
      </c>
      <c r="BB550" s="8">
        <f t="shared" si="336"/>
        <v>1.4498782562459382</v>
      </c>
      <c r="BD550" s="32">
        <f t="shared" si="337"/>
        <v>-36</v>
      </c>
      <c r="BE550" s="32">
        <f t="shared" si="338"/>
        <v>-179</v>
      </c>
      <c r="BF550" s="32">
        <f t="shared" si="339"/>
        <v>1</v>
      </c>
    </row>
    <row r="551" spans="22:58" x14ac:dyDescent="0.25">
      <c r="V551" s="27">
        <v>6.4700000000000699</v>
      </c>
      <c r="W551" s="32">
        <f t="shared" si="309"/>
        <v>29512092.26666864</v>
      </c>
      <c r="X551">
        <f t="shared" si="343"/>
        <v>-3.4139245433795011</v>
      </c>
      <c r="Y551" s="28">
        <f t="shared" si="310"/>
        <v>-93.039904688929056</v>
      </c>
      <c r="Z551" s="28">
        <f t="shared" si="311"/>
        <v>-89.998723186699664</v>
      </c>
      <c r="AA551" s="28">
        <f t="shared" si="312"/>
        <v>54.957514285878801</v>
      </c>
      <c r="AB551" s="28">
        <f t="shared" si="313"/>
        <v>-89.897612450416204</v>
      </c>
      <c r="AC551" s="28">
        <f t="shared" si="314"/>
        <v>44.253413909083349</v>
      </c>
      <c r="AD551" s="28">
        <f t="shared" si="315"/>
        <v>89.64888073780547</v>
      </c>
      <c r="AE551" s="28">
        <f t="shared" si="316"/>
        <v>2.7570989626536004</v>
      </c>
      <c r="AF551" s="28">
        <f t="shared" si="317"/>
        <v>-90.247454899310398</v>
      </c>
      <c r="AG551" s="28">
        <f t="shared" si="340"/>
        <v>92.110410468749379</v>
      </c>
      <c r="AH551" s="28">
        <f t="shared" si="318"/>
        <v>-179.24381723956103</v>
      </c>
      <c r="AI551" s="28">
        <f t="shared" si="319"/>
        <v>-89.999999937492561</v>
      </c>
      <c r="AJ551" s="28">
        <f t="shared" si="320"/>
        <v>102.58232978140521</v>
      </c>
      <c r="AK551" s="28">
        <f t="shared" si="321"/>
        <v>89.999574395566498</v>
      </c>
      <c r="AL551" s="29">
        <f t="shared" si="322"/>
        <v>-52.38407950173859</v>
      </c>
      <c r="AM551" s="28">
        <f t="shared" si="323"/>
        <v>-89.862304713069065</v>
      </c>
      <c r="AN551" s="28">
        <f t="shared" si="324"/>
        <v>-36.93515649114503</v>
      </c>
      <c r="AO551" s="28">
        <f t="shared" si="325"/>
        <v>-89.862730254995128</v>
      </c>
      <c r="AP551">
        <f t="shared" si="341"/>
        <v>23.609121289162623</v>
      </c>
      <c r="AQ551">
        <f t="shared" si="342"/>
        <v>-25.26482869549163</v>
      </c>
      <c r="AR551" s="28">
        <f t="shared" si="326"/>
        <v>-35.833764934820437</v>
      </c>
      <c r="AS551" s="30">
        <f t="shared" si="327"/>
        <v>-180.11018515430553</v>
      </c>
      <c r="AT551" s="28">
        <f t="shared" si="328"/>
        <v>3.7847352929369542E-3</v>
      </c>
      <c r="AU551" s="28">
        <f t="shared" si="329"/>
        <v>1.6912845900372195</v>
      </c>
      <c r="AV551" s="29">
        <f t="shared" si="330"/>
        <v>-1.1265262805120971E-5</v>
      </c>
      <c r="AW551" s="28">
        <f t="shared" si="331"/>
        <v>-9.2278610565313057E-2</v>
      </c>
      <c r="AX551" s="31">
        <f t="shared" si="332"/>
        <v>3.7734700301318333E-3</v>
      </c>
      <c r="AY551" s="28">
        <f t="shared" si="333"/>
        <v>1.5990059794719065</v>
      </c>
      <c r="AZ551" s="8">
        <f t="shared" si="334"/>
        <v>-35.829991464790304</v>
      </c>
      <c r="BA551" s="8">
        <f t="shared" si="335"/>
        <v>-178.51117917483361</v>
      </c>
      <c r="BB551" s="8">
        <f t="shared" si="336"/>
        <v>1.4888208251663855</v>
      </c>
      <c r="BD551" s="32">
        <f t="shared" si="337"/>
        <v>-36</v>
      </c>
      <c r="BE551" s="32">
        <f t="shared" si="338"/>
        <v>-179</v>
      </c>
      <c r="BF551" s="32">
        <f t="shared" si="339"/>
        <v>1</v>
      </c>
    </row>
    <row r="552" spans="22:58" x14ac:dyDescent="0.25">
      <c r="V552" s="27">
        <v>6.4800000000000697</v>
      </c>
      <c r="W552" s="32">
        <f t="shared" si="309"/>
        <v>30199517.204025052</v>
      </c>
      <c r="X552">
        <f t="shared" si="343"/>
        <v>-3.4139245433795011</v>
      </c>
      <c r="Y552" s="28">
        <f t="shared" si="310"/>
        <v>-93.239904688831984</v>
      </c>
      <c r="Z552" s="28">
        <f t="shared" si="311"/>
        <v>-89.998752250518692</v>
      </c>
      <c r="AA552" s="28">
        <f t="shared" si="312"/>
        <v>55.157513661688554</v>
      </c>
      <c r="AB552" s="28">
        <f t="shared" si="313"/>
        <v>-89.899943070790698</v>
      </c>
      <c r="AC552" s="28">
        <f t="shared" si="314"/>
        <v>44.453406568554534</v>
      </c>
      <c r="AD552" s="28">
        <f t="shared" si="315"/>
        <v>89.65687299466812</v>
      </c>
      <c r="AE552" s="28">
        <f t="shared" si="316"/>
        <v>2.9570909980316102</v>
      </c>
      <c r="AF552" s="28">
        <f t="shared" si="317"/>
        <v>-90.24182232664127</v>
      </c>
      <c r="AG552" s="28">
        <f t="shared" si="340"/>
        <v>92.110410468749379</v>
      </c>
      <c r="AH552" s="28">
        <f t="shared" si="318"/>
        <v>-179.44381723956101</v>
      </c>
      <c r="AI552" s="28">
        <f t="shared" si="319"/>
        <v>-89.999999938915394</v>
      </c>
      <c r="AJ552" s="28">
        <f t="shared" si="320"/>
        <v>102.78232978139442</v>
      </c>
      <c r="AK552" s="28">
        <f t="shared" si="321"/>
        <v>89.999584083506178</v>
      </c>
      <c r="AL552" s="29">
        <f t="shared" si="322"/>
        <v>-52.58407837282558</v>
      </c>
      <c r="AM552" s="28">
        <f t="shared" si="323"/>
        <v>-89.865439028801546</v>
      </c>
      <c r="AN552" s="28">
        <f t="shared" si="324"/>
        <v>-37.135155362242791</v>
      </c>
      <c r="AO552" s="28">
        <f t="shared" si="325"/>
        <v>-89.865854884210762</v>
      </c>
      <c r="AP552">
        <f t="shared" si="341"/>
        <v>23.609121289162623</v>
      </c>
      <c r="AQ552">
        <f t="shared" si="342"/>
        <v>-25.26482869549163</v>
      </c>
      <c r="AR552" s="28">
        <f t="shared" si="326"/>
        <v>-35.833771770540189</v>
      </c>
      <c r="AS552" s="30">
        <f t="shared" si="327"/>
        <v>-180.10767721085205</v>
      </c>
      <c r="AT552" s="28">
        <f t="shared" si="328"/>
        <v>3.9630230135864726E-3</v>
      </c>
      <c r="AU552" s="28">
        <f t="shared" si="329"/>
        <v>1.7306559835096582</v>
      </c>
      <c r="AV552" s="29">
        <f t="shared" si="330"/>
        <v>-1.1796177562716055E-5</v>
      </c>
      <c r="AW552" s="28">
        <f t="shared" si="331"/>
        <v>-9.4428051681019309E-2</v>
      </c>
      <c r="AX552" s="31">
        <f t="shared" si="332"/>
        <v>3.9512268360237567E-3</v>
      </c>
      <c r="AY552" s="28">
        <f t="shared" si="333"/>
        <v>1.636227931828639</v>
      </c>
      <c r="AZ552" s="8">
        <f t="shared" si="334"/>
        <v>-35.829820543704166</v>
      </c>
      <c r="BA552" s="8">
        <f t="shared" si="335"/>
        <v>-178.4714492790234</v>
      </c>
      <c r="BB552" s="8">
        <f t="shared" si="336"/>
        <v>1.5285507209765967</v>
      </c>
      <c r="BD552" s="32">
        <f t="shared" si="337"/>
        <v>-36</v>
      </c>
      <c r="BE552" s="32">
        <f t="shared" si="338"/>
        <v>-178</v>
      </c>
      <c r="BF552" s="32">
        <f t="shared" si="339"/>
        <v>2</v>
      </c>
    </row>
    <row r="553" spans="22:58" x14ac:dyDescent="0.25">
      <c r="V553" s="27">
        <v>6.4900000000000704</v>
      </c>
      <c r="W553" s="32">
        <f t="shared" ref="W553:W616" si="344">10*10^V553</f>
        <v>30902954.325140961</v>
      </c>
      <c r="X553">
        <f t="shared" si="343"/>
        <v>-3.4139245433795011</v>
      </c>
      <c r="Y553" s="28">
        <f t="shared" ref="Y553:Y616" si="345">20*LOG(1/SQRT((W553/fp)^2+1))</f>
        <v>-93.43990468873929</v>
      </c>
      <c r="Z553" s="28">
        <f t="shared" ref="Z553:Z616" si="346">-180/PI()*ATAN(W553/fp)</f>
        <v>-89.998780652764438</v>
      </c>
      <c r="AA553" s="28">
        <f t="shared" ref="AA553:AA616" si="347">20*LOG(SQRT((W553/fzRHP)^2+1))</f>
        <v>55.357513065591434</v>
      </c>
      <c r="AB553" s="28">
        <f t="shared" ref="AB553:AB616" si="348">-180/PI()*ATAN(W553/fzRHP)</f>
        <v>-89.902220640088501</v>
      </c>
      <c r="AC553" s="28">
        <f t="shared" ref="AC553:AC616" si="349">20*LOG(SQRT((W553/fzESR)^2+1))</f>
        <v>44.653399558392373</v>
      </c>
      <c r="AD553" s="28">
        <f t="shared" ref="AD553:AD616" si="350">180/PI()*ATAN(W553/fzESR)</f>
        <v>89.664683338456712</v>
      </c>
      <c r="AE553" s="28">
        <f t="shared" ref="AE553:AE616" si="351">X553+Y553+AA553+AC553</f>
        <v>3.1570833918650223</v>
      </c>
      <c r="AF553" s="28">
        <f t="shared" ref="AF553:AF616" si="352">Z553+AB553+AD553</f>
        <v>-90.236317954396213</v>
      </c>
      <c r="AG553" s="28">
        <f t="shared" si="340"/>
        <v>92.110410468749379</v>
      </c>
      <c r="AH553" s="28">
        <f t="shared" ref="AH553:AH616" si="353">20*LOG(1/SQRT((W553/fp_comp1)^2+1))</f>
        <v>-179.64381723956103</v>
      </c>
      <c r="AI553" s="28">
        <f t="shared" ref="AI553:AI616" si="354">-180/PI()*ATAN(W553/fp_comp1)</f>
        <v>-89.999999940305841</v>
      </c>
      <c r="AJ553" s="28">
        <f t="shared" ref="AJ553:AJ616" si="355">20*LOG(SQRT((W553/fz_comp)^2+1))</f>
        <v>102.98232978138415</v>
      </c>
      <c r="AK553" s="28">
        <f t="shared" ref="AK553:AK616" si="356">180/PI()*ATAN(W553/fz_comp)</f>
        <v>89.999593550921432</v>
      </c>
      <c r="AL553" s="29">
        <f t="shared" ref="AL553:AL616" si="357">20*LOG(1/SQRT((W553/fp_comp2)^2+1))</f>
        <v>-52.784077294721769</v>
      </c>
      <c r="AM553" s="28">
        <f t="shared" ref="AM553:AM616" si="358">-180/PI()*ATAN(W553/fp_comp2)</f>
        <v>-89.86850199957577</v>
      </c>
      <c r="AN553" s="28">
        <f t="shared" ref="AN553:AN616" si="359">AG553+AH553+AJ553+AL553</f>
        <v>-37.335154284149269</v>
      </c>
      <c r="AO553" s="28">
        <f t="shared" ref="AO553:AO616" si="360">AI553+AK553+AM553</f>
        <v>-89.868908388960179</v>
      </c>
      <c r="AP553">
        <f t="shared" si="341"/>
        <v>23.609121289162623</v>
      </c>
      <c r="AQ553">
        <f t="shared" si="342"/>
        <v>-25.26482869549163</v>
      </c>
      <c r="AR553" s="28">
        <f t="shared" ref="AR553:AR616" si="361">AE553+AN553+AP553+AQ553</f>
        <v>-35.833778298613254</v>
      </c>
      <c r="AS553" s="30">
        <f t="shared" ref="AS553:AS616" si="362">AF553+AO553</f>
        <v>-180.10522634335638</v>
      </c>
      <c r="AT553" s="28">
        <f t="shared" ref="AT553:AT616" si="363">20*LOG(SQRT((W553/fz_ff)^2+1))</f>
        <v>4.1497053313259563E-3</v>
      </c>
      <c r="AU553" s="28">
        <f t="shared" ref="AU553:AU616" si="364">180/PI()*ATAN(W553/fz_ff)</f>
        <v>1.7709427618607185</v>
      </c>
      <c r="AV553" s="29">
        <f t="shared" ref="AV553:AV616" si="365">20*LOG(1/SQRT((W553/fp_ff)^2+1))</f>
        <v>-1.2352113493177736E-5</v>
      </c>
      <c r="AW553" s="28">
        <f t="shared" ref="AW553:AW616" si="366">-180/PI()*ATAN(W553/fp_ff)</f>
        <v>-9.6627559436845437E-2</v>
      </c>
      <c r="AX553" s="31">
        <f t="shared" ref="AX553:AX616" si="367">AT553+AV553</f>
        <v>4.1373532178327786E-3</v>
      </c>
      <c r="AY553" s="28">
        <f t="shared" ref="AY553:AY616" si="368">AU553+AW553</f>
        <v>1.674315202423873</v>
      </c>
      <c r="AZ553" s="8">
        <f t="shared" ref="AZ553:AZ616" si="369">AR553+AX553</f>
        <v>-35.829640945395418</v>
      </c>
      <c r="BA553" s="8">
        <f t="shared" ref="BA553:BA616" si="370">AS553+AY553</f>
        <v>-178.43091114093249</v>
      </c>
      <c r="BB553" s="8">
        <f t="shared" ref="BB553:BB616" si="371">BA553+180</f>
        <v>1.5690888590675058</v>
      </c>
      <c r="BD553" s="32">
        <f t="shared" ref="BD553:BD616" si="372">ROUND(AZ553,0)</f>
        <v>-36</v>
      </c>
      <c r="BE553" s="32">
        <f t="shared" ref="BE553:BE616" si="373">ROUND(BA553,0)</f>
        <v>-178</v>
      </c>
      <c r="BF553" s="32">
        <f t="shared" ref="BF553:BF616" si="374">ROUND(BB553,0)</f>
        <v>2</v>
      </c>
    </row>
    <row r="554" spans="22:58" x14ac:dyDescent="0.25">
      <c r="V554" s="27">
        <v>6.5000000000000702</v>
      </c>
      <c r="W554" s="32">
        <f t="shared" si="344"/>
        <v>31622776.601688966</v>
      </c>
      <c r="X554">
        <f t="shared" si="343"/>
        <v>-3.4139245433795011</v>
      </c>
      <c r="Y554" s="28">
        <f t="shared" si="345"/>
        <v>-93.639904688650773</v>
      </c>
      <c r="Z554" s="28">
        <f t="shared" si="346"/>
        <v>-89.998808408496132</v>
      </c>
      <c r="AA554" s="28">
        <f t="shared" si="347"/>
        <v>55.557512496323014</v>
      </c>
      <c r="AB554" s="28">
        <f t="shared" si="348"/>
        <v>-89.904446365878229</v>
      </c>
      <c r="AC554" s="28">
        <f t="shared" si="349"/>
        <v>44.853392863728914</v>
      </c>
      <c r="AD554" s="28">
        <f t="shared" si="350"/>
        <v>89.672315909157192</v>
      </c>
      <c r="AE554" s="28">
        <f t="shared" si="351"/>
        <v>3.3570761280216601</v>
      </c>
      <c r="AF554" s="28">
        <f t="shared" si="352"/>
        <v>-90.230938865217183</v>
      </c>
      <c r="AG554" s="28">
        <f t="shared" si="340"/>
        <v>92.110410468749379</v>
      </c>
      <c r="AH554" s="28">
        <f t="shared" si="353"/>
        <v>-179.84381723956102</v>
      </c>
      <c r="AI554" s="28">
        <f t="shared" si="354"/>
        <v>-89.999999941664655</v>
      </c>
      <c r="AJ554" s="28">
        <f t="shared" si="355"/>
        <v>103.18232978137431</v>
      </c>
      <c r="AK554" s="28">
        <f t="shared" si="356"/>
        <v>89.999602802831987</v>
      </c>
      <c r="AL554" s="29">
        <f t="shared" si="357"/>
        <v>-52.984076265140352</v>
      </c>
      <c r="AM554" s="28">
        <f t="shared" si="358"/>
        <v>-89.871495249349294</v>
      </c>
      <c r="AN554" s="28">
        <f t="shared" si="359"/>
        <v>-37.535153254577686</v>
      </c>
      <c r="AO554" s="28">
        <f t="shared" si="360"/>
        <v>-89.871892388181962</v>
      </c>
      <c r="AP554">
        <f t="shared" si="341"/>
        <v>23.609121289162623</v>
      </c>
      <c r="AQ554">
        <f t="shared" si="342"/>
        <v>-25.26482869549163</v>
      </c>
      <c r="AR554" s="28">
        <f t="shared" si="361"/>
        <v>-35.833784532885034</v>
      </c>
      <c r="AS554" s="30">
        <f t="shared" si="362"/>
        <v>-180.10283125339913</v>
      </c>
      <c r="AT554" s="28">
        <f t="shared" si="363"/>
        <v>4.3451771152626436E-3</v>
      </c>
      <c r="AU554" s="28">
        <f t="shared" si="364"/>
        <v>1.8121661262396236</v>
      </c>
      <c r="AV554" s="29">
        <f t="shared" si="365"/>
        <v>-1.2934249801014614E-5</v>
      </c>
      <c r="AW554" s="28">
        <f t="shared" si="366"/>
        <v>-9.8878300014971124E-2</v>
      </c>
      <c r="AX554" s="31">
        <f t="shared" si="367"/>
        <v>4.3322428654616286E-3</v>
      </c>
      <c r="AY554" s="28">
        <f t="shared" si="368"/>
        <v>1.7132878262246525</v>
      </c>
      <c r="AZ554" s="8">
        <f t="shared" si="369"/>
        <v>-35.829452290019574</v>
      </c>
      <c r="BA554" s="8">
        <f t="shared" si="370"/>
        <v>-178.38954342717449</v>
      </c>
      <c r="BB554" s="8">
        <f t="shared" si="371"/>
        <v>1.6104565728255125</v>
      </c>
      <c r="BD554" s="32">
        <f t="shared" si="372"/>
        <v>-36</v>
      </c>
      <c r="BE554" s="32">
        <f t="shared" si="373"/>
        <v>-178</v>
      </c>
      <c r="BF554" s="32">
        <f t="shared" si="374"/>
        <v>2</v>
      </c>
    </row>
    <row r="555" spans="22:58" x14ac:dyDescent="0.25">
      <c r="V555" s="27">
        <v>6.5100000000000797</v>
      </c>
      <c r="W555" s="32">
        <f t="shared" si="344"/>
        <v>32359365.692968801</v>
      </c>
      <c r="X555">
        <f t="shared" si="343"/>
        <v>-3.4139245433795011</v>
      </c>
      <c r="Y555" s="28">
        <f t="shared" si="345"/>
        <v>-93.839904688566406</v>
      </c>
      <c r="Z555" s="28">
        <f t="shared" si="346"/>
        <v>-89.998835532430235</v>
      </c>
      <c r="AA555" s="28">
        <f t="shared" si="347"/>
        <v>55.757511952676005</v>
      </c>
      <c r="AB555" s="28">
        <f t="shared" si="348"/>
        <v>-89.906621428242246</v>
      </c>
      <c r="AC555" s="28">
        <f t="shared" si="349"/>
        <v>45.053386470365488</v>
      </c>
      <c r="AD555" s="28">
        <f t="shared" si="350"/>
        <v>89.679774752575369</v>
      </c>
      <c r="AE555" s="28">
        <f t="shared" si="351"/>
        <v>3.5570691910955929</v>
      </c>
      <c r="AF555" s="28">
        <f t="shared" si="352"/>
        <v>-90.225682208097126</v>
      </c>
      <c r="AG555" s="28">
        <f t="shared" si="340"/>
        <v>92.110410468749379</v>
      </c>
      <c r="AH555" s="28">
        <f t="shared" si="353"/>
        <v>-180.04381723956124</v>
      </c>
      <c r="AI555" s="28">
        <f t="shared" si="354"/>
        <v>-89.999999942992545</v>
      </c>
      <c r="AJ555" s="28">
        <f t="shared" si="355"/>
        <v>103.3823297813651</v>
      </c>
      <c r="AK555" s="28">
        <f t="shared" si="356"/>
        <v>89.999611844143359</v>
      </c>
      <c r="AL555" s="29">
        <f t="shared" si="357"/>
        <v>-53.184075281897698</v>
      </c>
      <c r="AM555" s="28">
        <f t="shared" si="358"/>
        <v>-89.874420365117402</v>
      </c>
      <c r="AN555" s="28">
        <f t="shared" si="359"/>
        <v>-37.735152271344454</v>
      </c>
      <c r="AO555" s="28">
        <f t="shared" si="360"/>
        <v>-89.874808463966588</v>
      </c>
      <c r="AP555">
        <f t="shared" si="341"/>
        <v>23.609121289162623</v>
      </c>
      <c r="AQ555">
        <f t="shared" si="342"/>
        <v>-25.26482869549163</v>
      </c>
      <c r="AR555" s="28">
        <f t="shared" si="361"/>
        <v>-35.833790486577868</v>
      </c>
      <c r="AS555" s="30">
        <f t="shared" si="362"/>
        <v>-180.1004906720637</v>
      </c>
      <c r="AT555" s="28">
        <f t="shared" si="363"/>
        <v>4.5498517712741927E-3</v>
      </c>
      <c r="AU555" s="28">
        <f t="shared" si="364"/>
        <v>1.8543477630059182</v>
      </c>
      <c r="AV555" s="29">
        <f t="shared" si="365"/>
        <v>-1.3543821262667124E-5</v>
      </c>
      <c r="AW555" s="28">
        <f t="shared" si="366"/>
        <v>-0.10118146676004365</v>
      </c>
      <c r="AX555" s="31">
        <f t="shared" si="367"/>
        <v>4.5363079500115259E-3</v>
      </c>
      <c r="AY555" s="28">
        <f t="shared" si="368"/>
        <v>1.7531662962458745</v>
      </c>
      <c r="AZ555" s="8">
        <f t="shared" si="369"/>
        <v>-35.829254178627856</v>
      </c>
      <c r="BA555" s="8">
        <f t="shared" si="370"/>
        <v>-178.34732437581783</v>
      </c>
      <c r="BB555" s="8">
        <f t="shared" si="371"/>
        <v>1.6526756241821658</v>
      </c>
      <c r="BD555" s="32">
        <f t="shared" si="372"/>
        <v>-36</v>
      </c>
      <c r="BE555" s="32">
        <f t="shared" si="373"/>
        <v>-178</v>
      </c>
      <c r="BF555" s="32">
        <f t="shared" si="374"/>
        <v>2</v>
      </c>
    </row>
    <row r="556" spans="22:58" x14ac:dyDescent="0.25">
      <c r="V556" s="27">
        <v>6.5200000000000804</v>
      </c>
      <c r="W556" s="32">
        <f t="shared" si="344"/>
        <v>33113112.14826528</v>
      </c>
      <c r="X556">
        <f t="shared" si="343"/>
        <v>-3.4139245433795011</v>
      </c>
      <c r="Y556" s="28">
        <f t="shared" si="345"/>
        <v>-94.039904688485692</v>
      </c>
      <c r="Z556" s="28">
        <f t="shared" si="346"/>
        <v>-89.998862038948218</v>
      </c>
      <c r="AA556" s="28">
        <f t="shared" si="347"/>
        <v>55.957511433496919</v>
      </c>
      <c r="AB556" s="28">
        <f t="shared" si="348"/>
        <v>-89.908746980402356</v>
      </c>
      <c r="AC556" s="28">
        <f t="shared" si="349"/>
        <v>45.253380364741872</v>
      </c>
      <c r="AD556" s="28">
        <f t="shared" si="350"/>
        <v>89.687063822476915</v>
      </c>
      <c r="AE556" s="28">
        <f t="shared" si="351"/>
        <v>3.757062566373591</v>
      </c>
      <c r="AF556" s="28">
        <f t="shared" si="352"/>
        <v>-90.220545196873644</v>
      </c>
      <c r="AG556" s="28">
        <f t="shared" si="340"/>
        <v>92.110410468749379</v>
      </c>
      <c r="AH556" s="28">
        <f t="shared" si="353"/>
        <v>-180.24381723956122</v>
      </c>
      <c r="AI556" s="28">
        <f t="shared" si="354"/>
        <v>-89.999999944290181</v>
      </c>
      <c r="AJ556" s="28">
        <f t="shared" si="355"/>
        <v>103.58232978135615</v>
      </c>
      <c r="AK556" s="28">
        <f t="shared" si="356"/>
        <v>89.999620679649368</v>
      </c>
      <c r="AL556" s="29">
        <f t="shared" si="357"/>
        <v>-53.384074342907873</v>
      </c>
      <c r="AM556" s="28">
        <f t="shared" si="358"/>
        <v>-89.877278897754167</v>
      </c>
      <c r="AN556" s="28">
        <f t="shared" si="359"/>
        <v>-37.935151332363567</v>
      </c>
      <c r="AO556" s="28">
        <f t="shared" si="360"/>
        <v>-89.87765816239498</v>
      </c>
      <c r="AP556">
        <f t="shared" si="341"/>
        <v>23.609121289162623</v>
      </c>
      <c r="AQ556">
        <f t="shared" si="342"/>
        <v>-25.26482869549163</v>
      </c>
      <c r="AR556" s="28">
        <f t="shared" si="361"/>
        <v>-35.833796172318984</v>
      </c>
      <c r="AS556" s="30">
        <f t="shared" si="362"/>
        <v>-180.09820335926861</v>
      </c>
      <c r="AT556" s="28">
        <f t="shared" si="363"/>
        <v>4.7641621086156449E-3</v>
      </c>
      <c r="AU556" s="28">
        <f t="shared" si="364"/>
        <v>1.8975098544165534</v>
      </c>
      <c r="AV556" s="29">
        <f t="shared" si="365"/>
        <v>-1.4182120852432293E-5</v>
      </c>
      <c r="AW556" s="28">
        <f t="shared" si="366"/>
        <v>-0.10353828081176324</v>
      </c>
      <c r="AX556" s="31">
        <f t="shared" si="367"/>
        <v>4.7499799877632129E-3</v>
      </c>
      <c r="AY556" s="28">
        <f t="shared" si="368"/>
        <v>1.7939715736047901</v>
      </c>
      <c r="AZ556" s="8">
        <f t="shared" si="369"/>
        <v>-35.829046192331219</v>
      </c>
      <c r="BA556" s="8">
        <f t="shared" si="370"/>
        <v>-178.30423178566383</v>
      </c>
      <c r="BB556" s="8">
        <f t="shared" si="371"/>
        <v>1.6957682143361694</v>
      </c>
      <c r="BD556" s="32">
        <f t="shared" si="372"/>
        <v>-36</v>
      </c>
      <c r="BE556" s="32">
        <f t="shared" si="373"/>
        <v>-178</v>
      </c>
      <c r="BF556" s="32">
        <f t="shared" si="374"/>
        <v>2</v>
      </c>
    </row>
    <row r="557" spans="22:58" x14ac:dyDescent="0.25">
      <c r="V557" s="27">
        <v>6.5300000000000802</v>
      </c>
      <c r="W557" s="32">
        <f t="shared" si="344"/>
        <v>33884415.613926567</v>
      </c>
      <c r="X557">
        <f t="shared" si="343"/>
        <v>-3.4139245433795011</v>
      </c>
      <c r="Y557" s="28">
        <f t="shared" si="345"/>
        <v>-94.239904688408572</v>
      </c>
      <c r="Z557" s="28">
        <f t="shared" si="346"/>
        <v>-89.99888794210419</v>
      </c>
      <c r="AA557" s="28">
        <f t="shared" si="347"/>
        <v>56.157510937684663</v>
      </c>
      <c r="AB557" s="28">
        <f t="shared" si="348"/>
        <v>-89.910824149330978</v>
      </c>
      <c r="AC557" s="28">
        <f t="shared" si="349"/>
        <v>45.453374533908558</v>
      </c>
      <c r="AD557" s="28">
        <f t="shared" si="350"/>
        <v>89.6941869826789</v>
      </c>
      <c r="AE557" s="28">
        <f t="shared" si="351"/>
        <v>3.9570562398051408</v>
      </c>
      <c r="AF557" s="28">
        <f t="shared" si="352"/>
        <v>-90.215525108756253</v>
      </c>
      <c r="AG557" s="28">
        <f t="shared" si="340"/>
        <v>92.110410468749379</v>
      </c>
      <c r="AH557" s="28">
        <f t="shared" si="353"/>
        <v>-180.44381723956121</v>
      </c>
      <c r="AI557" s="28">
        <f t="shared" si="354"/>
        <v>-89.999999945558287</v>
      </c>
      <c r="AJ557" s="28">
        <f t="shared" si="355"/>
        <v>103.78232978134758</v>
      </c>
      <c r="AK557" s="28">
        <f t="shared" si="356"/>
        <v>89.999629314034692</v>
      </c>
      <c r="AL557" s="29">
        <f t="shared" si="357"/>
        <v>-53.58407344617936</v>
      </c>
      <c r="AM557" s="28">
        <f t="shared" si="358"/>
        <v>-89.88007236283444</v>
      </c>
      <c r="AN557" s="28">
        <f t="shared" si="359"/>
        <v>-38.13515043564361</v>
      </c>
      <c r="AO557" s="28">
        <f t="shared" si="360"/>
        <v>-89.880442994358035</v>
      </c>
      <c r="AP557">
        <f t="shared" si="341"/>
        <v>23.609121289162623</v>
      </c>
      <c r="AQ557">
        <f t="shared" si="342"/>
        <v>-25.26482869549163</v>
      </c>
      <c r="AR557" s="28">
        <f t="shared" si="361"/>
        <v>-35.833801602167476</v>
      </c>
      <c r="AS557" s="30">
        <f t="shared" si="362"/>
        <v>-180.09596810311427</v>
      </c>
      <c r="AT557" s="28">
        <f t="shared" si="363"/>
        <v>4.9885612466813315E-3</v>
      </c>
      <c r="AU557" s="28">
        <f t="shared" si="364"/>
        <v>1.9416750895186148</v>
      </c>
      <c r="AV557" s="29">
        <f t="shared" si="365"/>
        <v>-1.4850502473506073E-5</v>
      </c>
      <c r="AW557" s="28">
        <f t="shared" si="366"/>
        <v>-0.10594999175221743</v>
      </c>
      <c r="AX557" s="31">
        <f t="shared" si="367"/>
        <v>4.9737107442078257E-3</v>
      </c>
      <c r="AY557" s="28">
        <f t="shared" si="368"/>
        <v>1.8357250977663973</v>
      </c>
      <c r="AZ557" s="8">
        <f t="shared" si="369"/>
        <v>-35.828827891423266</v>
      </c>
      <c r="BA557" s="8">
        <f t="shared" si="370"/>
        <v>-178.26024300534789</v>
      </c>
      <c r="BB557" s="8">
        <f t="shared" si="371"/>
        <v>1.7397569946521116</v>
      </c>
      <c r="BD557" s="32">
        <f t="shared" si="372"/>
        <v>-36</v>
      </c>
      <c r="BE557" s="32">
        <f t="shared" si="373"/>
        <v>-178</v>
      </c>
      <c r="BF557" s="32">
        <f t="shared" si="374"/>
        <v>2</v>
      </c>
    </row>
    <row r="558" spans="22:58" x14ac:dyDescent="0.25">
      <c r="V558" s="27">
        <v>6.54000000000008</v>
      </c>
      <c r="W558" s="32">
        <f t="shared" si="344"/>
        <v>34673685.045259625</v>
      </c>
      <c r="X558">
        <f t="shared" si="343"/>
        <v>-3.4139245433795011</v>
      </c>
      <c r="Y558" s="28">
        <f t="shared" si="345"/>
        <v>-94.439904688334934</v>
      </c>
      <c r="Z558" s="28">
        <f t="shared" si="346"/>
        <v>-89.998913255632345</v>
      </c>
      <c r="AA558" s="28">
        <f t="shared" si="347"/>
        <v>56.357510464187598</v>
      </c>
      <c r="AB558" s="28">
        <f t="shared" si="348"/>
        <v>-89.912854036348747</v>
      </c>
      <c r="AC558" s="28">
        <f t="shared" si="349"/>
        <v>45.653368965498657</v>
      </c>
      <c r="AD558" s="28">
        <f t="shared" si="350"/>
        <v>89.701148009093842</v>
      </c>
      <c r="AE558" s="28">
        <f t="shared" si="351"/>
        <v>4.1570501979718273</v>
      </c>
      <c r="AF558" s="28">
        <f t="shared" si="352"/>
        <v>-90.210619282887265</v>
      </c>
      <c r="AG558" s="28">
        <f t="shared" si="340"/>
        <v>92.110410468749379</v>
      </c>
      <c r="AH558" s="28">
        <f t="shared" si="353"/>
        <v>-180.6438172395612</v>
      </c>
      <c r="AI558" s="28">
        <f t="shared" si="354"/>
        <v>-89.999999946797544</v>
      </c>
      <c r="AJ558" s="28">
        <f t="shared" si="355"/>
        <v>103.98232978133939</v>
      </c>
      <c r="AK558" s="28">
        <f t="shared" si="356"/>
        <v>89.999637751877415</v>
      </c>
      <c r="AL558" s="29">
        <f t="shared" si="357"/>
        <v>-53.784072589810101</v>
      </c>
      <c r="AM558" s="28">
        <f t="shared" si="358"/>
        <v>-89.882802241437261</v>
      </c>
      <c r="AN558" s="28">
        <f t="shared" si="359"/>
        <v>-38.335149579282536</v>
      </c>
      <c r="AO558" s="28">
        <f t="shared" si="360"/>
        <v>-89.88316443635739</v>
      </c>
      <c r="AP558">
        <f t="shared" si="341"/>
        <v>23.609121289162623</v>
      </c>
      <c r="AQ558">
        <f t="shared" si="342"/>
        <v>-25.26482869549163</v>
      </c>
      <c r="AR558" s="28">
        <f t="shared" si="361"/>
        <v>-35.833806787639716</v>
      </c>
      <c r="AS558" s="30">
        <f t="shared" si="362"/>
        <v>-180.09378371924464</v>
      </c>
      <c r="AT558" s="28">
        <f t="shared" si="363"/>
        <v>5.223523563773624E-3</v>
      </c>
      <c r="AU558" s="28">
        <f t="shared" si="364"/>
        <v>1.9868666752486364</v>
      </c>
      <c r="AV558" s="29">
        <f t="shared" si="365"/>
        <v>-1.5550383840431558E-5</v>
      </c>
      <c r="AW558" s="28">
        <f t="shared" si="366"/>
        <v>-0.10841787826826635</v>
      </c>
      <c r="AX558" s="31">
        <f t="shared" si="367"/>
        <v>5.2079731799331928E-3</v>
      </c>
      <c r="AY558" s="28">
        <f t="shared" si="368"/>
        <v>1.87844879698037</v>
      </c>
      <c r="AZ558" s="8">
        <f t="shared" si="369"/>
        <v>-35.828598814459781</v>
      </c>
      <c r="BA558" s="8">
        <f t="shared" si="370"/>
        <v>-178.21533492226428</v>
      </c>
      <c r="BB558" s="8">
        <f t="shared" si="371"/>
        <v>1.784665077735724</v>
      </c>
      <c r="BD558" s="32">
        <f t="shared" si="372"/>
        <v>-36</v>
      </c>
      <c r="BE558" s="32">
        <f t="shared" si="373"/>
        <v>-178</v>
      </c>
      <c r="BF558" s="32">
        <f t="shared" si="374"/>
        <v>2</v>
      </c>
    </row>
    <row r="559" spans="22:58" x14ac:dyDescent="0.25">
      <c r="V559" s="27">
        <v>6.5500000000000798</v>
      </c>
      <c r="W559" s="32">
        <f t="shared" si="344"/>
        <v>35481338.923364088</v>
      </c>
      <c r="X559">
        <f t="shared" si="343"/>
        <v>-3.4139245433795011</v>
      </c>
      <c r="Y559" s="28">
        <f t="shared" si="345"/>
        <v>-94.639904688264608</v>
      </c>
      <c r="Z559" s="28">
        <f t="shared" si="346"/>
        <v>-89.998937992954268</v>
      </c>
      <c r="AA559" s="28">
        <f t="shared" si="347"/>
        <v>56.55751001200133</v>
      </c>
      <c r="AB559" s="28">
        <f t="shared" si="348"/>
        <v>-89.914837717708238</v>
      </c>
      <c r="AC559" s="28">
        <f t="shared" si="349"/>
        <v>45.853363647701812</v>
      </c>
      <c r="AD559" s="28">
        <f t="shared" si="350"/>
        <v>89.707950591727638</v>
      </c>
      <c r="AE559" s="28">
        <f t="shared" si="351"/>
        <v>4.3570444280590408</v>
      </c>
      <c r="AF559" s="28">
        <f t="shared" si="352"/>
        <v>-90.205825118934854</v>
      </c>
      <c r="AG559" s="28">
        <f t="shared" si="340"/>
        <v>92.110410468749379</v>
      </c>
      <c r="AH559" s="28">
        <f t="shared" si="353"/>
        <v>-180.84381723956119</v>
      </c>
      <c r="AI559" s="28">
        <f t="shared" si="354"/>
        <v>-89.999999948008565</v>
      </c>
      <c r="AJ559" s="28">
        <f t="shared" si="355"/>
        <v>104.18232978133156</v>
      </c>
      <c r="AK559" s="28">
        <f t="shared" si="356"/>
        <v>89.999645997651385</v>
      </c>
      <c r="AL559" s="29">
        <f t="shared" si="357"/>
        <v>-53.984071771983636</v>
      </c>
      <c r="AM559" s="28">
        <f t="shared" si="358"/>
        <v>-89.885469980930793</v>
      </c>
      <c r="AN559" s="28">
        <f t="shared" si="359"/>
        <v>-38.535148761463887</v>
      </c>
      <c r="AO559" s="28">
        <f t="shared" si="360"/>
        <v>-89.885823931287973</v>
      </c>
      <c r="AP559">
        <f t="shared" si="341"/>
        <v>23.609121289162623</v>
      </c>
      <c r="AQ559">
        <f t="shared" si="342"/>
        <v>-25.26482869549163</v>
      </c>
      <c r="AR559" s="28">
        <f t="shared" si="361"/>
        <v>-35.833811739733854</v>
      </c>
      <c r="AS559" s="30">
        <f t="shared" si="362"/>
        <v>-180.09164905022283</v>
      </c>
      <c r="AT559" s="28">
        <f t="shared" si="363"/>
        <v>5.4695456897687015E-3</v>
      </c>
      <c r="AU559" s="28">
        <f t="shared" si="364"/>
        <v>2.0331083477405318</v>
      </c>
      <c r="AV559" s="29">
        <f t="shared" si="365"/>
        <v>-1.628324947823789E-5</v>
      </c>
      <c r="AW559" s="28">
        <f t="shared" si="366"/>
        <v>-0.11094324882935727</v>
      </c>
      <c r="AX559" s="31">
        <f t="shared" si="367"/>
        <v>5.4532624402904633E-3</v>
      </c>
      <c r="AY559" s="28">
        <f t="shared" si="368"/>
        <v>1.9221650989111745</v>
      </c>
      <c r="AZ559" s="8">
        <f t="shared" si="369"/>
        <v>-35.828358477293563</v>
      </c>
      <c r="BA559" s="8">
        <f t="shared" si="370"/>
        <v>-178.16948395131166</v>
      </c>
      <c r="BB559" s="8">
        <f t="shared" si="371"/>
        <v>1.8305160486883381</v>
      </c>
      <c r="BD559" s="32">
        <f t="shared" si="372"/>
        <v>-36</v>
      </c>
      <c r="BE559" s="32">
        <f t="shared" si="373"/>
        <v>-178</v>
      </c>
      <c r="BF559" s="32">
        <f t="shared" si="374"/>
        <v>2</v>
      </c>
    </row>
    <row r="560" spans="22:58" x14ac:dyDescent="0.25">
      <c r="V560" s="27">
        <v>6.5600000000000804</v>
      </c>
      <c r="W560" s="32">
        <f t="shared" si="344"/>
        <v>36307805.477016889</v>
      </c>
      <c r="X560">
        <f t="shared" si="343"/>
        <v>-3.4139245433795011</v>
      </c>
      <c r="Y560" s="28">
        <f t="shared" si="345"/>
        <v>-94.839904688197478</v>
      </c>
      <c r="Z560" s="28">
        <f t="shared" si="346"/>
        <v>-89.998962167185994</v>
      </c>
      <c r="AA560" s="28">
        <f t="shared" si="347"/>
        <v>56.757509580166783</v>
      </c>
      <c r="AB560" s="28">
        <f t="shared" si="348"/>
        <v>-89.916776245164542</v>
      </c>
      <c r="AC560" s="28">
        <f t="shared" si="349"/>
        <v>46.053358569239208</v>
      </c>
      <c r="AD560" s="28">
        <f t="shared" si="350"/>
        <v>89.714598336632093</v>
      </c>
      <c r="AE560" s="28">
        <f t="shared" si="351"/>
        <v>4.5570389178290043</v>
      </c>
      <c r="AF560" s="28">
        <f t="shared" si="352"/>
        <v>-90.201140075718456</v>
      </c>
      <c r="AG560" s="28">
        <f t="shared" si="340"/>
        <v>92.110410468749379</v>
      </c>
      <c r="AH560" s="28">
        <f t="shared" si="353"/>
        <v>-181.04381723956124</v>
      </c>
      <c r="AI560" s="28">
        <f t="shared" si="354"/>
        <v>-89.999999949192045</v>
      </c>
      <c r="AJ560" s="28">
        <f t="shared" si="355"/>
        <v>104.38232978132412</v>
      </c>
      <c r="AK560" s="28">
        <f t="shared" si="356"/>
        <v>89.999654055728627</v>
      </c>
      <c r="AL560" s="29">
        <f t="shared" si="357"/>
        <v>-54.184070990965303</v>
      </c>
      <c r="AM560" s="28">
        <f t="shared" si="358"/>
        <v>-89.888076995739524</v>
      </c>
      <c r="AN560" s="28">
        <f t="shared" si="359"/>
        <v>-38.735147980453043</v>
      </c>
      <c r="AO560" s="28">
        <f t="shared" si="360"/>
        <v>-89.888422889202943</v>
      </c>
      <c r="AP560">
        <f t="shared" si="341"/>
        <v>23.609121289162623</v>
      </c>
      <c r="AQ560">
        <f t="shared" si="342"/>
        <v>-25.26482869549163</v>
      </c>
      <c r="AR560" s="28">
        <f t="shared" si="361"/>
        <v>-35.833816468953046</v>
      </c>
      <c r="AS560" s="30">
        <f t="shared" si="362"/>
        <v>-180.08956296492141</v>
      </c>
      <c r="AT560" s="28">
        <f t="shared" si="363"/>
        <v>5.7271475446805066E-3</v>
      </c>
      <c r="AU560" s="28">
        <f t="shared" si="364"/>
        <v>2.0804243838432974</v>
      </c>
      <c r="AV560" s="29">
        <f t="shared" si="365"/>
        <v>-1.7050653876843676E-5</v>
      </c>
      <c r="AW560" s="28">
        <f t="shared" si="366"/>
        <v>-0.11352744238111878</v>
      </c>
      <c r="AX560" s="31">
        <f t="shared" si="367"/>
        <v>5.710096890803663E-3</v>
      </c>
      <c r="AY560" s="28">
        <f t="shared" si="368"/>
        <v>1.9668969414621786</v>
      </c>
      <c r="AZ560" s="8">
        <f t="shared" si="369"/>
        <v>-35.828106372062244</v>
      </c>
      <c r="BA560" s="8">
        <f t="shared" si="370"/>
        <v>-178.12266602345923</v>
      </c>
      <c r="BB560" s="8">
        <f t="shared" si="371"/>
        <v>1.8773339765407684</v>
      </c>
      <c r="BD560" s="32">
        <f t="shared" si="372"/>
        <v>-36</v>
      </c>
      <c r="BE560" s="32">
        <f t="shared" si="373"/>
        <v>-178</v>
      </c>
      <c r="BF560" s="32">
        <f t="shared" si="374"/>
        <v>2</v>
      </c>
    </row>
    <row r="561" spans="22:58" x14ac:dyDescent="0.25">
      <c r="V561" s="27">
        <v>6.5700000000000802</v>
      </c>
      <c r="W561" s="32">
        <f t="shared" si="344"/>
        <v>37153522.909724161</v>
      </c>
      <c r="X561">
        <f t="shared" si="343"/>
        <v>-3.4139245433795011</v>
      </c>
      <c r="Y561" s="28">
        <f t="shared" si="345"/>
        <v>-95.039904688133333</v>
      </c>
      <c r="Z561" s="28">
        <f t="shared" si="346"/>
        <v>-89.998985791145003</v>
      </c>
      <c r="AA561" s="28">
        <f t="shared" si="347"/>
        <v>56.957509167767945</v>
      </c>
      <c r="AB561" s="28">
        <f t="shared" si="348"/>
        <v>-89.918670646532789</v>
      </c>
      <c r="AC561" s="28">
        <f t="shared" si="349"/>
        <v>46.253353719339501</v>
      </c>
      <c r="AD561" s="28">
        <f t="shared" si="350"/>
        <v>89.721094767813184</v>
      </c>
      <c r="AE561" s="28">
        <f t="shared" si="351"/>
        <v>4.7570336555946184</v>
      </c>
      <c r="AF561" s="28">
        <f t="shared" si="352"/>
        <v>-90.196561669864622</v>
      </c>
      <c r="AG561" s="28">
        <f t="shared" si="340"/>
        <v>92.110410468749379</v>
      </c>
      <c r="AH561" s="28">
        <f t="shared" si="353"/>
        <v>-181.24381723956122</v>
      </c>
      <c r="AI561" s="28">
        <f t="shared" si="354"/>
        <v>-89.999999950348581</v>
      </c>
      <c r="AJ561" s="28">
        <f t="shared" si="355"/>
        <v>104.58232978131699</v>
      </c>
      <c r="AK561" s="28">
        <f t="shared" si="356"/>
        <v>89.999661930381635</v>
      </c>
      <c r="AL561" s="29">
        <f t="shared" si="357"/>
        <v>-54.384070245098442</v>
      </c>
      <c r="AM561" s="28">
        <f t="shared" si="358"/>
        <v>-89.890624668094006</v>
      </c>
      <c r="AN561" s="28">
        <f t="shared" si="359"/>
        <v>-38.935147234593302</v>
      </c>
      <c r="AO561" s="28">
        <f t="shared" si="360"/>
        <v>-89.890962688060952</v>
      </c>
      <c r="AP561">
        <f t="shared" si="341"/>
        <v>23.609121289162623</v>
      </c>
      <c r="AQ561">
        <f t="shared" si="342"/>
        <v>-25.26482869549163</v>
      </c>
      <c r="AR561" s="28">
        <f t="shared" si="361"/>
        <v>-35.833820985327691</v>
      </c>
      <c r="AS561" s="30">
        <f t="shared" si="362"/>
        <v>-180.08752435792559</v>
      </c>
      <c r="AT561" s="28">
        <f t="shared" si="363"/>
        <v>5.9968734252017165E-3</v>
      </c>
      <c r="AU561" s="28">
        <f t="shared" si="364"/>
        <v>2.1288396128495326</v>
      </c>
      <c r="AV561" s="29">
        <f t="shared" si="365"/>
        <v>-1.785422478722505E-5</v>
      </c>
      <c r="AW561" s="28">
        <f t="shared" si="366"/>
        <v>-0.11617182905509787</v>
      </c>
      <c r="AX561" s="31">
        <f t="shared" si="367"/>
        <v>5.9790192004144918E-3</v>
      </c>
      <c r="AY561" s="28">
        <f t="shared" si="368"/>
        <v>2.0126677837944347</v>
      </c>
      <c r="AZ561" s="8">
        <f t="shared" si="369"/>
        <v>-35.827841966127274</v>
      </c>
      <c r="BA561" s="8">
        <f t="shared" si="370"/>
        <v>-178.07485657413116</v>
      </c>
      <c r="BB561" s="8">
        <f t="shared" si="371"/>
        <v>1.9251434258688391</v>
      </c>
      <c r="BD561" s="32">
        <f t="shared" si="372"/>
        <v>-36</v>
      </c>
      <c r="BE561" s="32">
        <f t="shared" si="373"/>
        <v>-178</v>
      </c>
      <c r="BF561" s="32">
        <f t="shared" si="374"/>
        <v>2</v>
      </c>
    </row>
    <row r="562" spans="22:58" x14ac:dyDescent="0.25">
      <c r="V562" s="27">
        <v>6.58000000000008</v>
      </c>
      <c r="W562" s="32">
        <f t="shared" si="344"/>
        <v>38018939.632063188</v>
      </c>
      <c r="X562">
        <f t="shared" si="343"/>
        <v>-3.4139245433795011</v>
      </c>
      <c r="Y562" s="28">
        <f t="shared" si="345"/>
        <v>-95.239904688072102</v>
      </c>
      <c r="Z562" s="28">
        <f t="shared" si="346"/>
        <v>-89.99900887735707</v>
      </c>
      <c r="AA562" s="28">
        <f t="shared" si="347"/>
        <v>57.157508773930076</v>
      </c>
      <c r="AB562" s="28">
        <f t="shared" si="348"/>
        <v>-89.920521926233079</v>
      </c>
      <c r="AC562" s="28">
        <f t="shared" si="349"/>
        <v>46.453349087716191</v>
      </c>
      <c r="AD562" s="28">
        <f t="shared" si="350"/>
        <v>89.727443329096204</v>
      </c>
      <c r="AE562" s="28">
        <f t="shared" si="351"/>
        <v>4.9570286301946709</v>
      </c>
      <c r="AF562" s="28">
        <f t="shared" si="352"/>
        <v>-90.192087474493931</v>
      </c>
      <c r="AG562" s="28">
        <f t="shared" si="340"/>
        <v>92.110410468749379</v>
      </c>
      <c r="AH562" s="28">
        <f t="shared" si="353"/>
        <v>-181.44381723956121</v>
      </c>
      <c r="AI562" s="28">
        <f t="shared" si="354"/>
        <v>-89.999999951478785</v>
      </c>
      <c r="AJ562" s="28">
        <f t="shared" si="355"/>
        <v>104.78232978131018</v>
      </c>
      <c r="AK562" s="28">
        <f t="shared" si="356"/>
        <v>89.999669625785657</v>
      </c>
      <c r="AL562" s="29">
        <f t="shared" si="357"/>
        <v>-54.584069532801003</v>
      </c>
      <c r="AM562" s="28">
        <f t="shared" si="358"/>
        <v>-89.893114348763532</v>
      </c>
      <c r="AN562" s="28">
        <f t="shared" si="359"/>
        <v>-39.135146522302655</v>
      </c>
      <c r="AO562" s="28">
        <f t="shared" si="360"/>
        <v>-89.89344467445666</v>
      </c>
      <c r="AP562">
        <f t="shared" si="341"/>
        <v>23.609121289162623</v>
      </c>
      <c r="AQ562">
        <f t="shared" si="342"/>
        <v>-25.26482869549163</v>
      </c>
      <c r="AR562" s="28">
        <f t="shared" si="361"/>
        <v>-35.833825298436992</v>
      </c>
      <c r="AS562" s="30">
        <f t="shared" si="362"/>
        <v>-180.08553214895059</v>
      </c>
      <c r="AT562" s="28">
        <f t="shared" si="363"/>
        <v>6.2792931413812349E-3</v>
      </c>
      <c r="AU562" s="28">
        <f t="shared" si="364"/>
        <v>2.1783794284357696</v>
      </c>
      <c r="AV562" s="29">
        <f t="shared" si="365"/>
        <v>-1.8695666667063791E-5</v>
      </c>
      <c r="AW562" s="28">
        <f t="shared" si="366"/>
        <v>-0.11887781089502308</v>
      </c>
      <c r="AX562" s="31">
        <f t="shared" si="367"/>
        <v>6.2605974747141713E-3</v>
      </c>
      <c r="AY562" s="28">
        <f t="shared" si="368"/>
        <v>2.0595016175407466</v>
      </c>
      <c r="AZ562" s="8">
        <f t="shared" si="369"/>
        <v>-35.827564700962277</v>
      </c>
      <c r="BA562" s="8">
        <f t="shared" si="370"/>
        <v>-178.02603053140984</v>
      </c>
      <c r="BB562" s="8">
        <f t="shared" si="371"/>
        <v>1.9739694685901554</v>
      </c>
      <c r="BD562" s="32">
        <f t="shared" si="372"/>
        <v>-36</v>
      </c>
      <c r="BE562" s="32">
        <f t="shared" si="373"/>
        <v>-178</v>
      </c>
      <c r="BF562" s="32">
        <f t="shared" si="374"/>
        <v>2</v>
      </c>
    </row>
    <row r="563" spans="22:58" x14ac:dyDescent="0.25">
      <c r="V563" s="27">
        <v>6.5900000000000798</v>
      </c>
      <c r="W563" s="32">
        <f t="shared" si="344"/>
        <v>38904514.499435283</v>
      </c>
      <c r="X563">
        <f t="shared" si="343"/>
        <v>-3.4139245433795011</v>
      </c>
      <c r="Y563" s="28">
        <f t="shared" si="345"/>
        <v>-95.439904688013598</v>
      </c>
      <c r="Z563" s="28">
        <f t="shared" si="346"/>
        <v>-89.999031438062801</v>
      </c>
      <c r="AA563" s="28">
        <f t="shared" si="347"/>
        <v>57.357508397817796</v>
      </c>
      <c r="AB563" s="28">
        <f t="shared" si="348"/>
        <v>-89.922331065822974</v>
      </c>
      <c r="AC563" s="28">
        <f t="shared" si="349"/>
        <v>46.653344664545656</v>
      </c>
      <c r="AD563" s="28">
        <f t="shared" si="350"/>
        <v>89.733647385948458</v>
      </c>
      <c r="AE563" s="28">
        <f t="shared" si="351"/>
        <v>5.1570238309703598</v>
      </c>
      <c r="AF563" s="28">
        <f t="shared" si="352"/>
        <v>-90.187715117937316</v>
      </c>
      <c r="AG563" s="28">
        <f t="shared" si="340"/>
        <v>92.110410468749379</v>
      </c>
      <c r="AH563" s="28">
        <f t="shared" si="353"/>
        <v>-181.64381723956123</v>
      </c>
      <c r="AI563" s="28">
        <f t="shared" si="354"/>
        <v>-89.999999952583266</v>
      </c>
      <c r="AJ563" s="28">
        <f t="shared" si="355"/>
        <v>104.98232978130368</v>
      </c>
      <c r="AK563" s="28">
        <f t="shared" si="356"/>
        <v>89.999677146020915</v>
      </c>
      <c r="AL563" s="29">
        <f t="shared" si="357"/>
        <v>-54.784068852562122</v>
      </c>
      <c r="AM563" s="28">
        <f t="shared" si="358"/>
        <v>-89.895547357772131</v>
      </c>
      <c r="AN563" s="28">
        <f t="shared" si="359"/>
        <v>-39.335145842070297</v>
      </c>
      <c r="AO563" s="28">
        <f t="shared" si="360"/>
        <v>-89.895870164334482</v>
      </c>
      <c r="AP563">
        <f t="shared" si="341"/>
        <v>23.609121289162623</v>
      </c>
      <c r="AQ563">
        <f t="shared" si="342"/>
        <v>-25.26482869549163</v>
      </c>
      <c r="AR563" s="28">
        <f t="shared" si="361"/>
        <v>-35.833829417428944</v>
      </c>
      <c r="AS563" s="30">
        <f t="shared" si="362"/>
        <v>-180.0835852822718</v>
      </c>
      <c r="AT563" s="28">
        <f t="shared" si="363"/>
        <v>6.5750032057067167E-3</v>
      </c>
      <c r="AU563" s="28">
        <f t="shared" si="364"/>
        <v>2.22906980081508</v>
      </c>
      <c r="AV563" s="29">
        <f t="shared" si="365"/>
        <v>-1.9576764305770664E-5</v>
      </c>
      <c r="AW563" s="28">
        <f t="shared" si="366"/>
        <v>-0.12164682259997027</v>
      </c>
      <c r="AX563" s="31">
        <f t="shared" si="367"/>
        <v>6.5554264414009458E-3</v>
      </c>
      <c r="AY563" s="28">
        <f t="shared" si="368"/>
        <v>2.1074229782151099</v>
      </c>
      <c r="AZ563" s="8">
        <f t="shared" si="369"/>
        <v>-35.827273990987543</v>
      </c>
      <c r="BA563" s="8">
        <f t="shared" si="370"/>
        <v>-177.97616230405669</v>
      </c>
      <c r="BB563" s="8">
        <f t="shared" si="371"/>
        <v>2.023837695943314</v>
      </c>
      <c r="BD563" s="32">
        <f t="shared" si="372"/>
        <v>-36</v>
      </c>
      <c r="BE563" s="32">
        <f t="shared" si="373"/>
        <v>-178</v>
      </c>
      <c r="BF563" s="32">
        <f t="shared" si="374"/>
        <v>2</v>
      </c>
    </row>
    <row r="564" spans="22:58" x14ac:dyDescent="0.25">
      <c r="V564" s="27">
        <v>6.6000000000000796</v>
      </c>
      <c r="W564" s="32">
        <f t="shared" si="344"/>
        <v>39810717.055357039</v>
      </c>
      <c r="X564">
        <f t="shared" si="343"/>
        <v>-3.4139245433795011</v>
      </c>
      <c r="Y564" s="28">
        <f t="shared" si="345"/>
        <v>-95.639904687957724</v>
      </c>
      <c r="Z564" s="28">
        <f t="shared" si="346"/>
        <v>-89.999053485224152</v>
      </c>
      <c r="AA564" s="28">
        <f t="shared" si="347"/>
        <v>57.557508038633316</v>
      </c>
      <c r="AB564" s="28">
        <f t="shared" si="348"/>
        <v>-89.924099024517787</v>
      </c>
      <c r="AC564" s="28">
        <f t="shared" si="349"/>
        <v>46.853340440446367</v>
      </c>
      <c r="AD564" s="28">
        <f t="shared" si="350"/>
        <v>89.739710227260773</v>
      </c>
      <c r="AE564" s="28">
        <f t="shared" si="351"/>
        <v>5.3570192477424499</v>
      </c>
      <c r="AF564" s="28">
        <f t="shared" si="352"/>
        <v>-90.183442282481181</v>
      </c>
      <c r="AG564" s="28">
        <f t="shared" si="340"/>
        <v>92.110410468749379</v>
      </c>
      <c r="AH564" s="28">
        <f t="shared" si="353"/>
        <v>-181.84381723956119</v>
      </c>
      <c r="AI564" s="28">
        <f t="shared" si="354"/>
        <v>-89.999999953662581</v>
      </c>
      <c r="AJ564" s="28">
        <f t="shared" si="355"/>
        <v>105.18232978129745</v>
      </c>
      <c r="AK564" s="28">
        <f t="shared" si="356"/>
        <v>89.999684495074689</v>
      </c>
      <c r="AL564" s="29">
        <f t="shared" si="357"/>
        <v>-54.984068202938914</v>
      </c>
      <c r="AM564" s="28">
        <f t="shared" si="358"/>
        <v>-89.897924985098228</v>
      </c>
      <c r="AN564" s="28">
        <f t="shared" si="359"/>
        <v>-39.535145192453271</v>
      </c>
      <c r="AO564" s="28">
        <f t="shared" si="360"/>
        <v>-89.89824044368612</v>
      </c>
      <c r="AP564">
        <f t="shared" si="341"/>
        <v>23.609121289162623</v>
      </c>
      <c r="AQ564">
        <f t="shared" si="342"/>
        <v>-25.26482869549163</v>
      </c>
      <c r="AR564" s="28">
        <f t="shared" si="361"/>
        <v>-35.833833351039829</v>
      </c>
      <c r="AS564" s="30">
        <f t="shared" si="362"/>
        <v>-180.08168272616729</v>
      </c>
      <c r="AT564" s="28">
        <f t="shared" si="363"/>
        <v>6.8846280769455561E-3</v>
      </c>
      <c r="AU564" s="28">
        <f t="shared" si="364"/>
        <v>2.2809372891023414</v>
      </c>
      <c r="AV564" s="29">
        <f t="shared" si="365"/>
        <v>-2.0499386605740963E-5</v>
      </c>
      <c r="AW564" s="28">
        <f t="shared" si="366"/>
        <v>-0.12448033228482853</v>
      </c>
      <c r="AX564" s="31">
        <f t="shared" si="367"/>
        <v>6.8641286903398154E-3</v>
      </c>
      <c r="AY564" s="28">
        <f t="shared" si="368"/>
        <v>2.1564569568175127</v>
      </c>
      <c r="AZ564" s="8">
        <f t="shared" si="369"/>
        <v>-35.82696922234949</v>
      </c>
      <c r="BA564" s="8">
        <f t="shared" si="370"/>
        <v>-177.92522576934977</v>
      </c>
      <c r="BB564" s="8">
        <f t="shared" si="371"/>
        <v>2.0747742306502346</v>
      </c>
      <c r="BD564" s="32">
        <f t="shared" si="372"/>
        <v>-36</v>
      </c>
      <c r="BE564" s="32">
        <f t="shared" si="373"/>
        <v>-178</v>
      </c>
      <c r="BF564" s="32">
        <f t="shared" si="374"/>
        <v>2</v>
      </c>
    </row>
    <row r="565" spans="22:58" x14ac:dyDescent="0.25">
      <c r="V565" s="27">
        <v>6.6100000000000803</v>
      </c>
      <c r="W565" s="32">
        <f t="shared" si="344"/>
        <v>40738027.780418836</v>
      </c>
      <c r="X565">
        <f t="shared" si="343"/>
        <v>-3.4139245433795011</v>
      </c>
      <c r="Y565" s="28">
        <f t="shared" si="345"/>
        <v>-95.839904687904394</v>
      </c>
      <c r="Z565" s="28">
        <f t="shared" si="346"/>
        <v>-89.999075030530861</v>
      </c>
      <c r="AA565" s="28">
        <f t="shared" si="347"/>
        <v>57.757507695614791</v>
      </c>
      <c r="AB565" s="28">
        <f t="shared" si="348"/>
        <v>-89.925826739699104</v>
      </c>
      <c r="AC565" s="28">
        <f t="shared" si="349"/>
        <v>47.053336406459053</v>
      </c>
      <c r="AD565" s="28">
        <f t="shared" si="350"/>
        <v>89.745635067088443</v>
      </c>
      <c r="AE565" s="28">
        <f t="shared" si="351"/>
        <v>5.5570148707899421</v>
      </c>
      <c r="AF565" s="28">
        <f t="shared" si="352"/>
        <v>-90.179266703141508</v>
      </c>
      <c r="AG565" s="28">
        <f t="shared" si="340"/>
        <v>92.110410468749379</v>
      </c>
      <c r="AH565" s="28">
        <f t="shared" si="353"/>
        <v>-182.04381723956121</v>
      </c>
      <c r="AI565" s="28">
        <f t="shared" si="354"/>
        <v>-89.999999954717367</v>
      </c>
      <c r="AJ565" s="28">
        <f t="shared" si="355"/>
        <v>105.38232978129156</v>
      </c>
      <c r="AK565" s="28">
        <f t="shared" si="356"/>
        <v>89.999691676843597</v>
      </c>
      <c r="AL565" s="29">
        <f t="shared" si="357"/>
        <v>-55.184067582553517</v>
      </c>
      <c r="AM565" s="28">
        <f t="shared" si="358"/>
        <v>-89.900248491358568</v>
      </c>
      <c r="AN565" s="28">
        <f t="shared" si="359"/>
        <v>-39.735144572073786</v>
      </c>
      <c r="AO565" s="28">
        <f t="shared" si="360"/>
        <v>-89.900556769232338</v>
      </c>
      <c r="AP565">
        <f t="shared" si="341"/>
        <v>23.609121289162623</v>
      </c>
      <c r="AQ565">
        <f t="shared" si="342"/>
        <v>-25.26482869549163</v>
      </c>
      <c r="AR565" s="28">
        <f t="shared" si="361"/>
        <v>-35.833837107612851</v>
      </c>
      <c r="AS565" s="30">
        <f t="shared" si="362"/>
        <v>-180.07982347237385</v>
      </c>
      <c r="AT565" s="28">
        <f t="shared" si="363"/>
        <v>7.208821461216517E-3</v>
      </c>
      <c r="AU565" s="28">
        <f t="shared" si="364"/>
        <v>2.334009053892157</v>
      </c>
      <c r="AV565" s="29">
        <f t="shared" si="365"/>
        <v>-2.1465490542987312E-5</v>
      </c>
      <c r="AW565" s="28">
        <f t="shared" si="366"/>
        <v>-0.12737984225846816</v>
      </c>
      <c r="AX565" s="31">
        <f t="shared" si="367"/>
        <v>7.1873559706735297E-3</v>
      </c>
      <c r="AY565" s="28">
        <f t="shared" si="368"/>
        <v>2.2066292116336887</v>
      </c>
      <c r="AZ565" s="8">
        <f t="shared" si="369"/>
        <v>-35.826649751642179</v>
      </c>
      <c r="BA565" s="8">
        <f t="shared" si="370"/>
        <v>-177.87319426074015</v>
      </c>
      <c r="BB565" s="8">
        <f t="shared" si="371"/>
        <v>2.1268057392598507</v>
      </c>
      <c r="BD565" s="32">
        <f t="shared" si="372"/>
        <v>-36</v>
      </c>
      <c r="BE565" s="32">
        <f t="shared" si="373"/>
        <v>-178</v>
      </c>
      <c r="BF565" s="32">
        <f t="shared" si="374"/>
        <v>2</v>
      </c>
    </row>
    <row r="566" spans="22:58" x14ac:dyDescent="0.25">
      <c r="V566" s="27">
        <v>6.62000000000008</v>
      </c>
      <c r="W566" s="32">
        <f t="shared" si="344"/>
        <v>41686938.347041272</v>
      </c>
      <c r="X566">
        <f t="shared" si="343"/>
        <v>-3.4139245433795011</v>
      </c>
      <c r="Y566" s="28">
        <f t="shared" si="345"/>
        <v>-96.039904687853465</v>
      </c>
      <c r="Z566" s="28">
        <f t="shared" si="346"/>
        <v>-89.999096085406507</v>
      </c>
      <c r="AA566" s="28">
        <f t="shared" si="347"/>
        <v>57.957507368034612</v>
      </c>
      <c r="AB566" s="28">
        <f t="shared" si="348"/>
        <v>-89.927515127411866</v>
      </c>
      <c r="AC566" s="28">
        <f t="shared" si="349"/>
        <v>47.25333255402758</v>
      </c>
      <c r="AD566" s="28">
        <f t="shared" si="350"/>
        <v>89.751425046352821</v>
      </c>
      <c r="AE566" s="28">
        <f t="shared" si="351"/>
        <v>5.7570106908292331</v>
      </c>
      <c r="AF566" s="28">
        <f t="shared" si="352"/>
        <v>-90.175186166465565</v>
      </c>
      <c r="AG566" s="28">
        <f t="shared" si="340"/>
        <v>92.110410468749379</v>
      </c>
      <c r="AH566" s="28">
        <f t="shared" si="353"/>
        <v>-182.24381723956122</v>
      </c>
      <c r="AI566" s="28">
        <f t="shared" si="354"/>
        <v>-89.999999955748109</v>
      </c>
      <c r="AJ566" s="28">
        <f t="shared" si="355"/>
        <v>105.58232978128588</v>
      </c>
      <c r="AK566" s="28">
        <f t="shared" si="356"/>
        <v>89.999698695135478</v>
      </c>
      <c r="AL566" s="29">
        <f t="shared" si="357"/>
        <v>-55.384066990089956</v>
      </c>
      <c r="AM566" s="28">
        <f t="shared" si="358"/>
        <v>-89.902519108476326</v>
      </c>
      <c r="AN566" s="28">
        <f t="shared" si="359"/>
        <v>-39.935143979615923</v>
      </c>
      <c r="AO566" s="28">
        <f t="shared" si="360"/>
        <v>-89.902820369088957</v>
      </c>
      <c r="AP566">
        <f t="shared" si="341"/>
        <v>23.609121289162623</v>
      </c>
      <c r="AQ566">
        <f t="shared" si="342"/>
        <v>-25.26482869549163</v>
      </c>
      <c r="AR566" s="28">
        <f t="shared" si="361"/>
        <v>-35.833840695115697</v>
      </c>
      <c r="AS566" s="30">
        <f t="shared" si="362"/>
        <v>-180.07800653555452</v>
      </c>
      <c r="AT566" s="28">
        <f t="shared" si="363"/>
        <v>7.5482676728164987E-3</v>
      </c>
      <c r="AU566" s="28">
        <f t="shared" si="364"/>
        <v>2.3883128700489911</v>
      </c>
      <c r="AV566" s="29">
        <f t="shared" si="365"/>
        <v>-2.2477125329330398E-5</v>
      </c>
      <c r="AW566" s="28">
        <f t="shared" si="366"/>
        <v>-0.13034688982001746</v>
      </c>
      <c r="AX566" s="31">
        <f t="shared" si="367"/>
        <v>7.5257905474871685E-3</v>
      </c>
      <c r="AY566" s="28">
        <f t="shared" si="368"/>
        <v>2.2579659802289735</v>
      </c>
      <c r="AZ566" s="8">
        <f t="shared" si="369"/>
        <v>-35.826314904568207</v>
      </c>
      <c r="BA566" s="8">
        <f t="shared" si="370"/>
        <v>-177.82004055532556</v>
      </c>
      <c r="BB566" s="8">
        <f t="shared" si="371"/>
        <v>2.1799594446744379</v>
      </c>
      <c r="BD566" s="32">
        <f t="shared" si="372"/>
        <v>-36</v>
      </c>
      <c r="BE566" s="32">
        <f t="shared" si="373"/>
        <v>-178</v>
      </c>
      <c r="BF566" s="32">
        <f t="shared" si="374"/>
        <v>2</v>
      </c>
    </row>
    <row r="567" spans="22:58" x14ac:dyDescent="0.25">
      <c r="V567" s="27">
        <v>6.6300000000000798</v>
      </c>
      <c r="W567" s="32">
        <f t="shared" si="344"/>
        <v>42657951.880167171</v>
      </c>
      <c r="X567">
        <f t="shared" si="343"/>
        <v>-3.4139245433795011</v>
      </c>
      <c r="Y567" s="28">
        <f t="shared" si="345"/>
        <v>-96.239904687804795</v>
      </c>
      <c r="Z567" s="28">
        <f t="shared" si="346"/>
        <v>-89.999116661014668</v>
      </c>
      <c r="AA567" s="28">
        <f t="shared" si="347"/>
        <v>58.157507055197939</v>
      </c>
      <c r="AB567" s="28">
        <f t="shared" si="348"/>
        <v>-89.929165082849806</v>
      </c>
      <c r="AC567" s="28">
        <f t="shared" si="349"/>
        <v>47.453328874980876</v>
      </c>
      <c r="AD567" s="28">
        <f t="shared" si="350"/>
        <v>89.757083234504293</v>
      </c>
      <c r="AE567" s="28">
        <f t="shared" si="351"/>
        <v>5.9570066989945261</v>
      </c>
      <c r="AF567" s="28">
        <f t="shared" si="352"/>
        <v>-90.171198509360195</v>
      </c>
      <c r="AG567" s="28">
        <f t="shared" si="340"/>
        <v>92.110410468749379</v>
      </c>
      <c r="AH567" s="28">
        <f t="shared" si="353"/>
        <v>-182.44381723956121</v>
      </c>
      <c r="AI567" s="28">
        <f t="shared" si="354"/>
        <v>-89.999999956755403</v>
      </c>
      <c r="AJ567" s="28">
        <f t="shared" si="355"/>
        <v>105.78232978128048</v>
      </c>
      <c r="AK567" s="28">
        <f t="shared" si="356"/>
        <v>89.999705553671532</v>
      </c>
      <c r="AL567" s="29">
        <f t="shared" si="357"/>
        <v>-55.584066424291564</v>
      </c>
      <c r="AM567" s="28">
        <f t="shared" si="358"/>
        <v>-89.904738040334209</v>
      </c>
      <c r="AN567" s="28">
        <f t="shared" si="359"/>
        <v>-40.135143413822917</v>
      </c>
      <c r="AO567" s="28">
        <f t="shared" si="360"/>
        <v>-89.905032443418079</v>
      </c>
      <c r="AP567">
        <f t="shared" si="341"/>
        <v>23.609121289162623</v>
      </c>
      <c r="AQ567">
        <f t="shared" si="342"/>
        <v>-25.26482869549163</v>
      </c>
      <c r="AR567" s="28">
        <f t="shared" si="361"/>
        <v>-35.833844121157398</v>
      </c>
      <c r="AS567" s="30">
        <f t="shared" si="362"/>
        <v>-180.07623095277827</v>
      </c>
      <c r="AT567" s="28">
        <f t="shared" si="363"/>
        <v>7.9036830575225144E-3</v>
      </c>
      <c r="AU567" s="28">
        <f t="shared" si="364"/>
        <v>2.443877139708944</v>
      </c>
      <c r="AV567" s="29">
        <f t="shared" si="365"/>
        <v>-2.3536436738540131E-5</v>
      </c>
      <c r="AW567" s="28">
        <f t="shared" si="366"/>
        <v>-0.13338304807367785</v>
      </c>
      <c r="AX567" s="31">
        <f t="shared" si="367"/>
        <v>7.8801466207839739E-3</v>
      </c>
      <c r="AY567" s="28">
        <f t="shared" si="368"/>
        <v>2.3104940916352663</v>
      </c>
      <c r="AZ567" s="8">
        <f t="shared" si="369"/>
        <v>-35.825963974536613</v>
      </c>
      <c r="BA567" s="8">
        <f t="shared" si="370"/>
        <v>-177.76573686114301</v>
      </c>
      <c r="BB567" s="8">
        <f t="shared" si="371"/>
        <v>2.2342631388569885</v>
      </c>
      <c r="BD567" s="32">
        <f t="shared" si="372"/>
        <v>-36</v>
      </c>
      <c r="BE567" s="32">
        <f t="shared" si="373"/>
        <v>-178</v>
      </c>
      <c r="BF567" s="32">
        <f t="shared" si="374"/>
        <v>2</v>
      </c>
    </row>
    <row r="568" spans="22:58" x14ac:dyDescent="0.25">
      <c r="V568" s="27">
        <v>6.6400000000000796</v>
      </c>
      <c r="W568" s="32">
        <f t="shared" si="344"/>
        <v>43651583.224024683</v>
      </c>
      <c r="X568">
        <f t="shared" si="343"/>
        <v>-3.4139245433795011</v>
      </c>
      <c r="Y568" s="28">
        <f t="shared" si="345"/>
        <v>-96.439904687758343</v>
      </c>
      <c r="Z568" s="28">
        <f t="shared" si="346"/>
        <v>-89.999136768264805</v>
      </c>
      <c r="AA568" s="28">
        <f t="shared" si="347"/>
        <v>58.357506756441218</v>
      </c>
      <c r="AB568" s="28">
        <f t="shared" si="348"/>
        <v>-89.930777480830216</v>
      </c>
      <c r="AC568" s="28">
        <f t="shared" si="349"/>
        <v>47.653325361515655</v>
      </c>
      <c r="AD568" s="28">
        <f t="shared" si="350"/>
        <v>89.762612631147377</v>
      </c>
      <c r="AE568" s="28">
        <f t="shared" si="351"/>
        <v>6.1570028868190363</v>
      </c>
      <c r="AF568" s="28">
        <f t="shared" si="352"/>
        <v>-90.167301617947643</v>
      </c>
      <c r="AG568" s="28">
        <f t="shared" si="340"/>
        <v>92.110410468749379</v>
      </c>
      <c r="AH568" s="28">
        <f t="shared" si="353"/>
        <v>-182.6438172395612</v>
      </c>
      <c r="AI568" s="28">
        <f t="shared" si="354"/>
        <v>-89.999999957739774</v>
      </c>
      <c r="AJ568" s="28">
        <f t="shared" si="355"/>
        <v>105.98232978127533</v>
      </c>
      <c r="AK568" s="28">
        <f t="shared" si="356"/>
        <v>89.999712256088259</v>
      </c>
      <c r="AL568" s="29">
        <f t="shared" si="357"/>
        <v>-55.784065883958235</v>
      </c>
      <c r="AM568" s="28">
        <f t="shared" si="358"/>
        <v>-89.906906463412597</v>
      </c>
      <c r="AN568" s="28">
        <f t="shared" si="359"/>
        <v>-40.335142873494732</v>
      </c>
      <c r="AO568" s="28">
        <f t="shared" si="360"/>
        <v>-89.907194165064112</v>
      </c>
      <c r="AP568">
        <f t="shared" si="341"/>
        <v>23.609121289162623</v>
      </c>
      <c r="AQ568">
        <f t="shared" si="342"/>
        <v>-25.26482869549163</v>
      </c>
      <c r="AR568" s="28">
        <f t="shared" si="361"/>
        <v>-35.833847393004703</v>
      </c>
      <c r="AS568" s="30">
        <f t="shared" si="362"/>
        <v>-180.07449578301174</v>
      </c>
      <c r="AT568" s="28">
        <f t="shared" si="363"/>
        <v>8.2758174811274933E-3</v>
      </c>
      <c r="AU568" s="28">
        <f t="shared" si="364"/>
        <v>2.5007309054918632</v>
      </c>
      <c r="AV568" s="29">
        <f t="shared" si="365"/>
        <v>-2.464567168225393E-5</v>
      </c>
      <c r="AW568" s="28">
        <f t="shared" si="366"/>
        <v>-0.13648992676249933</v>
      </c>
      <c r="AX568" s="31">
        <f t="shared" si="367"/>
        <v>8.2511718094452399E-3</v>
      </c>
      <c r="AY568" s="28">
        <f t="shared" si="368"/>
        <v>2.3642409787293639</v>
      </c>
      <c r="AZ568" s="8">
        <f t="shared" si="369"/>
        <v>-35.825596221195255</v>
      </c>
      <c r="BA568" s="8">
        <f t="shared" si="370"/>
        <v>-177.71025480428239</v>
      </c>
      <c r="BB568" s="8">
        <f t="shared" si="371"/>
        <v>2.2897451957176145</v>
      </c>
      <c r="BD568" s="32">
        <f t="shared" si="372"/>
        <v>-36</v>
      </c>
      <c r="BE568" s="32">
        <f t="shared" si="373"/>
        <v>-178</v>
      </c>
      <c r="BF568" s="32">
        <f t="shared" si="374"/>
        <v>2</v>
      </c>
    </row>
    <row r="569" spans="22:58" x14ac:dyDescent="0.25">
      <c r="V569" s="27">
        <v>6.6500000000000803</v>
      </c>
      <c r="W569" s="32">
        <f t="shared" si="344"/>
        <v>44668359.215104662</v>
      </c>
      <c r="X569">
        <f t="shared" si="343"/>
        <v>-3.4139245433795011</v>
      </c>
      <c r="Y569" s="28">
        <f t="shared" si="345"/>
        <v>-96.639904687713994</v>
      </c>
      <c r="Z569" s="28">
        <f t="shared" si="346"/>
        <v>-89.999156417818071</v>
      </c>
      <c r="AA569" s="28">
        <f t="shared" si="347"/>
        <v>58.557506471130765</v>
      </c>
      <c r="AB569" s="28">
        <f t="shared" si="348"/>
        <v>-89.932353176257593</v>
      </c>
      <c r="AC569" s="28">
        <f t="shared" si="349"/>
        <v>47.853322006179766</v>
      </c>
      <c r="AD569" s="28">
        <f t="shared" si="350"/>
        <v>89.76801616762917</v>
      </c>
      <c r="AE569" s="28">
        <f t="shared" si="351"/>
        <v>6.3569992462170433</v>
      </c>
      <c r="AF569" s="28">
        <f t="shared" si="352"/>
        <v>-90.163493426446493</v>
      </c>
      <c r="AG569" s="28">
        <f t="shared" si="340"/>
        <v>92.110410468749379</v>
      </c>
      <c r="AH569" s="28">
        <f t="shared" si="353"/>
        <v>-182.84381723956125</v>
      </c>
      <c r="AI569" s="28">
        <f t="shared" si="354"/>
        <v>-89.99999995870175</v>
      </c>
      <c r="AJ569" s="28">
        <f t="shared" si="355"/>
        <v>106.1823297812704</v>
      </c>
      <c r="AK569" s="28">
        <f t="shared" si="356"/>
        <v>89.999718805939338</v>
      </c>
      <c r="AL569" s="29">
        <f t="shared" si="357"/>
        <v>-55.98406536794387</v>
      </c>
      <c r="AM569" s="28">
        <f t="shared" si="358"/>
        <v>-89.909025527413277</v>
      </c>
      <c r="AN569" s="28">
        <f t="shared" si="359"/>
        <v>-40.535142357485341</v>
      </c>
      <c r="AO569" s="28">
        <f t="shared" si="360"/>
        <v>-89.909306680175689</v>
      </c>
      <c r="AP569">
        <f t="shared" si="341"/>
        <v>23.609121289162623</v>
      </c>
      <c r="AQ569">
        <f t="shared" si="342"/>
        <v>-25.26482869549163</v>
      </c>
      <c r="AR569" s="28">
        <f t="shared" si="361"/>
        <v>-35.833850517597305</v>
      </c>
      <c r="AS569" s="30">
        <f t="shared" si="362"/>
        <v>-180.0728001066222</v>
      </c>
      <c r="AT569" s="28">
        <f t="shared" si="363"/>
        <v>8.6654558860884238E-3</v>
      </c>
      <c r="AU569" s="28">
        <f t="shared" si="364"/>
        <v>2.5589038639223065</v>
      </c>
      <c r="AV569" s="29">
        <f t="shared" si="365"/>
        <v>-2.5807182951776997E-5</v>
      </c>
      <c r="AW569" s="28">
        <f t="shared" si="366"/>
        <v>-0.13966917312156207</v>
      </c>
      <c r="AX569" s="31">
        <f t="shared" si="367"/>
        <v>8.6396487031366476E-3</v>
      </c>
      <c r="AY569" s="28">
        <f t="shared" si="368"/>
        <v>2.4192346908007445</v>
      </c>
      <c r="AZ569" s="8">
        <f t="shared" si="369"/>
        <v>-35.825210868894168</v>
      </c>
      <c r="BA569" s="8">
        <f t="shared" si="370"/>
        <v>-177.65356541582145</v>
      </c>
      <c r="BB569" s="8">
        <f t="shared" si="371"/>
        <v>2.346434584178553</v>
      </c>
      <c r="BD569" s="32">
        <f t="shared" si="372"/>
        <v>-36</v>
      </c>
      <c r="BE569" s="32">
        <f t="shared" si="373"/>
        <v>-178</v>
      </c>
      <c r="BF569" s="32">
        <f t="shared" si="374"/>
        <v>2</v>
      </c>
    </row>
    <row r="570" spans="22:58" x14ac:dyDescent="0.25">
      <c r="V570" s="27">
        <v>6.6600000000000801</v>
      </c>
      <c r="W570" s="32">
        <f t="shared" si="344"/>
        <v>45708818.961495966</v>
      </c>
      <c r="X570">
        <f t="shared" si="343"/>
        <v>-3.4139245433795011</v>
      </c>
      <c r="Y570" s="28">
        <f t="shared" si="345"/>
        <v>-96.839904687671606</v>
      </c>
      <c r="Z570" s="28">
        <f t="shared" si="346"/>
        <v>-89.999175620092871</v>
      </c>
      <c r="AA570" s="28">
        <f t="shared" si="347"/>
        <v>58.757506198661353</v>
      </c>
      <c r="AB570" s="28">
        <f t="shared" si="348"/>
        <v>-89.933893004577001</v>
      </c>
      <c r="AC570" s="28">
        <f t="shared" si="349"/>
        <v>48.053318801856435</v>
      </c>
      <c r="AD570" s="28">
        <f t="shared" si="350"/>
        <v>89.773296708591516</v>
      </c>
      <c r="AE570" s="28">
        <f t="shared" si="351"/>
        <v>6.5569957694666883</v>
      </c>
      <c r="AF570" s="28">
        <f t="shared" si="352"/>
        <v>-90.15977191607837</v>
      </c>
      <c r="AG570" s="28">
        <f t="shared" si="340"/>
        <v>92.110410468749379</v>
      </c>
      <c r="AH570" s="28">
        <f t="shared" si="353"/>
        <v>-183.04381723956124</v>
      </c>
      <c r="AI570" s="28">
        <f t="shared" si="354"/>
        <v>-89.999999959641798</v>
      </c>
      <c r="AJ570" s="28">
        <f t="shared" si="355"/>
        <v>106.38232978126568</v>
      </c>
      <c r="AK570" s="28">
        <f t="shared" si="356"/>
        <v>89.999725206697619</v>
      </c>
      <c r="AL570" s="29">
        <f t="shared" si="357"/>
        <v>-56.184064875153879</v>
      </c>
      <c r="AM570" s="28">
        <f t="shared" si="358"/>
        <v>-89.911096355868835</v>
      </c>
      <c r="AN570" s="28">
        <f t="shared" si="359"/>
        <v>-40.735141864700054</v>
      </c>
      <c r="AO570" s="28">
        <f t="shared" si="360"/>
        <v>-89.911371108813015</v>
      </c>
      <c r="AP570">
        <f t="shared" si="341"/>
        <v>23.609121289162623</v>
      </c>
      <c r="AQ570">
        <f t="shared" si="342"/>
        <v>-25.26482869549163</v>
      </c>
      <c r="AR570" s="28">
        <f t="shared" si="361"/>
        <v>-35.833853501562373</v>
      </c>
      <c r="AS570" s="30">
        <f t="shared" si="362"/>
        <v>-180.0711430248914</v>
      </c>
      <c r="AT570" s="28">
        <f t="shared" si="363"/>
        <v>9.0734199193417686E-3</v>
      </c>
      <c r="AU570" s="28">
        <f t="shared" si="364"/>
        <v>2.6184263790572131</v>
      </c>
      <c r="AV570" s="29">
        <f t="shared" si="365"/>
        <v>-2.7023434230878263E-5</v>
      </c>
      <c r="AW570" s="28">
        <f t="shared" si="366"/>
        <v>-0.14292247275101233</v>
      </c>
      <c r="AX570" s="31">
        <f t="shared" si="367"/>
        <v>9.0463964851108906E-3</v>
      </c>
      <c r="AY570" s="28">
        <f t="shared" si="368"/>
        <v>2.4755039063062005</v>
      </c>
      <c r="AZ570" s="8">
        <f t="shared" si="369"/>
        <v>-35.824807105077262</v>
      </c>
      <c r="BA570" s="8">
        <f t="shared" si="370"/>
        <v>-177.59563911858521</v>
      </c>
      <c r="BB570" s="8">
        <f t="shared" si="371"/>
        <v>2.4043608814147888</v>
      </c>
      <c r="BD570" s="32">
        <f t="shared" si="372"/>
        <v>-36</v>
      </c>
      <c r="BE570" s="32">
        <f t="shared" si="373"/>
        <v>-178</v>
      </c>
      <c r="BF570" s="32">
        <f t="shared" si="374"/>
        <v>2</v>
      </c>
    </row>
    <row r="571" spans="22:58" x14ac:dyDescent="0.25">
      <c r="V571" s="27">
        <v>6.6700000000000799</v>
      </c>
      <c r="W571" s="32">
        <f t="shared" si="344"/>
        <v>46773514.128728472</v>
      </c>
      <c r="X571">
        <f t="shared" si="343"/>
        <v>-3.4139245433795011</v>
      </c>
      <c r="Y571" s="28">
        <f t="shared" si="345"/>
        <v>-97.039904687631122</v>
      </c>
      <c r="Z571" s="28">
        <f t="shared" si="346"/>
        <v>-89.999194385270542</v>
      </c>
      <c r="AA571" s="28">
        <f t="shared" si="347"/>
        <v>58.957505938455071</v>
      </c>
      <c r="AB571" s="28">
        <f t="shared" si="348"/>
        <v>-89.935397782216882</v>
      </c>
      <c r="AC571" s="28">
        <f t="shared" si="349"/>
        <v>48.253315741749212</v>
      </c>
      <c r="AD571" s="28">
        <f t="shared" si="350"/>
        <v>89.778457053488125</v>
      </c>
      <c r="AE571" s="28">
        <f t="shared" si="351"/>
        <v>6.7569924491936675</v>
      </c>
      <c r="AF571" s="28">
        <f t="shared" si="352"/>
        <v>-90.156135113999312</v>
      </c>
      <c r="AG571" s="28">
        <f t="shared" si="340"/>
        <v>92.110410468749379</v>
      </c>
      <c r="AH571" s="28">
        <f t="shared" si="353"/>
        <v>-183.24381723956122</v>
      </c>
      <c r="AI571" s="28">
        <f t="shared" si="354"/>
        <v>-89.999999960560473</v>
      </c>
      <c r="AJ571" s="28">
        <f t="shared" si="355"/>
        <v>106.58232978126119</v>
      </c>
      <c r="AK571" s="28">
        <f t="shared" si="356"/>
        <v>89.999731461756838</v>
      </c>
      <c r="AL571" s="29">
        <f t="shared" si="357"/>
        <v>-56.384064404543068</v>
      </c>
      <c r="AM571" s="28">
        <f t="shared" si="358"/>
        <v>-89.913120046738257</v>
      </c>
      <c r="AN571" s="28">
        <f t="shared" si="359"/>
        <v>-40.935141394093719</v>
      </c>
      <c r="AO571" s="28">
        <f t="shared" si="360"/>
        <v>-89.913388545541892</v>
      </c>
      <c r="AP571">
        <f t="shared" si="341"/>
        <v>23.609121289162623</v>
      </c>
      <c r="AQ571">
        <f t="shared" si="342"/>
        <v>-25.26482869549163</v>
      </c>
      <c r="AR571" s="28">
        <f t="shared" si="361"/>
        <v>-35.833856351229059</v>
      </c>
      <c r="AS571" s="30">
        <f t="shared" si="362"/>
        <v>-180.0695236595412</v>
      </c>
      <c r="AT571" s="28">
        <f t="shared" si="363"/>
        <v>9.5005696344002983E-3</v>
      </c>
      <c r="AU571" s="28">
        <f t="shared" si="364"/>
        <v>2.6793294963177803</v>
      </c>
      <c r="AV571" s="29">
        <f t="shared" si="365"/>
        <v>-2.8297005299544414E-5</v>
      </c>
      <c r="AW571" s="28">
        <f t="shared" si="366"/>
        <v>-0.14625155050941793</v>
      </c>
      <c r="AX571" s="31">
        <f t="shared" si="367"/>
        <v>9.4722726291007545E-3</v>
      </c>
      <c r="AY571" s="28">
        <f t="shared" si="368"/>
        <v>2.5330779458083623</v>
      </c>
      <c r="AZ571" s="8">
        <f t="shared" si="369"/>
        <v>-35.824384078599955</v>
      </c>
      <c r="BA571" s="8">
        <f t="shared" si="370"/>
        <v>-177.53644571373283</v>
      </c>
      <c r="BB571" s="8">
        <f t="shared" si="371"/>
        <v>2.4635542862671684</v>
      </c>
      <c r="BD571" s="32">
        <f t="shared" si="372"/>
        <v>-36</v>
      </c>
      <c r="BE571" s="32">
        <f t="shared" si="373"/>
        <v>-178</v>
      </c>
      <c r="BF571" s="32">
        <f t="shared" si="374"/>
        <v>2</v>
      </c>
    </row>
    <row r="572" spans="22:58" x14ac:dyDescent="0.25">
      <c r="V572" s="27">
        <v>6.6800000000000797</v>
      </c>
      <c r="W572" s="32">
        <f t="shared" si="344"/>
        <v>47863009.232272685</v>
      </c>
      <c r="X572">
        <f t="shared" si="343"/>
        <v>-3.4139245433795011</v>
      </c>
      <c r="Y572" s="28">
        <f t="shared" si="345"/>
        <v>-97.239904687592485</v>
      </c>
      <c r="Z572" s="28">
        <f t="shared" si="346"/>
        <v>-89.99921272330063</v>
      </c>
      <c r="AA572" s="28">
        <f t="shared" si="347"/>
        <v>59.157505689959997</v>
      </c>
      <c r="AB572" s="28">
        <f t="shared" si="348"/>
        <v>-89.936868307021953</v>
      </c>
      <c r="AC572" s="28">
        <f t="shared" si="349"/>
        <v>48.453312819367476</v>
      </c>
      <c r="AD572" s="28">
        <f t="shared" si="350"/>
        <v>89.783499938067095</v>
      </c>
      <c r="AE572" s="28">
        <f t="shared" si="351"/>
        <v>6.9569892783554934</v>
      </c>
      <c r="AF572" s="28">
        <f t="shared" si="352"/>
        <v>-90.152581092255488</v>
      </c>
      <c r="AG572" s="28">
        <f t="shared" si="340"/>
        <v>92.110410468749379</v>
      </c>
      <c r="AH572" s="28">
        <f t="shared" si="353"/>
        <v>-183.44381723956121</v>
      </c>
      <c r="AI572" s="28">
        <f t="shared" si="354"/>
        <v>-89.999999961458229</v>
      </c>
      <c r="AJ572" s="28">
        <f t="shared" si="355"/>
        <v>106.78232978125689</v>
      </c>
      <c r="AK572" s="28">
        <f t="shared" si="356"/>
        <v>89.999737574433539</v>
      </c>
      <c r="AL572" s="29">
        <f t="shared" si="357"/>
        <v>-56.584063955113173</v>
      </c>
      <c r="AM572" s="28">
        <f t="shared" si="358"/>
        <v>-89.915097672989006</v>
      </c>
      <c r="AN572" s="28">
        <f t="shared" si="359"/>
        <v>-41.135140944668116</v>
      </c>
      <c r="AO572" s="28">
        <f t="shared" si="360"/>
        <v>-89.915360060013697</v>
      </c>
      <c r="AP572">
        <f t="shared" si="341"/>
        <v>23.609121289162623</v>
      </c>
      <c r="AQ572">
        <f t="shared" si="342"/>
        <v>-25.26482869549163</v>
      </c>
      <c r="AR572" s="28">
        <f t="shared" si="361"/>
        <v>-35.83385907264163</v>
      </c>
      <c r="AS572" s="30">
        <f t="shared" si="362"/>
        <v>-180.06794115226919</v>
      </c>
      <c r="AT572" s="28">
        <f t="shared" si="363"/>
        <v>9.947805271030178E-3</v>
      </c>
      <c r="AU572" s="28">
        <f t="shared" si="364"/>
        <v>2.7416449565222067</v>
      </c>
      <c r="AV572" s="29">
        <f t="shared" si="365"/>
        <v>-2.9630597525127087E-5</v>
      </c>
      <c r="AW572" s="28">
        <f t="shared" si="366"/>
        <v>-0.14965817142790838</v>
      </c>
      <c r="AX572" s="31">
        <f t="shared" si="367"/>
        <v>9.9181746735050504E-3</v>
      </c>
      <c r="AY572" s="28">
        <f t="shared" si="368"/>
        <v>2.5919867850942984</v>
      </c>
      <c r="AZ572" s="8">
        <f t="shared" si="369"/>
        <v>-35.823940897968122</v>
      </c>
      <c r="BA572" s="8">
        <f t="shared" si="370"/>
        <v>-177.47595436717489</v>
      </c>
      <c r="BB572" s="8">
        <f t="shared" si="371"/>
        <v>2.5240456328251071</v>
      </c>
      <c r="BD572" s="32">
        <f t="shared" si="372"/>
        <v>-36</v>
      </c>
      <c r="BE572" s="32">
        <f t="shared" si="373"/>
        <v>-177</v>
      </c>
      <c r="BF572" s="32">
        <f t="shared" si="374"/>
        <v>3</v>
      </c>
    </row>
    <row r="573" spans="22:58" x14ac:dyDescent="0.25">
      <c r="V573" s="27">
        <v>6.6900000000000803</v>
      </c>
      <c r="W573" s="32">
        <f t="shared" si="344"/>
        <v>48977881.936853759</v>
      </c>
      <c r="X573">
        <f t="shared" si="343"/>
        <v>-3.4139245433795011</v>
      </c>
      <c r="Y573" s="28">
        <f t="shared" si="345"/>
        <v>-97.439904687555611</v>
      </c>
      <c r="Z573" s="28">
        <f t="shared" si="346"/>
        <v>-89.999230643906174</v>
      </c>
      <c r="AA573" s="28">
        <f t="shared" si="347"/>
        <v>59.357505452649036</v>
      </c>
      <c r="AB573" s="28">
        <f t="shared" si="348"/>
        <v>-89.938305358676175</v>
      </c>
      <c r="AC573" s="28">
        <f t="shared" si="349"/>
        <v>48.653310028512777</v>
      </c>
      <c r="AD573" s="28">
        <f t="shared" si="350"/>
        <v>89.788428035819862</v>
      </c>
      <c r="AE573" s="28">
        <f t="shared" si="351"/>
        <v>7.1569862502267085</v>
      </c>
      <c r="AF573" s="28">
        <f t="shared" si="352"/>
        <v>-90.1491079667625</v>
      </c>
      <c r="AG573" s="28">
        <f t="shared" si="340"/>
        <v>92.110410468749379</v>
      </c>
      <c r="AH573" s="28">
        <f t="shared" si="353"/>
        <v>-183.6438172395612</v>
      </c>
      <c r="AI573" s="28">
        <f t="shared" si="354"/>
        <v>-89.999999962335536</v>
      </c>
      <c r="AJ573" s="28">
        <f t="shared" si="355"/>
        <v>106.98232978125279</v>
      </c>
      <c r="AK573" s="28">
        <f t="shared" si="356"/>
        <v>89.999743547968706</v>
      </c>
      <c r="AL573" s="29">
        <f t="shared" si="357"/>
        <v>-56.784063525910931</v>
      </c>
      <c r="AM573" s="28">
        <f t="shared" si="358"/>
        <v>-89.917030283165872</v>
      </c>
      <c r="AN573" s="28">
        <f t="shared" si="359"/>
        <v>-41.335140515469966</v>
      </c>
      <c r="AO573" s="28">
        <f t="shared" si="360"/>
        <v>-89.917286697532703</v>
      </c>
      <c r="AP573">
        <f t="shared" si="341"/>
        <v>23.609121289162623</v>
      </c>
      <c r="AQ573">
        <f t="shared" si="342"/>
        <v>-25.26482869549163</v>
      </c>
      <c r="AR573" s="28">
        <f t="shared" si="361"/>
        <v>-35.833861671572265</v>
      </c>
      <c r="AS573" s="30">
        <f t="shared" si="362"/>
        <v>-180.06639466429522</v>
      </c>
      <c r="AT573" s="28">
        <f t="shared" si="363"/>
        <v>1.0416069115857041E-2</v>
      </c>
      <c r="AU573" s="28">
        <f t="shared" si="364"/>
        <v>2.8054052101156679</v>
      </c>
      <c r="AV573" s="29">
        <f t="shared" si="365"/>
        <v>-3.1027039575310991E-5</v>
      </c>
      <c r="AW573" s="28">
        <f t="shared" si="366"/>
        <v>-0.15314414164558934</v>
      </c>
      <c r="AX573" s="31">
        <f t="shared" si="367"/>
        <v>1.038504207628173E-2</v>
      </c>
      <c r="AY573" s="28">
        <f t="shared" si="368"/>
        <v>2.6522610684700787</v>
      </c>
      <c r="AZ573" s="8">
        <f t="shared" si="369"/>
        <v>-35.823476629495985</v>
      </c>
      <c r="BA573" s="8">
        <f t="shared" si="370"/>
        <v>-177.41413359582515</v>
      </c>
      <c r="BB573" s="8">
        <f t="shared" si="371"/>
        <v>2.5858664041748511</v>
      </c>
      <c r="BD573" s="32">
        <f t="shared" si="372"/>
        <v>-36</v>
      </c>
      <c r="BE573" s="32">
        <f t="shared" si="373"/>
        <v>-177</v>
      </c>
      <c r="BF573" s="32">
        <f t="shared" si="374"/>
        <v>3</v>
      </c>
    </row>
    <row r="574" spans="22:58" x14ac:dyDescent="0.25">
      <c r="V574" s="27">
        <v>6.7000000000000801</v>
      </c>
      <c r="W574" s="32">
        <f t="shared" si="344"/>
        <v>50118723.362736568</v>
      </c>
      <c r="X574">
        <f t="shared" si="343"/>
        <v>-3.4139245433795011</v>
      </c>
      <c r="Y574" s="28">
        <f t="shared" si="345"/>
        <v>-97.639904687520357</v>
      </c>
      <c r="Z574" s="28">
        <f t="shared" si="346"/>
        <v>-89.999248156588934</v>
      </c>
      <c r="AA574" s="28">
        <f t="shared" si="347"/>
        <v>59.557505226018812</v>
      </c>
      <c r="AB574" s="28">
        <f t="shared" si="348"/>
        <v>-89.939709699116122</v>
      </c>
      <c r="AC574" s="28">
        <f t="shared" si="349"/>
        <v>48.853307363265543</v>
      </c>
      <c r="AD574" s="28">
        <f t="shared" si="350"/>
        <v>89.793243959397259</v>
      </c>
      <c r="AE574" s="28">
        <f t="shared" si="351"/>
        <v>7.3569833583845039</v>
      </c>
      <c r="AF574" s="28">
        <f t="shared" si="352"/>
        <v>-90.145713896307782</v>
      </c>
      <c r="AG574" s="28">
        <f t="shared" si="340"/>
        <v>92.110410468749379</v>
      </c>
      <c r="AH574" s="28">
        <f t="shared" si="353"/>
        <v>-183.84381723956122</v>
      </c>
      <c r="AI574" s="28">
        <f t="shared" si="354"/>
        <v>-89.999999963192892</v>
      </c>
      <c r="AJ574" s="28">
        <f t="shared" si="355"/>
        <v>107.18232978124888</v>
      </c>
      <c r="AK574" s="28">
        <f t="shared" si="356"/>
        <v>89.99974938552964</v>
      </c>
      <c r="AL574" s="29">
        <f t="shared" si="357"/>
        <v>-56.984063116025908</v>
      </c>
      <c r="AM574" s="28">
        <f t="shared" si="358"/>
        <v>-89.918918901946725</v>
      </c>
      <c r="AN574" s="28">
        <f t="shared" si="359"/>
        <v>-41.535140105588866</v>
      </c>
      <c r="AO574" s="28">
        <f t="shared" si="360"/>
        <v>-89.919169479609977</v>
      </c>
      <c r="AP574">
        <f t="shared" si="341"/>
        <v>23.609121289162623</v>
      </c>
      <c r="AQ574">
        <f t="shared" si="342"/>
        <v>-25.26482869549163</v>
      </c>
      <c r="AR574" s="28">
        <f t="shared" si="361"/>
        <v>-35.833864153533369</v>
      </c>
      <c r="AS574" s="30">
        <f t="shared" si="362"/>
        <v>-180.06488337591776</v>
      </c>
      <c r="AT574" s="28">
        <f t="shared" si="363"/>
        <v>1.0906347447511535E-2</v>
      </c>
      <c r="AU574" s="28">
        <f t="shared" si="364"/>
        <v>2.8706434315929332</v>
      </c>
      <c r="AV574" s="29">
        <f t="shared" si="365"/>
        <v>-3.2489293431980476E-5</v>
      </c>
      <c r="AW574" s="28">
        <f t="shared" si="366"/>
        <v>-0.15671130936672042</v>
      </c>
      <c r="AX574" s="31">
        <f t="shared" si="367"/>
        <v>1.0873858154079555E-2</v>
      </c>
      <c r="AY574" s="28">
        <f t="shared" si="368"/>
        <v>2.7139321222262129</v>
      </c>
      <c r="AZ574" s="8">
        <f t="shared" si="369"/>
        <v>-35.822990295379292</v>
      </c>
      <c r="BA574" s="8">
        <f t="shared" si="370"/>
        <v>-177.35095125369153</v>
      </c>
      <c r="BB574" s="8">
        <f t="shared" si="371"/>
        <v>2.6490487463084662</v>
      </c>
      <c r="BD574" s="32">
        <f t="shared" si="372"/>
        <v>-36</v>
      </c>
      <c r="BE574" s="32">
        <f t="shared" si="373"/>
        <v>-177</v>
      </c>
      <c r="BF574" s="32">
        <f t="shared" si="374"/>
        <v>3</v>
      </c>
    </row>
    <row r="575" spans="22:58" x14ac:dyDescent="0.25">
      <c r="V575" s="27">
        <v>6.7100000000000799</v>
      </c>
      <c r="W575" s="32">
        <f t="shared" si="344"/>
        <v>51286138.399145961</v>
      </c>
      <c r="X575">
        <f t="shared" si="343"/>
        <v>-3.4139245433795011</v>
      </c>
      <c r="Y575" s="28">
        <f t="shared" si="345"/>
        <v>-97.839904687486694</v>
      </c>
      <c r="Z575" s="28">
        <f t="shared" si="346"/>
        <v>-89.999265270634382</v>
      </c>
      <c r="AA575" s="28">
        <f t="shared" si="347"/>
        <v>59.757505009588598</v>
      </c>
      <c r="AB575" s="28">
        <f t="shared" si="348"/>
        <v>-89.941082072934918</v>
      </c>
      <c r="AC575" s="28">
        <f t="shared" si="349"/>
        <v>49.053304817972645</v>
      </c>
      <c r="AD575" s="28">
        <f t="shared" si="350"/>
        <v>89.79795026199335</v>
      </c>
      <c r="AE575" s="28">
        <f t="shared" si="351"/>
        <v>7.5569805966950554</v>
      </c>
      <c r="AF575" s="28">
        <f t="shared" si="352"/>
        <v>-90.14239708157595</v>
      </c>
      <c r="AG575" s="28">
        <f t="shared" si="340"/>
        <v>92.110410468749379</v>
      </c>
      <c r="AH575" s="28">
        <f t="shared" si="353"/>
        <v>-184.04381723956121</v>
      </c>
      <c r="AI575" s="28">
        <f t="shared" si="354"/>
        <v>-89.999999964030721</v>
      </c>
      <c r="AJ575" s="28">
        <f t="shared" si="355"/>
        <v>107.38232978124513</v>
      </c>
      <c r="AK575" s="28">
        <f t="shared" si="356"/>
        <v>89.999755090211451</v>
      </c>
      <c r="AL575" s="29">
        <f t="shared" si="357"/>
        <v>-57.184062724588721</v>
      </c>
      <c r="AM575" s="28">
        <f t="shared" si="358"/>
        <v>-89.92076453068583</v>
      </c>
      <c r="AN575" s="28">
        <f t="shared" si="359"/>
        <v>-41.735139714155416</v>
      </c>
      <c r="AO575" s="28">
        <f t="shared" si="360"/>
        <v>-89.921009404505099</v>
      </c>
      <c r="AP575">
        <f t="shared" si="341"/>
        <v>23.609121289162623</v>
      </c>
      <c r="AQ575">
        <f t="shared" si="342"/>
        <v>-25.26482869549163</v>
      </c>
      <c r="AR575" s="28">
        <f t="shared" si="361"/>
        <v>-35.833866523789368</v>
      </c>
      <c r="AS575" s="30">
        <f t="shared" si="362"/>
        <v>-180.06340648608105</v>
      </c>
      <c r="AT575" s="28">
        <f t="shared" si="363"/>
        <v>1.1419672569926136E-2</v>
      </c>
      <c r="AU575" s="28">
        <f t="shared" si="364"/>
        <v>2.9373935341085189</v>
      </c>
      <c r="AV575" s="29">
        <f t="shared" si="365"/>
        <v>-3.4020460661628034E-5</v>
      </c>
      <c r="AW575" s="28">
        <f t="shared" si="366"/>
        <v>-0.1603615658401655</v>
      </c>
      <c r="AX575" s="31">
        <f t="shared" si="367"/>
        <v>1.1385652109264508E-2</v>
      </c>
      <c r="AY575" s="28">
        <f t="shared" si="368"/>
        <v>2.7770319682683535</v>
      </c>
      <c r="AZ575" s="8">
        <f t="shared" si="369"/>
        <v>-35.822480871680106</v>
      </c>
      <c r="BA575" s="8">
        <f t="shared" si="370"/>
        <v>-177.2863745178127</v>
      </c>
      <c r="BB575" s="8">
        <f t="shared" si="371"/>
        <v>2.7136254821872967</v>
      </c>
      <c r="BD575" s="32">
        <f t="shared" si="372"/>
        <v>-36</v>
      </c>
      <c r="BE575" s="32">
        <f t="shared" si="373"/>
        <v>-177</v>
      </c>
      <c r="BF575" s="32">
        <f t="shared" si="374"/>
        <v>3</v>
      </c>
    </row>
    <row r="576" spans="22:58" x14ac:dyDescent="0.25">
      <c r="V576" s="27">
        <v>6.7200000000000797</v>
      </c>
      <c r="W576" s="32">
        <f t="shared" si="344"/>
        <v>52480746.024986945</v>
      </c>
      <c r="X576">
        <f t="shared" si="343"/>
        <v>-3.4139245433795011</v>
      </c>
      <c r="Y576" s="28">
        <f t="shared" si="345"/>
        <v>-98.039904687454538</v>
      </c>
      <c r="Z576" s="28">
        <f t="shared" si="346"/>
        <v>-89.99928199511659</v>
      </c>
      <c r="AA576" s="28">
        <f t="shared" si="347"/>
        <v>59.957504802899351</v>
      </c>
      <c r="AB576" s="28">
        <f t="shared" si="348"/>
        <v>-89.942423207777054</v>
      </c>
      <c r="AC576" s="28">
        <f t="shared" si="349"/>
        <v>49.253302387235422</v>
      </c>
      <c r="AD576" s="28">
        <f t="shared" si="350"/>
        <v>89.802549438697923</v>
      </c>
      <c r="AE576" s="28">
        <f t="shared" si="351"/>
        <v>7.7569779593007411</v>
      </c>
      <c r="AF576" s="28">
        <f t="shared" si="352"/>
        <v>-90.139155764195721</v>
      </c>
      <c r="AG576" s="28">
        <f t="shared" si="340"/>
        <v>92.110410468749379</v>
      </c>
      <c r="AH576" s="28">
        <f t="shared" si="353"/>
        <v>-184.2438172395612</v>
      </c>
      <c r="AI576" s="28">
        <f t="shared" si="354"/>
        <v>-89.999999964849479</v>
      </c>
      <c r="AJ576" s="28">
        <f t="shared" si="355"/>
        <v>107.58232978124155</v>
      </c>
      <c r="AK576" s="28">
        <f t="shared" si="356"/>
        <v>89.999760665038849</v>
      </c>
      <c r="AL576" s="29">
        <f t="shared" si="357"/>
        <v>-57.384062350769078</v>
      </c>
      <c r="AM576" s="28">
        <f t="shared" si="358"/>
        <v>-89.922568147944631</v>
      </c>
      <c r="AN576" s="28">
        <f t="shared" si="359"/>
        <v>-41.93513934033934</v>
      </c>
      <c r="AO576" s="28">
        <f t="shared" si="360"/>
        <v>-89.922807447755261</v>
      </c>
      <c r="AP576">
        <f t="shared" si="341"/>
        <v>23.609121289162623</v>
      </c>
      <c r="AQ576">
        <f t="shared" si="342"/>
        <v>-25.26482869549163</v>
      </c>
      <c r="AR576" s="28">
        <f t="shared" si="361"/>
        <v>-35.833868787367607</v>
      </c>
      <c r="AS576" s="30">
        <f t="shared" si="362"/>
        <v>-180.06196321195097</v>
      </c>
      <c r="AT576" s="28">
        <f t="shared" si="363"/>
        <v>1.1957124937652159E-2</v>
      </c>
      <c r="AU576" s="28">
        <f t="shared" si="364"/>
        <v>3.0056901842683268</v>
      </c>
      <c r="AV576" s="29">
        <f t="shared" si="365"/>
        <v>-3.5623788999203219E-5</v>
      </c>
      <c r="AW576" s="28">
        <f t="shared" si="366"/>
        <v>-0.16409684636162972</v>
      </c>
      <c r="AX576" s="31">
        <f t="shared" si="367"/>
        <v>1.1921501148652956E-2</v>
      </c>
      <c r="AY576" s="28">
        <f t="shared" si="368"/>
        <v>2.8415933379066969</v>
      </c>
      <c r="AZ576" s="8">
        <f t="shared" si="369"/>
        <v>-35.821947286218951</v>
      </c>
      <c r="BA576" s="8">
        <f t="shared" si="370"/>
        <v>-177.22036987404428</v>
      </c>
      <c r="BB576" s="8">
        <f t="shared" si="371"/>
        <v>2.7796301259557197</v>
      </c>
      <c r="BD576" s="32">
        <f t="shared" si="372"/>
        <v>-36</v>
      </c>
      <c r="BE576" s="32">
        <f t="shared" si="373"/>
        <v>-177</v>
      </c>
      <c r="BF576" s="32">
        <f t="shared" si="374"/>
        <v>3</v>
      </c>
    </row>
    <row r="577" spans="22:58" x14ac:dyDescent="0.25">
      <c r="V577" s="27">
        <v>6.7300000000000804</v>
      </c>
      <c r="W577" s="32">
        <f t="shared" si="344"/>
        <v>53703179.637035273</v>
      </c>
      <c r="X577">
        <f t="shared" si="343"/>
        <v>-3.4139245433795011</v>
      </c>
      <c r="Y577" s="28">
        <f t="shared" si="345"/>
        <v>-98.239904687423859</v>
      </c>
      <c r="Z577" s="28">
        <f t="shared" si="346"/>
        <v>-89.999298338903102</v>
      </c>
      <c r="AA577" s="28">
        <f t="shared" si="347"/>
        <v>60.157504605512656</v>
      </c>
      <c r="AB577" s="28">
        <f t="shared" si="348"/>
        <v>-89.943733814724055</v>
      </c>
      <c r="AC577" s="28">
        <f t="shared" si="349"/>
        <v>49.453300065898141</v>
      </c>
      <c r="AD577" s="28">
        <f t="shared" si="350"/>
        <v>89.807043927818114</v>
      </c>
      <c r="AE577" s="28">
        <f t="shared" si="351"/>
        <v>7.9569754406074438</v>
      </c>
      <c r="AF577" s="28">
        <f t="shared" si="352"/>
        <v>-90.135988225809029</v>
      </c>
      <c r="AG577" s="28">
        <f t="shared" si="340"/>
        <v>92.110410468749379</v>
      </c>
      <c r="AH577" s="28">
        <f t="shared" si="353"/>
        <v>-184.44381723956124</v>
      </c>
      <c r="AI577" s="28">
        <f t="shared" si="354"/>
        <v>-89.999999965649607</v>
      </c>
      <c r="AJ577" s="28">
        <f t="shared" si="355"/>
        <v>107.78232978123816</v>
      </c>
      <c r="AK577" s="28">
        <f t="shared" si="356"/>
        <v>89.999766112967691</v>
      </c>
      <c r="AL577" s="29">
        <f t="shared" si="357"/>
        <v>-57.584061993774071</v>
      </c>
      <c r="AM577" s="28">
        <f t="shared" si="358"/>
        <v>-89.92433071001058</v>
      </c>
      <c r="AN577" s="28">
        <f t="shared" si="359"/>
        <v>-42.135138983347773</v>
      </c>
      <c r="AO577" s="28">
        <f t="shared" si="360"/>
        <v>-89.924564562692495</v>
      </c>
      <c r="AP577">
        <f t="shared" si="341"/>
        <v>23.609121289162623</v>
      </c>
      <c r="AQ577">
        <f t="shared" si="342"/>
        <v>-25.26482869549163</v>
      </c>
      <c r="AR577" s="28">
        <f t="shared" si="361"/>
        <v>-35.833870949069336</v>
      </c>
      <c r="AS577" s="30">
        <f t="shared" si="362"/>
        <v>-180.06055278850152</v>
      </c>
      <c r="AT577" s="28">
        <f t="shared" si="363"/>
        <v>1.2519835377141207E-2</v>
      </c>
      <c r="AU577" s="28">
        <f t="shared" si="364"/>
        <v>3.0755688170959536</v>
      </c>
      <c r="AV577" s="29">
        <f t="shared" si="365"/>
        <v>-3.7302679241547824E-5</v>
      </c>
      <c r="AW577" s="28">
        <f t="shared" si="366"/>
        <v>-0.16791913129921179</v>
      </c>
      <c r="AX577" s="31">
        <f t="shared" si="367"/>
        <v>1.2482532697899659E-2</v>
      </c>
      <c r="AY577" s="28">
        <f t="shared" si="368"/>
        <v>2.9076496857967418</v>
      </c>
      <c r="AZ577" s="8">
        <f t="shared" si="369"/>
        <v>-35.821388416371434</v>
      </c>
      <c r="BA577" s="8">
        <f t="shared" si="370"/>
        <v>-177.15290310270478</v>
      </c>
      <c r="BB577" s="8">
        <f t="shared" si="371"/>
        <v>2.8470968972952164</v>
      </c>
      <c r="BD577" s="32">
        <f t="shared" si="372"/>
        <v>-36</v>
      </c>
      <c r="BE577" s="32">
        <f t="shared" si="373"/>
        <v>-177</v>
      </c>
      <c r="BF577" s="32">
        <f t="shared" si="374"/>
        <v>3</v>
      </c>
    </row>
    <row r="578" spans="22:58" x14ac:dyDescent="0.25">
      <c r="V578" s="27">
        <v>6.7400000000000801</v>
      </c>
      <c r="W578" s="32">
        <f t="shared" si="344"/>
        <v>54954087.385772683</v>
      </c>
      <c r="X578">
        <f t="shared" si="343"/>
        <v>-3.4139245433795011</v>
      </c>
      <c r="Y578" s="28">
        <f t="shared" si="345"/>
        <v>-98.439904687394545</v>
      </c>
      <c r="Z578" s="28">
        <f t="shared" si="346"/>
        <v>-89.999314310659614</v>
      </c>
      <c r="AA578" s="28">
        <f t="shared" si="347"/>
        <v>60.357504417009807</v>
      </c>
      <c r="AB578" s="28">
        <f t="shared" si="348"/>
        <v>-89.945014588671626</v>
      </c>
      <c r="AC578" s="28">
        <f t="shared" si="349"/>
        <v>49.653297849037081</v>
      </c>
      <c r="AD578" s="28">
        <f t="shared" si="350"/>
        <v>89.811436112170171</v>
      </c>
      <c r="AE578" s="28">
        <f t="shared" si="351"/>
        <v>8.1569730352728484</v>
      </c>
      <c r="AF578" s="28">
        <f t="shared" si="352"/>
        <v>-90.132892787161083</v>
      </c>
      <c r="AG578" s="28">
        <f t="shared" si="340"/>
        <v>92.110410468749379</v>
      </c>
      <c r="AH578" s="28">
        <f t="shared" si="353"/>
        <v>-184.64381723956123</v>
      </c>
      <c r="AI578" s="28">
        <f t="shared" si="354"/>
        <v>-89.999999966431517</v>
      </c>
      <c r="AJ578" s="28">
        <f t="shared" si="355"/>
        <v>107.98232978123491</v>
      </c>
      <c r="AK578" s="28">
        <f t="shared" si="356"/>
        <v>89.999771436886533</v>
      </c>
      <c r="AL578" s="29">
        <f t="shared" si="357"/>
        <v>-57.784061652846447</v>
      </c>
      <c r="AM578" s="28">
        <f t="shared" si="358"/>
        <v>-89.926053151404062</v>
      </c>
      <c r="AN578" s="28">
        <f t="shared" si="359"/>
        <v>-42.335138642423388</v>
      </c>
      <c r="AO578" s="28">
        <f t="shared" si="360"/>
        <v>-89.926281680949046</v>
      </c>
      <c r="AP578">
        <f t="shared" si="341"/>
        <v>23.609121289162623</v>
      </c>
      <c r="AQ578">
        <f t="shared" si="342"/>
        <v>-25.26482869549163</v>
      </c>
      <c r="AR578" s="28">
        <f t="shared" si="361"/>
        <v>-35.833873013479547</v>
      </c>
      <c r="AS578" s="30">
        <f t="shared" si="362"/>
        <v>-180.05917446811014</v>
      </c>
      <c r="AT578" s="28">
        <f t="shared" si="363"/>
        <v>1.3108987408140539E-2</v>
      </c>
      <c r="AU578" s="28">
        <f t="shared" si="364"/>
        <v>3.1470656511659434</v>
      </c>
      <c r="AV578" s="29">
        <f t="shared" si="365"/>
        <v>-3.9060692446563537E-5</v>
      </c>
      <c r="AW578" s="28">
        <f t="shared" si="366"/>
        <v>-0.17183044714281473</v>
      </c>
      <c r="AX578" s="31">
        <f t="shared" si="367"/>
        <v>1.3069926715693975E-2</v>
      </c>
      <c r="AY578" s="28">
        <f t="shared" si="368"/>
        <v>2.9752352040231287</v>
      </c>
      <c r="AZ578" s="8">
        <f t="shared" si="369"/>
        <v>-35.820803086763853</v>
      </c>
      <c r="BA578" s="8">
        <f t="shared" si="370"/>
        <v>-177.08393926408701</v>
      </c>
      <c r="BB578" s="8">
        <f t="shared" si="371"/>
        <v>2.9160607359129926</v>
      </c>
      <c r="BD578" s="32">
        <f t="shared" si="372"/>
        <v>-36</v>
      </c>
      <c r="BE578" s="32">
        <f t="shared" si="373"/>
        <v>-177</v>
      </c>
      <c r="BF578" s="32">
        <f t="shared" si="374"/>
        <v>3</v>
      </c>
    </row>
    <row r="579" spans="22:58" x14ac:dyDescent="0.25">
      <c r="V579" s="27">
        <v>6.7500000000000799</v>
      </c>
      <c r="W579" s="32">
        <f t="shared" si="344"/>
        <v>56234132.519045368</v>
      </c>
      <c r="X579">
        <f t="shared" si="343"/>
        <v>-3.4139245433795011</v>
      </c>
      <c r="Y579" s="28">
        <f t="shared" si="345"/>
        <v>-98.639904687366538</v>
      </c>
      <c r="Z579" s="28">
        <f t="shared" si="346"/>
        <v>-89.999329918854556</v>
      </c>
      <c r="AA579" s="28">
        <f t="shared" si="347"/>
        <v>60.55750423699098</v>
      </c>
      <c r="AB579" s="28">
        <f t="shared" si="348"/>
        <v>-89.946266208697907</v>
      </c>
      <c r="AC579" s="28">
        <f t="shared" si="349"/>
        <v>49.853295731950141</v>
      </c>
      <c r="AD579" s="28">
        <f t="shared" si="350"/>
        <v>89.815728320341748</v>
      </c>
      <c r="AE579" s="28">
        <f t="shared" si="351"/>
        <v>8.3569707381950877</v>
      </c>
      <c r="AF579" s="28">
        <f t="shared" si="352"/>
        <v>-90.129867807210701</v>
      </c>
      <c r="AG579" s="28">
        <f t="shared" si="340"/>
        <v>92.110410468749379</v>
      </c>
      <c r="AH579" s="28">
        <f t="shared" si="353"/>
        <v>-184.84381723956122</v>
      </c>
      <c r="AI579" s="28">
        <f t="shared" si="354"/>
        <v>-89.999999967195635</v>
      </c>
      <c r="AJ579" s="28">
        <f t="shared" si="355"/>
        <v>108.18232978123179</v>
      </c>
      <c r="AK579" s="28">
        <f t="shared" si="356"/>
        <v>89.999776639618176</v>
      </c>
      <c r="AL579" s="29">
        <f t="shared" si="357"/>
        <v>-57.98406132726307</v>
      </c>
      <c r="AM579" s="28">
        <f t="shared" si="358"/>
        <v>-89.927736385373834</v>
      </c>
      <c r="AN579" s="28">
        <f t="shared" si="359"/>
        <v>-42.535138316843124</v>
      </c>
      <c r="AO579" s="28">
        <f t="shared" si="360"/>
        <v>-89.927959712951292</v>
      </c>
      <c r="AP579">
        <f t="shared" si="341"/>
        <v>23.609121289162623</v>
      </c>
      <c r="AQ579">
        <f t="shared" si="342"/>
        <v>-25.26482869549163</v>
      </c>
      <c r="AR579" s="28">
        <f t="shared" si="361"/>
        <v>-35.833874984977044</v>
      </c>
      <c r="AS579" s="30">
        <f t="shared" si="362"/>
        <v>-180.05782752016199</v>
      </c>
      <c r="AT579" s="28">
        <f t="shared" si="363"/>
        <v>1.3725819669444301E-2</v>
      </c>
      <c r="AU579" s="28">
        <f t="shared" si="364"/>
        <v>3.2202177038952895</v>
      </c>
      <c r="AV579" s="29">
        <f t="shared" si="365"/>
        <v>-4.0901557499833184E-5</v>
      </c>
      <c r="AW579" s="28">
        <f t="shared" si="366"/>
        <v>-0.17583286757796887</v>
      </c>
      <c r="AX579" s="31">
        <f t="shared" si="367"/>
        <v>1.3684918111944467E-2</v>
      </c>
      <c r="AY579" s="28">
        <f t="shared" si="368"/>
        <v>3.0443848363173207</v>
      </c>
      <c r="AZ579" s="8">
        <f t="shared" si="369"/>
        <v>-35.820190066865102</v>
      </c>
      <c r="BA579" s="8">
        <f t="shared" si="370"/>
        <v>-177.01344268384466</v>
      </c>
      <c r="BB579" s="8">
        <f t="shared" si="371"/>
        <v>2.9865573161553414</v>
      </c>
      <c r="BD579" s="32">
        <f t="shared" si="372"/>
        <v>-36</v>
      </c>
      <c r="BE579" s="32">
        <f t="shared" si="373"/>
        <v>-177</v>
      </c>
      <c r="BF579" s="32">
        <f t="shared" si="374"/>
        <v>3</v>
      </c>
    </row>
    <row r="580" spans="22:58" x14ac:dyDescent="0.25">
      <c r="V580" s="27">
        <v>6.7600000000000797</v>
      </c>
      <c r="W580" s="32">
        <f t="shared" si="344"/>
        <v>57543993.733726382</v>
      </c>
      <c r="X580">
        <f t="shared" si="343"/>
        <v>-3.4139245433795011</v>
      </c>
      <c r="Y580" s="28">
        <f t="shared" si="345"/>
        <v>-98.839904687339825</v>
      </c>
      <c r="Z580" s="28">
        <f t="shared" si="346"/>
        <v>-89.999345171763608</v>
      </c>
      <c r="AA580" s="28">
        <f t="shared" si="347"/>
        <v>60.757504065074315</v>
      </c>
      <c r="AB580" s="28">
        <f t="shared" si="348"/>
        <v>-89.947489338423637</v>
      </c>
      <c r="AC580" s="28">
        <f t="shared" si="349"/>
        <v>50.053293710146853</v>
      </c>
      <c r="AD580" s="28">
        <f t="shared" si="350"/>
        <v>89.819922827925666</v>
      </c>
      <c r="AE580" s="28">
        <f t="shared" si="351"/>
        <v>8.5569685445018351</v>
      </c>
      <c r="AF580" s="28">
        <f t="shared" si="352"/>
        <v>-90.126911682261579</v>
      </c>
      <c r="AG580" s="28">
        <f t="shared" ref="AG580:AG643" si="375">DC_gain_comp</f>
        <v>92.110410468749379</v>
      </c>
      <c r="AH580" s="28">
        <f t="shared" si="353"/>
        <v>-185.04381723956124</v>
      </c>
      <c r="AI580" s="28">
        <f t="shared" si="354"/>
        <v>-89.999999967942344</v>
      </c>
      <c r="AJ580" s="28">
        <f t="shared" si="355"/>
        <v>108.38232978122882</v>
      </c>
      <c r="AK580" s="28">
        <f t="shared" si="356"/>
        <v>89.999781723921203</v>
      </c>
      <c r="AL580" s="29">
        <f t="shared" si="357"/>
        <v>-58.184061016333331</v>
      </c>
      <c r="AM580" s="28">
        <f t="shared" si="358"/>
        <v>-89.929381304381209</v>
      </c>
      <c r="AN580" s="28">
        <f t="shared" si="359"/>
        <v>-42.735138005916369</v>
      </c>
      <c r="AO580" s="28">
        <f t="shared" si="360"/>
        <v>-89.929599548402351</v>
      </c>
      <c r="AP580">
        <f t="shared" ref="AP580:AP643" si="376">-20*LOG(GmPS*Rsns)</f>
        <v>23.609121289162623</v>
      </c>
      <c r="AQ580">
        <f t="shared" ref="AQ580:AQ643" si="377">20*LOG(Vref/Vout)</f>
        <v>-25.26482869549163</v>
      </c>
      <c r="AR580" s="28">
        <f t="shared" si="361"/>
        <v>-35.833876867743541</v>
      </c>
      <c r="AS580" s="30">
        <f t="shared" si="362"/>
        <v>-180.05651123066394</v>
      </c>
      <c r="AT580" s="28">
        <f t="shared" si="363"/>
        <v>1.43716284535067E-2</v>
      </c>
      <c r="AU580" s="28">
        <f t="shared" si="364"/>
        <v>3.2950628069833061</v>
      </c>
      <c r="AV580" s="29">
        <f t="shared" si="365"/>
        <v>-4.2829179013019488E-5</v>
      </c>
      <c r="AW580" s="28">
        <f t="shared" si="366"/>
        <v>-0.17992851458463005</v>
      </c>
      <c r="AX580" s="31">
        <f t="shared" si="367"/>
        <v>1.4328799274493681E-2</v>
      </c>
      <c r="AY580" s="28">
        <f t="shared" si="368"/>
        <v>3.1151342923986762</v>
      </c>
      <c r="AZ580" s="8">
        <f t="shared" si="369"/>
        <v>-35.819548068469047</v>
      </c>
      <c r="BA580" s="8">
        <f t="shared" si="370"/>
        <v>-176.94137693826528</v>
      </c>
      <c r="BB580" s="8">
        <f t="shared" si="371"/>
        <v>3.0586230617347212</v>
      </c>
      <c r="BD580" s="32">
        <f t="shared" si="372"/>
        <v>-36</v>
      </c>
      <c r="BE580" s="32">
        <f t="shared" si="373"/>
        <v>-177</v>
      </c>
      <c r="BF580" s="32">
        <f t="shared" si="374"/>
        <v>3</v>
      </c>
    </row>
    <row r="581" spans="22:58" x14ac:dyDescent="0.25">
      <c r="V581" s="27">
        <v>6.7700000000000804</v>
      </c>
      <c r="W581" s="32">
        <f t="shared" si="344"/>
        <v>58884365.535569832</v>
      </c>
      <c r="X581">
        <f t="shared" ref="X581:X644" si="378">DC_gain_power</f>
        <v>-3.4139245433795011</v>
      </c>
      <c r="Y581" s="28">
        <f t="shared" si="345"/>
        <v>-99.039904687314277</v>
      </c>
      <c r="Z581" s="28">
        <f t="shared" si="346"/>
        <v>-89.999360077474066</v>
      </c>
      <c r="AA581" s="28">
        <f t="shared" si="347"/>
        <v>60.957503900895176</v>
      </c>
      <c r="AB581" s="28">
        <f t="shared" si="348"/>
        <v>-89.948684626363928</v>
      </c>
      <c r="AC581" s="28">
        <f t="shared" si="349"/>
        <v>50.253291779338809</v>
      </c>
      <c r="AD581" s="28">
        <f t="shared" si="350"/>
        <v>89.824021858725388</v>
      </c>
      <c r="AE581" s="28">
        <f t="shared" si="351"/>
        <v>8.7569664495402151</v>
      </c>
      <c r="AF581" s="28">
        <f t="shared" si="352"/>
        <v>-90.124022845112592</v>
      </c>
      <c r="AG581" s="28">
        <f t="shared" si="375"/>
        <v>92.110410468749379</v>
      </c>
      <c r="AH581" s="28">
        <f t="shared" si="353"/>
        <v>-185.24381723956122</v>
      </c>
      <c r="AI581" s="28">
        <f t="shared" si="354"/>
        <v>-89.999999968672071</v>
      </c>
      <c r="AJ581" s="28">
        <f t="shared" si="355"/>
        <v>108.58232978122599</v>
      </c>
      <c r="AK581" s="28">
        <f t="shared" si="356"/>
        <v>89.999786692491355</v>
      </c>
      <c r="AL581" s="29">
        <f t="shared" si="357"/>
        <v>-58.384060719397723</v>
      </c>
      <c r="AM581" s="28">
        <f t="shared" si="358"/>
        <v>-89.930988780573159</v>
      </c>
      <c r="AN581" s="28">
        <f t="shared" si="359"/>
        <v>-42.935137708983575</v>
      </c>
      <c r="AO581" s="28">
        <f t="shared" si="360"/>
        <v>-89.931202056753875</v>
      </c>
      <c r="AP581">
        <f t="shared" si="376"/>
        <v>23.609121289162623</v>
      </c>
      <c r="AQ581">
        <f t="shared" si="377"/>
        <v>-25.26482869549163</v>
      </c>
      <c r="AR581" s="28">
        <f t="shared" si="361"/>
        <v>-35.833878665772367</v>
      </c>
      <c r="AS581" s="30">
        <f t="shared" si="362"/>
        <v>-180.05522490186647</v>
      </c>
      <c r="AT581" s="28">
        <f t="shared" si="363"/>
        <v>1.5047770354435268E-2</v>
      </c>
      <c r="AU581" s="28">
        <f t="shared" si="364"/>
        <v>3.3716396219890252</v>
      </c>
      <c r="AV581" s="29">
        <f t="shared" si="365"/>
        <v>-4.4847645611905963E-5</v>
      </c>
      <c r="AW581" s="28">
        <f t="shared" si="366"/>
        <v>-0.1841195595615355</v>
      </c>
      <c r="AX581" s="31">
        <f t="shared" si="367"/>
        <v>1.5002922708823361E-2</v>
      </c>
      <c r="AY581" s="28">
        <f t="shared" si="368"/>
        <v>3.1875200624274895</v>
      </c>
      <c r="AZ581" s="8">
        <f t="shared" si="369"/>
        <v>-35.818875743063543</v>
      </c>
      <c r="BA581" s="8">
        <f t="shared" si="370"/>
        <v>-176.86770483943897</v>
      </c>
      <c r="BB581" s="8">
        <f t="shared" si="371"/>
        <v>3.1322951605610285</v>
      </c>
      <c r="BD581" s="32">
        <f t="shared" si="372"/>
        <v>-36</v>
      </c>
      <c r="BE581" s="32">
        <f t="shared" si="373"/>
        <v>-177</v>
      </c>
      <c r="BF581" s="32">
        <f t="shared" si="374"/>
        <v>3</v>
      </c>
    </row>
    <row r="582" spans="22:58" x14ac:dyDescent="0.25">
      <c r="V582" s="27">
        <v>6.7800000000000802</v>
      </c>
      <c r="W582" s="32">
        <f t="shared" si="344"/>
        <v>60255958.607446961</v>
      </c>
      <c r="X582">
        <f t="shared" si="378"/>
        <v>-3.4139245433795011</v>
      </c>
      <c r="Y582" s="28">
        <f t="shared" si="345"/>
        <v>-99.239904687289894</v>
      </c>
      <c r="Z582" s="28">
        <f t="shared" si="346"/>
        <v>-89.999374643889126</v>
      </c>
      <c r="AA582" s="28">
        <f t="shared" si="347"/>
        <v>61.157503744105313</v>
      </c>
      <c r="AB582" s="28">
        <f t="shared" si="348"/>
        <v>-89.949852706272111</v>
      </c>
      <c r="AC582" s="28">
        <f t="shared" si="349"/>
        <v>50.453289935430661</v>
      </c>
      <c r="AD582" s="28">
        <f t="shared" si="350"/>
        <v>89.82802758593337</v>
      </c>
      <c r="AE582" s="28">
        <f t="shared" si="351"/>
        <v>8.9569644488665716</v>
      </c>
      <c r="AF582" s="28">
        <f t="shared" si="352"/>
        <v>-90.121199764227867</v>
      </c>
      <c r="AG582" s="28">
        <f t="shared" si="375"/>
        <v>92.110410468749379</v>
      </c>
      <c r="AH582" s="28">
        <f t="shared" si="353"/>
        <v>-185.44381723956121</v>
      </c>
      <c r="AI582" s="28">
        <f t="shared" si="354"/>
        <v>-89.999999969385172</v>
      </c>
      <c r="AJ582" s="28">
        <f t="shared" si="355"/>
        <v>108.78232978122327</v>
      </c>
      <c r="AK582" s="28">
        <f t="shared" si="356"/>
        <v>89.999791547963028</v>
      </c>
      <c r="AL582" s="29">
        <f t="shared" si="357"/>
        <v>-58.584060435826402</v>
      </c>
      <c r="AM582" s="28">
        <f t="shared" si="358"/>
        <v>-89.932559666244714</v>
      </c>
      <c r="AN582" s="28">
        <f t="shared" si="359"/>
        <v>-43.135137425414968</v>
      </c>
      <c r="AO582" s="28">
        <f t="shared" si="360"/>
        <v>-89.932768087666858</v>
      </c>
      <c r="AP582">
        <f t="shared" si="376"/>
        <v>23.609121289162623</v>
      </c>
      <c r="AQ582">
        <f t="shared" si="377"/>
        <v>-25.26482869549163</v>
      </c>
      <c r="AR582" s="28">
        <f t="shared" si="361"/>
        <v>-35.833880382877403</v>
      </c>
      <c r="AS582" s="30">
        <f t="shared" si="362"/>
        <v>-180.05396785189473</v>
      </c>
      <c r="AT582" s="28">
        <f t="shared" si="363"/>
        <v>1.575566503424642E-2</v>
      </c>
      <c r="AU582" s="28">
        <f t="shared" si="364"/>
        <v>3.4499876560339242</v>
      </c>
      <c r="AV582" s="29">
        <f t="shared" si="365"/>
        <v>-4.6961238605405961E-5</v>
      </c>
      <c r="AW582" s="28">
        <f t="shared" si="366"/>
        <v>-0.18840822447670835</v>
      </c>
      <c r="AX582" s="31">
        <f t="shared" si="367"/>
        <v>1.5708703795641016E-2</v>
      </c>
      <c r="AY582" s="28">
        <f t="shared" si="368"/>
        <v>3.261579431557216</v>
      </c>
      <c r="AZ582" s="8">
        <f t="shared" si="369"/>
        <v>-35.818171679081765</v>
      </c>
      <c r="BA582" s="8">
        <f t="shared" si="370"/>
        <v>-176.79238842033752</v>
      </c>
      <c r="BB582" s="8">
        <f t="shared" si="371"/>
        <v>3.2076115796624833</v>
      </c>
      <c r="BD582" s="32">
        <f t="shared" si="372"/>
        <v>-36</v>
      </c>
      <c r="BE582" s="32">
        <f t="shared" si="373"/>
        <v>-177</v>
      </c>
      <c r="BF582" s="32">
        <f t="shared" si="374"/>
        <v>3</v>
      </c>
    </row>
    <row r="583" spans="22:58" x14ac:dyDescent="0.25">
      <c r="V583" s="27">
        <v>6.79000000000008</v>
      </c>
      <c r="W583" s="32">
        <f t="shared" si="344"/>
        <v>61659500.186159655</v>
      </c>
      <c r="X583">
        <f t="shared" si="378"/>
        <v>-3.4139245433795011</v>
      </c>
      <c r="Y583" s="28">
        <f t="shared" si="345"/>
        <v>-99.439904687266605</v>
      </c>
      <c r="Z583" s="28">
        <f t="shared" si="346"/>
        <v>-89.999388878732105</v>
      </c>
      <c r="AA583" s="28">
        <f t="shared" si="347"/>
        <v>61.35750359437214</v>
      </c>
      <c r="AB583" s="28">
        <f t="shared" si="348"/>
        <v>-89.950994197475694</v>
      </c>
      <c r="AC583" s="28">
        <f t="shared" si="349"/>
        <v>50.65328817451131</v>
      </c>
      <c r="AD583" s="28">
        <f t="shared" si="350"/>
        <v>89.831942133282482</v>
      </c>
      <c r="AE583" s="28">
        <f t="shared" si="351"/>
        <v>9.1569625382373374</v>
      </c>
      <c r="AF583" s="28">
        <f t="shared" si="352"/>
        <v>-90.118440942925318</v>
      </c>
      <c r="AG583" s="28">
        <f t="shared" si="375"/>
        <v>92.110410468749379</v>
      </c>
      <c r="AH583" s="28">
        <f t="shared" si="353"/>
        <v>-185.6438172395612</v>
      </c>
      <c r="AI583" s="28">
        <f t="shared" si="354"/>
        <v>-89.999999970082058</v>
      </c>
      <c r="AJ583" s="28">
        <f t="shared" si="355"/>
        <v>108.98232978122068</v>
      </c>
      <c r="AK583" s="28">
        <f t="shared" si="356"/>
        <v>89.999796292910702</v>
      </c>
      <c r="AL583" s="29">
        <f t="shared" si="357"/>
        <v>-58.784060165017863</v>
      </c>
      <c r="AM583" s="28">
        <f t="shared" si="358"/>
        <v>-89.9340947942908</v>
      </c>
      <c r="AN583" s="28">
        <f t="shared" si="359"/>
        <v>-43.335137154609001</v>
      </c>
      <c r="AO583" s="28">
        <f t="shared" si="360"/>
        <v>-89.934298471462156</v>
      </c>
      <c r="AP583">
        <f t="shared" si="376"/>
        <v>23.609121289162623</v>
      </c>
      <c r="AQ583">
        <f t="shared" si="377"/>
        <v>-25.26482869549163</v>
      </c>
      <c r="AR583" s="28">
        <f t="shared" si="361"/>
        <v>-35.833882022700671</v>
      </c>
      <c r="AS583" s="30">
        <f t="shared" si="362"/>
        <v>-180.05273941438747</v>
      </c>
      <c r="AT583" s="28">
        <f t="shared" si="363"/>
        <v>1.6496798112209381E-2</v>
      </c>
      <c r="AU583" s="28">
        <f t="shared" si="364"/>
        <v>3.5301472776165284</v>
      </c>
      <c r="AV583" s="29">
        <f t="shared" si="365"/>
        <v>-4.9174441064475545E-5</v>
      </c>
      <c r="AW583" s="28">
        <f t="shared" si="366"/>
        <v>-0.19279678304471784</v>
      </c>
      <c r="AX583" s="31">
        <f t="shared" si="367"/>
        <v>1.6447623671144905E-2</v>
      </c>
      <c r="AY583" s="28">
        <f t="shared" si="368"/>
        <v>3.3373504945718104</v>
      </c>
      <c r="AZ583" s="8">
        <f t="shared" si="369"/>
        <v>-35.817434399029523</v>
      </c>
      <c r="BA583" s="8">
        <f t="shared" si="370"/>
        <v>-176.71538891981567</v>
      </c>
      <c r="BB583" s="8">
        <f t="shared" si="371"/>
        <v>3.2846110801843338</v>
      </c>
      <c r="BD583" s="32">
        <f t="shared" si="372"/>
        <v>-36</v>
      </c>
      <c r="BE583" s="32">
        <f t="shared" si="373"/>
        <v>-177</v>
      </c>
      <c r="BF583" s="32">
        <f t="shared" si="374"/>
        <v>3</v>
      </c>
    </row>
    <row r="584" spans="22:58" x14ac:dyDescent="0.25">
      <c r="V584" s="27">
        <v>6.8000000000000798</v>
      </c>
      <c r="W584" s="32">
        <f t="shared" si="344"/>
        <v>63095734.448031031</v>
      </c>
      <c r="X584">
        <f t="shared" si="378"/>
        <v>-3.4139245433795011</v>
      </c>
      <c r="Y584" s="28">
        <f t="shared" si="345"/>
        <v>-99.639904687244382</v>
      </c>
      <c r="Z584" s="28">
        <f t="shared" si="346"/>
        <v>-89.999402789550501</v>
      </c>
      <c r="AA584" s="28">
        <f t="shared" si="347"/>
        <v>61.557503451378075</v>
      </c>
      <c r="AB584" s="28">
        <f t="shared" si="348"/>
        <v>-89.952109705204833</v>
      </c>
      <c r="AC584" s="28">
        <f t="shared" si="349"/>
        <v>50.853286492845712</v>
      </c>
      <c r="AD584" s="28">
        <f t="shared" si="350"/>
        <v>89.835767576171293</v>
      </c>
      <c r="AE584" s="28">
        <f t="shared" si="351"/>
        <v>9.3569607135999107</v>
      </c>
      <c r="AF584" s="28">
        <f t="shared" si="352"/>
        <v>-90.115744918584028</v>
      </c>
      <c r="AG584" s="28">
        <f t="shared" si="375"/>
        <v>92.110410468749379</v>
      </c>
      <c r="AH584" s="28">
        <f t="shared" si="353"/>
        <v>-185.84381723956119</v>
      </c>
      <c r="AI584" s="28">
        <f t="shared" si="354"/>
        <v>-89.999999970763071</v>
      </c>
      <c r="AJ584" s="28">
        <f t="shared" si="355"/>
        <v>109.18232978121821</v>
      </c>
      <c r="AK584" s="28">
        <f t="shared" si="356"/>
        <v>89.999800929850153</v>
      </c>
      <c r="AL584" s="29">
        <f t="shared" si="357"/>
        <v>-58.984059906397718</v>
      </c>
      <c r="AM584" s="28">
        <f t="shared" si="358"/>
        <v>-89.935594978647785</v>
      </c>
      <c r="AN584" s="28">
        <f t="shared" si="359"/>
        <v>-43.535136895991315</v>
      </c>
      <c r="AO584" s="28">
        <f t="shared" si="360"/>
        <v>-89.935794019560703</v>
      </c>
      <c r="AP584">
        <f t="shared" si="376"/>
        <v>23.609121289162623</v>
      </c>
      <c r="AQ584">
        <f t="shared" si="377"/>
        <v>-25.26482869549163</v>
      </c>
      <c r="AR584" s="28">
        <f t="shared" si="361"/>
        <v>-35.833883588720411</v>
      </c>
      <c r="AS584" s="30">
        <f t="shared" si="362"/>
        <v>-180.05153893814474</v>
      </c>
      <c r="AT584" s="28">
        <f t="shared" si="363"/>
        <v>1.7272724182513126E-2</v>
      </c>
      <c r="AU584" s="28">
        <f t="shared" si="364"/>
        <v>3.6121597325239847</v>
      </c>
      <c r="AV584" s="29">
        <f t="shared" si="365"/>
        <v>-5.1491947334080233E-5</v>
      </c>
      <c r="AW584" s="28">
        <f t="shared" si="366"/>
        <v>-0.1972875619313148</v>
      </c>
      <c r="AX584" s="31">
        <f t="shared" si="367"/>
        <v>1.7221232235179046E-2</v>
      </c>
      <c r="AY584" s="28">
        <f t="shared" si="368"/>
        <v>3.4148721705926697</v>
      </c>
      <c r="AZ584" s="8">
        <f t="shared" si="369"/>
        <v>-35.816662356485232</v>
      </c>
      <c r="BA584" s="8">
        <f t="shared" si="370"/>
        <v>-176.63666676755207</v>
      </c>
      <c r="BB584" s="8">
        <f t="shared" si="371"/>
        <v>3.3633332324479284</v>
      </c>
      <c r="BD584" s="32">
        <f t="shared" si="372"/>
        <v>-36</v>
      </c>
      <c r="BE584" s="32">
        <f t="shared" si="373"/>
        <v>-177</v>
      </c>
      <c r="BF584" s="32">
        <f t="shared" si="374"/>
        <v>3</v>
      </c>
    </row>
    <row r="585" spans="22:58" x14ac:dyDescent="0.25">
      <c r="V585" s="27">
        <v>6.8100000000000804</v>
      </c>
      <c r="W585" s="32">
        <f t="shared" si="344"/>
        <v>64565422.903477632</v>
      </c>
      <c r="X585">
        <f t="shared" si="378"/>
        <v>-3.4139245433795011</v>
      </c>
      <c r="Y585" s="28">
        <f t="shared" si="345"/>
        <v>-99.839904687223139</v>
      </c>
      <c r="Z585" s="28">
        <f t="shared" si="346"/>
        <v>-89.999416383720003</v>
      </c>
      <c r="AA585" s="28">
        <f t="shared" si="347"/>
        <v>61.757503314819814</v>
      </c>
      <c r="AB585" s="28">
        <f t="shared" si="348"/>
        <v>-89.953199820913085</v>
      </c>
      <c r="AC585" s="28">
        <f t="shared" si="349"/>
        <v>51.053284886866948</v>
      </c>
      <c r="AD585" s="28">
        <f t="shared" si="350"/>
        <v>89.839505942763722</v>
      </c>
      <c r="AE585" s="28">
        <f t="shared" si="351"/>
        <v>9.5569589710841285</v>
      </c>
      <c r="AF585" s="28">
        <f t="shared" si="352"/>
        <v>-90.11311026186938</v>
      </c>
      <c r="AG585" s="28">
        <f t="shared" si="375"/>
        <v>92.110410468749379</v>
      </c>
      <c r="AH585" s="28">
        <f t="shared" si="353"/>
        <v>-186.04381723956124</v>
      </c>
      <c r="AI585" s="28">
        <f t="shared" si="354"/>
        <v>-89.999999971428579</v>
      </c>
      <c r="AJ585" s="28">
        <f t="shared" si="355"/>
        <v>109.38232978121587</v>
      </c>
      <c r="AK585" s="28">
        <f t="shared" si="356"/>
        <v>89.999805461240001</v>
      </c>
      <c r="AL585" s="29">
        <f t="shared" si="357"/>
        <v>-59.184059659417379</v>
      </c>
      <c r="AM585" s="28">
        <f t="shared" si="358"/>
        <v>-89.93706101472506</v>
      </c>
      <c r="AN585" s="28">
        <f t="shared" si="359"/>
        <v>-43.735136649013363</v>
      </c>
      <c r="AO585" s="28">
        <f t="shared" si="360"/>
        <v>-89.937255524913638</v>
      </c>
      <c r="AP585">
        <f t="shared" si="376"/>
        <v>23.609121289162623</v>
      </c>
      <c r="AQ585">
        <f t="shared" si="377"/>
        <v>-25.26482869549163</v>
      </c>
      <c r="AR585" s="28">
        <f t="shared" si="361"/>
        <v>-35.833885084258242</v>
      </c>
      <c r="AS585" s="30">
        <f t="shared" si="362"/>
        <v>-180.050365786783</v>
      </c>
      <c r="AT585" s="28">
        <f t="shared" si="363"/>
        <v>1.808506996546886E-2</v>
      </c>
      <c r="AU585" s="28">
        <f t="shared" si="364"/>
        <v>3.6960671598242234</v>
      </c>
      <c r="AV585" s="29">
        <f t="shared" si="365"/>
        <v>-5.3918672984972594E-5</v>
      </c>
      <c r="AW585" s="28">
        <f t="shared" si="366"/>
        <v>-0.20188294198607715</v>
      </c>
      <c r="AX585" s="31">
        <f t="shared" si="367"/>
        <v>1.8031151292483887E-2</v>
      </c>
      <c r="AY585" s="28">
        <f t="shared" si="368"/>
        <v>3.4941842178381464</v>
      </c>
      <c r="AZ585" s="8">
        <f t="shared" si="369"/>
        <v>-35.815853932965759</v>
      </c>
      <c r="BA585" s="8">
        <f t="shared" si="370"/>
        <v>-176.55618156894485</v>
      </c>
      <c r="BB585" s="8">
        <f t="shared" si="371"/>
        <v>3.4438184310551492</v>
      </c>
      <c r="BD585" s="32">
        <f t="shared" si="372"/>
        <v>-36</v>
      </c>
      <c r="BE585" s="32">
        <f t="shared" si="373"/>
        <v>-177</v>
      </c>
      <c r="BF585" s="32">
        <f t="shared" si="374"/>
        <v>3</v>
      </c>
    </row>
    <row r="586" spans="22:58" x14ac:dyDescent="0.25">
      <c r="V586" s="27">
        <v>6.8200000000000802</v>
      </c>
      <c r="W586" s="32">
        <f t="shared" si="344"/>
        <v>66069344.800771847</v>
      </c>
      <c r="X586">
        <f t="shared" si="378"/>
        <v>-3.4139245433795011</v>
      </c>
      <c r="Y586" s="28">
        <f t="shared" si="345"/>
        <v>-100.03990468720286</v>
      </c>
      <c r="Z586" s="28">
        <f t="shared" si="346"/>
        <v>-89.999429668448428</v>
      </c>
      <c r="AA586" s="28">
        <f t="shared" si="347"/>
        <v>61.957503184407649</v>
      </c>
      <c r="AB586" s="28">
        <f t="shared" si="348"/>
        <v>-89.954265122591096</v>
      </c>
      <c r="AC586" s="28">
        <f t="shared" si="349"/>
        <v>51.253283353168548</v>
      </c>
      <c r="AD586" s="28">
        <f t="shared" si="350"/>
        <v>89.843159215063864</v>
      </c>
      <c r="AE586" s="28">
        <f t="shared" si="351"/>
        <v>9.75695730699384</v>
      </c>
      <c r="AF586" s="28">
        <f t="shared" si="352"/>
        <v>-90.110535575975675</v>
      </c>
      <c r="AG586" s="28">
        <f t="shared" si="375"/>
        <v>92.110410468749379</v>
      </c>
      <c r="AH586" s="28">
        <f t="shared" si="353"/>
        <v>-186.24381723956122</v>
      </c>
      <c r="AI586" s="28">
        <f t="shared" si="354"/>
        <v>-89.999999972078953</v>
      </c>
      <c r="AJ586" s="28">
        <f t="shared" si="355"/>
        <v>109.5823297812136</v>
      </c>
      <c r="AK586" s="28">
        <f t="shared" si="356"/>
        <v>89.999809889482805</v>
      </c>
      <c r="AL586" s="29">
        <f t="shared" si="357"/>
        <v>-59.384059423552955</v>
      </c>
      <c r="AM586" s="28">
        <f t="shared" si="358"/>
        <v>-89.938493679826664</v>
      </c>
      <c r="AN586" s="28">
        <f t="shared" si="359"/>
        <v>-43.935136413151199</v>
      </c>
      <c r="AO586" s="28">
        <f t="shared" si="360"/>
        <v>-89.938683762422812</v>
      </c>
      <c r="AP586">
        <f t="shared" si="376"/>
        <v>23.609121289162623</v>
      </c>
      <c r="AQ586">
        <f t="shared" si="377"/>
        <v>-25.26482869549163</v>
      </c>
      <c r="AR586" s="28">
        <f t="shared" si="361"/>
        <v>-35.833886512486366</v>
      </c>
      <c r="AS586" s="30">
        <f t="shared" si="362"/>
        <v>-180.04921933839847</v>
      </c>
      <c r="AT586" s="28">
        <f t="shared" si="363"/>
        <v>1.8935537597765645E-2</v>
      </c>
      <c r="AU586" s="28">
        <f t="shared" si="364"/>
        <v>3.7819126079206269</v>
      </c>
      <c r="AV586" s="29">
        <f t="shared" si="365"/>
        <v>-5.6459765238075634E-5</v>
      </c>
      <c r="AW586" s="28">
        <f t="shared" si="366"/>
        <v>-0.20658535950371218</v>
      </c>
      <c r="AX586" s="31">
        <f t="shared" si="367"/>
        <v>1.8879077832527569E-2</v>
      </c>
      <c r="AY586" s="28">
        <f t="shared" si="368"/>
        <v>3.5753272484169147</v>
      </c>
      <c r="AZ586" s="8">
        <f t="shared" si="369"/>
        <v>-35.815007434653836</v>
      </c>
      <c r="BA586" s="8">
        <f t="shared" si="370"/>
        <v>-176.47389208998155</v>
      </c>
      <c r="BB586" s="8">
        <f t="shared" si="371"/>
        <v>3.5261079100184531</v>
      </c>
      <c r="BD586" s="32">
        <f t="shared" si="372"/>
        <v>-36</v>
      </c>
      <c r="BE586" s="32">
        <f t="shared" si="373"/>
        <v>-176</v>
      </c>
      <c r="BF586" s="32">
        <f t="shared" si="374"/>
        <v>4</v>
      </c>
    </row>
    <row r="587" spans="22:58" x14ac:dyDescent="0.25">
      <c r="V587" s="27">
        <v>6.83000000000008</v>
      </c>
      <c r="W587" s="32">
        <f t="shared" si="344"/>
        <v>67608297.539210707</v>
      </c>
      <c r="X587">
        <f t="shared" si="378"/>
        <v>-3.4139245433795011</v>
      </c>
      <c r="Y587" s="28">
        <f t="shared" si="345"/>
        <v>-100.2399046871835</v>
      </c>
      <c r="Z587" s="28">
        <f t="shared" si="346"/>
        <v>-89.999442650779528</v>
      </c>
      <c r="AA587" s="28">
        <f t="shared" si="347"/>
        <v>62.157503059865007</v>
      </c>
      <c r="AB587" s="28">
        <f t="shared" si="348"/>
        <v>-89.955306175072934</v>
      </c>
      <c r="AC587" s="28">
        <f t="shared" si="349"/>
        <v>51.453281888497465</v>
      </c>
      <c r="AD587" s="28">
        <f t="shared" si="350"/>
        <v>89.846729329966124</v>
      </c>
      <c r="AE587" s="28">
        <f t="shared" si="351"/>
        <v>9.956955717799481</v>
      </c>
      <c r="AF587" s="28">
        <f t="shared" si="352"/>
        <v>-90.108019495886325</v>
      </c>
      <c r="AG587" s="28">
        <f t="shared" si="375"/>
        <v>92.110410468749379</v>
      </c>
      <c r="AH587" s="28">
        <f t="shared" si="353"/>
        <v>-186.44381723956121</v>
      </c>
      <c r="AI587" s="28">
        <f t="shared" si="354"/>
        <v>-89.999999972714519</v>
      </c>
      <c r="AJ587" s="28">
        <f t="shared" si="355"/>
        <v>109.78232978121144</v>
      </c>
      <c r="AK587" s="28">
        <f t="shared" si="356"/>
        <v>89.999814216926509</v>
      </c>
      <c r="AL587" s="29">
        <f t="shared" si="357"/>
        <v>-59.584059198304182</v>
      </c>
      <c r="AM587" s="28">
        <f t="shared" si="358"/>
        <v>-89.939893733563451</v>
      </c>
      <c r="AN587" s="28">
        <f t="shared" si="359"/>
        <v>-44.135136187904571</v>
      </c>
      <c r="AO587" s="28">
        <f t="shared" si="360"/>
        <v>-89.940079489351461</v>
      </c>
      <c r="AP587">
        <f t="shared" si="376"/>
        <v>23.609121289162623</v>
      </c>
      <c r="AQ587">
        <f t="shared" si="377"/>
        <v>-25.26482869549163</v>
      </c>
      <c r="AR587" s="28">
        <f t="shared" si="361"/>
        <v>-35.833887876434098</v>
      </c>
      <c r="AS587" s="30">
        <f t="shared" si="362"/>
        <v>-180.0480989852378</v>
      </c>
      <c r="AT587" s="28">
        <f t="shared" si="363"/>
        <v>1.9825908067426092E-2</v>
      </c>
      <c r="AU587" s="28">
        <f t="shared" si="364"/>
        <v>3.8697400506495447</v>
      </c>
      <c r="AV587" s="29">
        <f t="shared" si="365"/>
        <v>-5.9120613886552326E-5</v>
      </c>
      <c r="AW587" s="28">
        <f t="shared" si="366"/>
        <v>-0.21139730751468608</v>
      </c>
      <c r="AX587" s="31">
        <f t="shared" si="367"/>
        <v>1.976678745353954E-2</v>
      </c>
      <c r="AY587" s="28">
        <f t="shared" si="368"/>
        <v>3.6583427431348587</v>
      </c>
      <c r="AZ587" s="8">
        <f t="shared" si="369"/>
        <v>-35.814121088980556</v>
      </c>
      <c r="BA587" s="8">
        <f t="shared" si="370"/>
        <v>-176.38975624210295</v>
      </c>
      <c r="BB587" s="8">
        <f t="shared" si="371"/>
        <v>3.6102437578970523</v>
      </c>
      <c r="BD587" s="32">
        <f t="shared" si="372"/>
        <v>-36</v>
      </c>
      <c r="BE587" s="32">
        <f t="shared" si="373"/>
        <v>-176</v>
      </c>
      <c r="BF587" s="32">
        <f t="shared" si="374"/>
        <v>4</v>
      </c>
    </row>
    <row r="588" spans="22:58" x14ac:dyDescent="0.25">
      <c r="V588" s="27">
        <v>6.8400000000000798</v>
      </c>
      <c r="W588" s="32">
        <f t="shared" si="344"/>
        <v>69183097.091906458</v>
      </c>
      <c r="X588">
        <f t="shared" si="378"/>
        <v>-3.4139245433795011</v>
      </c>
      <c r="Y588" s="28">
        <f t="shared" si="345"/>
        <v>-100.439904687165</v>
      </c>
      <c r="Z588" s="28">
        <f t="shared" si="346"/>
        <v>-89.999455337596672</v>
      </c>
      <c r="AA588" s="28">
        <f t="shared" si="347"/>
        <v>62.357502940927709</v>
      </c>
      <c r="AB588" s="28">
        <f t="shared" si="348"/>
        <v>-89.956323530335681</v>
      </c>
      <c r="AC588" s="28">
        <f t="shared" si="349"/>
        <v>51.653280489746969</v>
      </c>
      <c r="AD588" s="28">
        <f t="shared" si="350"/>
        <v>89.850218180281757</v>
      </c>
      <c r="AE588" s="28">
        <f t="shared" si="351"/>
        <v>10.156954200130173</v>
      </c>
      <c r="AF588" s="28">
        <f t="shared" si="352"/>
        <v>-90.105560687650581</v>
      </c>
      <c r="AG588" s="28">
        <f t="shared" si="375"/>
        <v>92.110410468749379</v>
      </c>
      <c r="AH588" s="28">
        <f t="shared" si="353"/>
        <v>-186.64381723956123</v>
      </c>
      <c r="AI588" s="28">
        <f t="shared" si="354"/>
        <v>-89.999999973335605</v>
      </c>
      <c r="AJ588" s="28">
        <f t="shared" si="355"/>
        <v>109.98232978120939</v>
      </c>
      <c r="AK588" s="28">
        <f t="shared" si="356"/>
        <v>89.999818445865557</v>
      </c>
      <c r="AL588" s="29">
        <f t="shared" si="357"/>
        <v>-59.784058983193248</v>
      </c>
      <c r="AM588" s="28">
        <f t="shared" si="358"/>
        <v>-89.941261918255734</v>
      </c>
      <c r="AN588" s="28">
        <f t="shared" si="359"/>
        <v>-44.335135972795712</v>
      </c>
      <c r="AO588" s="28">
        <f t="shared" si="360"/>
        <v>-89.941443445725781</v>
      </c>
      <c r="AP588">
        <f t="shared" si="376"/>
        <v>23.609121289162623</v>
      </c>
      <c r="AQ588">
        <f t="shared" si="377"/>
        <v>-25.26482869549163</v>
      </c>
      <c r="AR588" s="28">
        <f t="shared" si="361"/>
        <v>-35.833889178994546</v>
      </c>
      <c r="AS588" s="30">
        <f t="shared" si="362"/>
        <v>-180.04700413337636</v>
      </c>
      <c r="AT588" s="28">
        <f t="shared" si="363"/>
        <v>2.0758044799310382E-2</v>
      </c>
      <c r="AU588" s="28">
        <f t="shared" si="364"/>
        <v>3.9595944033988197</v>
      </c>
      <c r="AV588" s="29">
        <f t="shared" si="365"/>
        <v>-6.1906862719427919E-5</v>
      </c>
      <c r="AW588" s="28">
        <f t="shared" si="366"/>
        <v>-0.21632133710584797</v>
      </c>
      <c r="AX588" s="31">
        <f t="shared" si="367"/>
        <v>2.0696137936590954E-2</v>
      </c>
      <c r="AY588" s="28">
        <f t="shared" si="368"/>
        <v>3.7432730662929719</v>
      </c>
      <c r="AZ588" s="8">
        <f t="shared" si="369"/>
        <v>-35.813193041057957</v>
      </c>
      <c r="BA588" s="8">
        <f t="shared" si="370"/>
        <v>-176.30373106708339</v>
      </c>
      <c r="BB588" s="8">
        <f t="shared" si="371"/>
        <v>3.6962689329166096</v>
      </c>
      <c r="BD588" s="32">
        <f t="shared" si="372"/>
        <v>-36</v>
      </c>
      <c r="BE588" s="32">
        <f t="shared" si="373"/>
        <v>-176</v>
      </c>
      <c r="BF588" s="32">
        <f t="shared" si="374"/>
        <v>4</v>
      </c>
    </row>
    <row r="589" spans="22:58" x14ac:dyDescent="0.25">
      <c r="V589" s="27">
        <v>6.8500000000000796</v>
      </c>
      <c r="W589" s="32">
        <f t="shared" si="344"/>
        <v>70794578.438426882</v>
      </c>
      <c r="X589">
        <f t="shared" si="378"/>
        <v>-3.4139245433795011</v>
      </c>
      <c r="Y589" s="28">
        <f t="shared" si="345"/>
        <v>-100.63990468714734</v>
      </c>
      <c r="Z589" s="28">
        <f t="shared" si="346"/>
        <v>-89.99946773562661</v>
      </c>
      <c r="AA589" s="28">
        <f t="shared" si="347"/>
        <v>62.55750282734347</v>
      </c>
      <c r="AB589" s="28">
        <f t="shared" si="348"/>
        <v>-89.957317727791974</v>
      </c>
      <c r="AC589" s="28">
        <f t="shared" si="349"/>
        <v>51.853279153950197</v>
      </c>
      <c r="AD589" s="28">
        <f t="shared" si="350"/>
        <v>89.853627615741829</v>
      </c>
      <c r="AE589" s="28">
        <f t="shared" si="351"/>
        <v>10.356952750766823</v>
      </c>
      <c r="AF589" s="28">
        <f t="shared" si="352"/>
        <v>-90.103157847676755</v>
      </c>
      <c r="AG589" s="28">
        <f t="shared" si="375"/>
        <v>92.110410468749379</v>
      </c>
      <c r="AH589" s="28">
        <f t="shared" si="353"/>
        <v>-186.84381723956122</v>
      </c>
      <c r="AI589" s="28">
        <f t="shared" si="354"/>
        <v>-89.999999973942565</v>
      </c>
      <c r="AJ589" s="28">
        <f t="shared" si="355"/>
        <v>110.18232978120743</v>
      </c>
      <c r="AK589" s="28">
        <f t="shared" si="356"/>
        <v>89.999822578542208</v>
      </c>
      <c r="AL589" s="29">
        <f t="shared" si="357"/>
        <v>-59.984058777763906</v>
      </c>
      <c r="AM589" s="28">
        <f t="shared" si="358"/>
        <v>-89.942598959326901</v>
      </c>
      <c r="AN589" s="28">
        <f t="shared" si="359"/>
        <v>-44.535135767368317</v>
      </c>
      <c r="AO589" s="28">
        <f t="shared" si="360"/>
        <v>-89.942776354727258</v>
      </c>
      <c r="AP589">
        <f t="shared" si="376"/>
        <v>23.609121289162623</v>
      </c>
      <c r="AQ589">
        <f t="shared" si="377"/>
        <v>-25.26482869549163</v>
      </c>
      <c r="AR589" s="28">
        <f t="shared" si="361"/>
        <v>-35.833890422930502</v>
      </c>
      <c r="AS589" s="30">
        <f t="shared" si="362"/>
        <v>-180.045934202404</v>
      </c>
      <c r="AT589" s="28">
        <f t="shared" si="363"/>
        <v>2.173389739718757E-2</v>
      </c>
      <c r="AU589" s="28">
        <f t="shared" si="364"/>
        <v>4.0515215392238693</v>
      </c>
      <c r="AV589" s="29">
        <f t="shared" si="365"/>
        <v>-6.4824421500777072E-5</v>
      </c>
      <c r="AW589" s="28">
        <f t="shared" si="366"/>
        <v>-0.22136005877175505</v>
      </c>
      <c r="AX589" s="31">
        <f t="shared" si="367"/>
        <v>2.1669072975686793E-2</v>
      </c>
      <c r="AY589" s="28">
        <f t="shared" si="368"/>
        <v>3.830161480452114</v>
      </c>
      <c r="AZ589" s="8">
        <f t="shared" si="369"/>
        <v>-35.812221349954818</v>
      </c>
      <c r="BA589" s="8">
        <f t="shared" si="370"/>
        <v>-176.21577272195188</v>
      </c>
      <c r="BB589" s="8">
        <f t="shared" si="371"/>
        <v>3.784227278048121</v>
      </c>
      <c r="BD589" s="32">
        <f t="shared" si="372"/>
        <v>-36</v>
      </c>
      <c r="BE589" s="32">
        <f t="shared" si="373"/>
        <v>-176</v>
      </c>
      <c r="BF589" s="32">
        <f t="shared" si="374"/>
        <v>4</v>
      </c>
    </row>
    <row r="590" spans="22:58" x14ac:dyDescent="0.25">
      <c r="V590" s="27">
        <v>6.8600000000000803</v>
      </c>
      <c r="W590" s="32">
        <f t="shared" si="344"/>
        <v>72443596.007512525</v>
      </c>
      <c r="X590">
        <f t="shared" si="378"/>
        <v>-3.4139245433795011</v>
      </c>
      <c r="Y590" s="28">
        <f t="shared" si="345"/>
        <v>-100.83990468713047</v>
      </c>
      <c r="Z590" s="28">
        <f t="shared" si="346"/>
        <v>-89.999479851442942</v>
      </c>
      <c r="AA590" s="28">
        <f t="shared" si="347"/>
        <v>62.757502718871372</v>
      </c>
      <c r="AB590" s="28">
        <f t="shared" si="348"/>
        <v>-89.95828929457609</v>
      </c>
      <c r="AC590" s="28">
        <f t="shared" si="349"/>
        <v>52.053277878273818</v>
      </c>
      <c r="AD590" s="28">
        <f t="shared" si="350"/>
        <v>89.856959443977502</v>
      </c>
      <c r="AE590" s="28">
        <f t="shared" si="351"/>
        <v>10.556951366635211</v>
      </c>
      <c r="AF590" s="28">
        <f t="shared" si="352"/>
        <v>-90.100809702041516</v>
      </c>
      <c r="AG590" s="28">
        <f t="shared" si="375"/>
        <v>92.110410468749379</v>
      </c>
      <c r="AH590" s="28">
        <f t="shared" si="353"/>
        <v>-187.04381723956121</v>
      </c>
      <c r="AI590" s="28">
        <f t="shared" si="354"/>
        <v>-89.999999974535697</v>
      </c>
      <c r="AJ590" s="28">
        <f t="shared" si="355"/>
        <v>110.38232978120556</v>
      </c>
      <c r="AK590" s="28">
        <f t="shared" si="356"/>
        <v>89.999826617147647</v>
      </c>
      <c r="AL590" s="29">
        <f t="shared" si="357"/>
        <v>-60.184058581580409</v>
      </c>
      <c r="AM590" s="28">
        <f t="shared" si="358"/>
        <v>-89.943905565687999</v>
      </c>
      <c r="AN590" s="28">
        <f t="shared" si="359"/>
        <v>-44.735135571186682</v>
      </c>
      <c r="AO590" s="28">
        <f t="shared" si="360"/>
        <v>-89.944078923076049</v>
      </c>
      <c r="AP590">
        <f t="shared" si="376"/>
        <v>23.609121289162623</v>
      </c>
      <c r="AQ590">
        <f t="shared" si="377"/>
        <v>-25.26482869549163</v>
      </c>
      <c r="AR590" s="28">
        <f t="shared" si="361"/>
        <v>-35.833891610880478</v>
      </c>
      <c r="AS590" s="30">
        <f t="shared" si="362"/>
        <v>-180.04488862511755</v>
      </c>
      <c r="AT590" s="28">
        <f t="shared" si="363"/>
        <v>2.2755505548580648E-2</v>
      </c>
      <c r="AU590" s="28">
        <f t="shared" si="364"/>
        <v>4.1455683049354484</v>
      </c>
      <c r="AV590" s="29">
        <f t="shared" si="365"/>
        <v>-6.7879478489057368E-5</v>
      </c>
      <c r="AW590" s="28">
        <f t="shared" si="366"/>
        <v>-0.22651614379740176</v>
      </c>
      <c r="AX590" s="31">
        <f t="shared" si="367"/>
        <v>2.2687626070091591E-2</v>
      </c>
      <c r="AY590" s="28">
        <f t="shared" si="368"/>
        <v>3.9190521611380467</v>
      </c>
      <c r="AZ590" s="8">
        <f t="shared" si="369"/>
        <v>-35.811203984810383</v>
      </c>
      <c r="BA590" s="8">
        <f t="shared" si="370"/>
        <v>-176.12583646397951</v>
      </c>
      <c r="BB590" s="8">
        <f t="shared" si="371"/>
        <v>3.8741635360204896</v>
      </c>
      <c r="BD590" s="32">
        <f t="shared" si="372"/>
        <v>-36</v>
      </c>
      <c r="BE590" s="32">
        <f t="shared" si="373"/>
        <v>-176</v>
      </c>
      <c r="BF590" s="32">
        <f t="shared" si="374"/>
        <v>4</v>
      </c>
    </row>
    <row r="591" spans="22:58" x14ac:dyDescent="0.25">
      <c r="V591" s="27">
        <v>6.87000000000008</v>
      </c>
      <c r="W591" s="32">
        <f t="shared" si="344"/>
        <v>74131024.130105585</v>
      </c>
      <c r="X591">
        <f t="shared" si="378"/>
        <v>-3.4139245433795011</v>
      </c>
      <c r="Y591" s="28">
        <f t="shared" si="345"/>
        <v>-101.03990468711436</v>
      </c>
      <c r="Z591" s="28">
        <f t="shared" si="346"/>
        <v>-89.999491691469601</v>
      </c>
      <c r="AA591" s="28">
        <f t="shared" si="347"/>
        <v>62.957502615281307</v>
      </c>
      <c r="AB591" s="28">
        <f t="shared" si="348"/>
        <v>-89.959238745823342</v>
      </c>
      <c r="AC591" s="28">
        <f t="shared" si="349"/>
        <v>52.253276660011963</v>
      </c>
      <c r="AD591" s="28">
        <f t="shared" si="350"/>
        <v>89.860215431478025</v>
      </c>
      <c r="AE591" s="28">
        <f t="shared" si="351"/>
        <v>10.756950044799417</v>
      </c>
      <c r="AF591" s="28">
        <f t="shared" si="352"/>
        <v>-90.098515005814932</v>
      </c>
      <c r="AG591" s="28">
        <f t="shared" si="375"/>
        <v>92.110410468749379</v>
      </c>
      <c r="AH591" s="28">
        <f t="shared" si="353"/>
        <v>-187.24381723956122</v>
      </c>
      <c r="AI591" s="28">
        <f t="shared" si="354"/>
        <v>-89.999999975115344</v>
      </c>
      <c r="AJ591" s="28">
        <f t="shared" si="355"/>
        <v>110.58232978120378</v>
      </c>
      <c r="AK591" s="28">
        <f t="shared" si="356"/>
        <v>89.999830563823195</v>
      </c>
      <c r="AL591" s="29">
        <f t="shared" si="357"/>
        <v>-60.384058394226599</v>
      </c>
      <c r="AM591" s="28">
        <f t="shared" si="358"/>
        <v>-89.945182430113576</v>
      </c>
      <c r="AN591" s="28">
        <f t="shared" si="359"/>
        <v>-44.935135383834663</v>
      </c>
      <c r="AO591" s="28">
        <f t="shared" si="360"/>
        <v>-89.945351841405724</v>
      </c>
      <c r="AP591">
        <f t="shared" si="376"/>
        <v>23.609121289162623</v>
      </c>
      <c r="AQ591">
        <f t="shared" si="377"/>
        <v>-25.26482869549163</v>
      </c>
      <c r="AR591" s="28">
        <f t="shared" si="361"/>
        <v>-35.833892745364253</v>
      </c>
      <c r="AS591" s="30">
        <f t="shared" si="362"/>
        <v>-180.04386684722067</v>
      </c>
      <c r="AT591" s="28">
        <f t="shared" si="363"/>
        <v>2.3825003098797249E-2</v>
      </c>
      <c r="AU591" s="28">
        <f t="shared" si="364"/>
        <v>4.241782537130999</v>
      </c>
      <c r="AV591" s="29">
        <f t="shared" si="365"/>
        <v>-7.1078513572783082E-5</v>
      </c>
      <c r="AW591" s="28">
        <f t="shared" si="366"/>
        <v>-0.23179232567307989</v>
      </c>
      <c r="AX591" s="31">
        <f t="shared" si="367"/>
        <v>2.3753924585224465E-2</v>
      </c>
      <c r="AY591" s="28">
        <f t="shared" si="368"/>
        <v>4.0099902114579189</v>
      </c>
      <c r="AZ591" s="8">
        <f t="shared" si="369"/>
        <v>-35.810138820779031</v>
      </c>
      <c r="BA591" s="8">
        <f t="shared" si="370"/>
        <v>-176.03387663576274</v>
      </c>
      <c r="BB591" s="8">
        <f t="shared" si="371"/>
        <v>3.9661233642372622</v>
      </c>
      <c r="BD591" s="32">
        <f t="shared" si="372"/>
        <v>-36</v>
      </c>
      <c r="BE591" s="32">
        <f t="shared" si="373"/>
        <v>-176</v>
      </c>
      <c r="BF591" s="32">
        <f t="shared" si="374"/>
        <v>4</v>
      </c>
    </row>
    <row r="592" spans="22:58" x14ac:dyDescent="0.25">
      <c r="V592" s="27">
        <v>6.8800000000000798</v>
      </c>
      <c r="W592" s="32">
        <f t="shared" si="344"/>
        <v>75857757.502932385</v>
      </c>
      <c r="X592">
        <f t="shared" si="378"/>
        <v>-3.4139245433795011</v>
      </c>
      <c r="Y592" s="28">
        <f t="shared" si="345"/>
        <v>-101.23990468709897</v>
      </c>
      <c r="Z592" s="28">
        <f t="shared" si="346"/>
        <v>-89.999503261984373</v>
      </c>
      <c r="AA592" s="28">
        <f t="shared" si="347"/>
        <v>63.157502516353539</v>
      </c>
      <c r="AB592" s="28">
        <f t="shared" si="348"/>
        <v>-89.960166584943281</v>
      </c>
      <c r="AC592" s="28">
        <f t="shared" si="349"/>
        <v>52.453275496580588</v>
      </c>
      <c r="AD592" s="28">
        <f t="shared" si="350"/>
        <v>89.863397304526913</v>
      </c>
      <c r="AE592" s="28">
        <f t="shared" si="351"/>
        <v>10.956948782455662</v>
      </c>
      <c r="AF592" s="28">
        <f t="shared" si="352"/>
        <v>-90.09627254240074</v>
      </c>
      <c r="AG592" s="28">
        <f t="shared" si="375"/>
        <v>92.110410468749379</v>
      </c>
      <c r="AH592" s="28">
        <f t="shared" si="353"/>
        <v>-187.44381723956121</v>
      </c>
      <c r="AI592" s="28">
        <f t="shared" si="354"/>
        <v>-89.999999975681789</v>
      </c>
      <c r="AJ592" s="28">
        <f t="shared" si="355"/>
        <v>110.78232978120205</v>
      </c>
      <c r="AK592" s="28">
        <f t="shared" si="356"/>
        <v>89.999834420661458</v>
      </c>
      <c r="AL592" s="29">
        <f t="shared" si="357"/>
        <v>-60.584058215305078</v>
      </c>
      <c r="AM592" s="28">
        <f t="shared" si="358"/>
        <v>-89.946430229608978</v>
      </c>
      <c r="AN592" s="28">
        <f t="shared" si="359"/>
        <v>-45.13513520491486</v>
      </c>
      <c r="AO592" s="28">
        <f t="shared" si="360"/>
        <v>-89.946595784629309</v>
      </c>
      <c r="AP592">
        <f t="shared" si="376"/>
        <v>23.609121289162623</v>
      </c>
      <c r="AQ592">
        <f t="shared" si="377"/>
        <v>-25.26482869549163</v>
      </c>
      <c r="AR592" s="28">
        <f t="shared" si="361"/>
        <v>-35.833893828788206</v>
      </c>
      <c r="AS592" s="30">
        <f t="shared" si="362"/>
        <v>-180.04286832703005</v>
      </c>
      <c r="AT592" s="28">
        <f t="shared" si="363"/>
        <v>2.4944622300690365E-2</v>
      </c>
      <c r="AU592" s="28">
        <f t="shared" si="364"/>
        <v>4.3402130781392128</v>
      </c>
      <c r="AV592" s="29">
        <f t="shared" si="365"/>
        <v>-7.4428312012908972E-5</v>
      </c>
      <c r="AW592" s="28">
        <f t="shared" si="366"/>
        <v>-0.23719140154211796</v>
      </c>
      <c r="AX592" s="31">
        <f t="shared" si="367"/>
        <v>2.4870193988677455E-2</v>
      </c>
      <c r="AY592" s="28">
        <f t="shared" si="368"/>
        <v>4.1030216765970948</v>
      </c>
      <c r="AZ592" s="8">
        <f t="shared" si="369"/>
        <v>-35.80902363479953</v>
      </c>
      <c r="BA592" s="8">
        <f t="shared" si="370"/>
        <v>-175.93984665043297</v>
      </c>
      <c r="BB592" s="8">
        <f t="shared" si="371"/>
        <v>4.060153349567031</v>
      </c>
      <c r="BD592" s="32">
        <f t="shared" si="372"/>
        <v>-36</v>
      </c>
      <c r="BE592" s="32">
        <f t="shared" si="373"/>
        <v>-176</v>
      </c>
      <c r="BF592" s="32">
        <f t="shared" si="374"/>
        <v>4</v>
      </c>
    </row>
    <row r="593" spans="22:58" x14ac:dyDescent="0.25">
      <c r="V593" s="27">
        <v>6.8900000000000796</v>
      </c>
      <c r="W593" s="32">
        <f t="shared" si="344"/>
        <v>77624711.662883505</v>
      </c>
      <c r="X593">
        <f t="shared" si="378"/>
        <v>-3.4139245433795011</v>
      </c>
      <c r="Y593" s="28">
        <f t="shared" si="345"/>
        <v>-101.43990468708427</v>
      </c>
      <c r="Z593" s="28">
        <f t="shared" si="346"/>
        <v>-89.99951456912207</v>
      </c>
      <c r="AA593" s="28">
        <f t="shared" si="347"/>
        <v>63.357502421878273</v>
      </c>
      <c r="AB593" s="28">
        <f t="shared" si="348"/>
        <v>-89.961073303886522</v>
      </c>
      <c r="AC593" s="28">
        <f t="shared" si="349"/>
        <v>52.653274385511992</v>
      </c>
      <c r="AD593" s="28">
        <f t="shared" si="350"/>
        <v>89.866506750116798</v>
      </c>
      <c r="AE593" s="28">
        <f t="shared" si="351"/>
        <v>11.156947576926505</v>
      </c>
      <c r="AF593" s="28">
        <f t="shared" si="352"/>
        <v>-90.094081122891794</v>
      </c>
      <c r="AG593" s="28">
        <f t="shared" si="375"/>
        <v>92.110410468749379</v>
      </c>
      <c r="AH593" s="28">
        <f t="shared" si="353"/>
        <v>-187.6438172395612</v>
      </c>
      <c r="AI593" s="28">
        <f t="shared" si="354"/>
        <v>-89.999999976235344</v>
      </c>
      <c r="AJ593" s="28">
        <f t="shared" si="355"/>
        <v>110.98232978120041</v>
      </c>
      <c r="AK593" s="28">
        <f t="shared" si="356"/>
        <v>89.999838189707361</v>
      </c>
      <c r="AL593" s="29">
        <f t="shared" si="357"/>
        <v>-60.784058044436364</v>
      </c>
      <c r="AM593" s="28">
        <f t="shared" si="358"/>
        <v>-89.947649625769287</v>
      </c>
      <c r="AN593" s="28">
        <f t="shared" si="359"/>
        <v>-45.335135034047781</v>
      </c>
      <c r="AO593" s="28">
        <f t="shared" si="360"/>
        <v>-89.94781141229727</v>
      </c>
      <c r="AP593">
        <f t="shared" si="376"/>
        <v>23.609121289162623</v>
      </c>
      <c r="AQ593">
        <f t="shared" si="377"/>
        <v>-25.26482869549163</v>
      </c>
      <c r="AR593" s="28">
        <f t="shared" si="361"/>
        <v>-35.833894863450283</v>
      </c>
      <c r="AS593" s="30">
        <f t="shared" si="362"/>
        <v>-180.04189253518905</v>
      </c>
      <c r="AT593" s="28">
        <f t="shared" si="363"/>
        <v>2.6116698246961001E-2</v>
      </c>
      <c r="AU593" s="28">
        <f t="shared" si="364"/>
        <v>4.4409097918445672</v>
      </c>
      <c r="AV593" s="29">
        <f t="shared" si="365"/>
        <v>-7.7935978817010427E-5</v>
      </c>
      <c r="AW593" s="28">
        <f t="shared" si="366"/>
        <v>-0.24271623368225412</v>
      </c>
      <c r="AX593" s="31">
        <f t="shared" si="367"/>
        <v>2.603876226814399E-2</v>
      </c>
      <c r="AY593" s="28">
        <f t="shared" si="368"/>
        <v>4.1981935581623135</v>
      </c>
      <c r="AZ593" s="8">
        <f t="shared" si="369"/>
        <v>-35.807856101182139</v>
      </c>
      <c r="BA593" s="8">
        <f t="shared" si="370"/>
        <v>-175.84369897702675</v>
      </c>
      <c r="BB593" s="8">
        <f t="shared" si="371"/>
        <v>4.1563010229732527</v>
      </c>
      <c r="BD593" s="32">
        <f t="shared" si="372"/>
        <v>-36</v>
      </c>
      <c r="BE593" s="32">
        <f t="shared" si="373"/>
        <v>-176</v>
      </c>
      <c r="BF593" s="32">
        <f t="shared" si="374"/>
        <v>4</v>
      </c>
    </row>
    <row r="594" spans="22:58" x14ac:dyDescent="0.25">
      <c r="V594" s="27">
        <v>6.9000000000000803</v>
      </c>
      <c r="W594" s="32">
        <f t="shared" si="344"/>
        <v>79432823.472442955</v>
      </c>
      <c r="X594">
        <f t="shared" si="378"/>
        <v>-3.4139245433795011</v>
      </c>
      <c r="Y594" s="28">
        <f t="shared" si="345"/>
        <v>-101.63990468707026</v>
      </c>
      <c r="Z594" s="28">
        <f t="shared" si="346"/>
        <v>-89.999525618877882</v>
      </c>
      <c r="AA594" s="28">
        <f t="shared" si="347"/>
        <v>63.557502331655101</v>
      </c>
      <c r="AB594" s="28">
        <f t="shared" si="348"/>
        <v>-89.961959383405656</v>
      </c>
      <c r="AC594" s="28">
        <f t="shared" si="349"/>
        <v>52.853273324449447</v>
      </c>
      <c r="AD594" s="28">
        <f t="shared" si="350"/>
        <v>89.869545416843607</v>
      </c>
      <c r="AE594" s="28">
        <f t="shared" si="351"/>
        <v>11.356946425654783</v>
      </c>
      <c r="AF594" s="28">
        <f t="shared" si="352"/>
        <v>-90.091939585439945</v>
      </c>
      <c r="AG594" s="28">
        <f t="shared" si="375"/>
        <v>92.110410468749379</v>
      </c>
      <c r="AH594" s="28">
        <f t="shared" si="353"/>
        <v>-187.84381723956125</v>
      </c>
      <c r="AI594" s="28">
        <f t="shared" si="354"/>
        <v>-89.999999976776294</v>
      </c>
      <c r="AJ594" s="28">
        <f t="shared" si="355"/>
        <v>111.18232978119886</v>
      </c>
      <c r="AK594" s="28">
        <f t="shared" si="356"/>
        <v>89.999841872959294</v>
      </c>
      <c r="AL594" s="29">
        <f t="shared" si="357"/>
        <v>-60.984057881258018</v>
      </c>
      <c r="AM594" s="28">
        <f t="shared" si="358"/>
        <v>-89.948841265130042</v>
      </c>
      <c r="AN594" s="28">
        <f t="shared" si="359"/>
        <v>-45.535134870871026</v>
      </c>
      <c r="AO594" s="28">
        <f t="shared" si="360"/>
        <v>-89.948999368947042</v>
      </c>
      <c r="AP594">
        <f t="shared" si="376"/>
        <v>23.609121289162623</v>
      </c>
      <c r="AQ594">
        <f t="shared" si="377"/>
        <v>-25.26482869549163</v>
      </c>
      <c r="AR594" s="28">
        <f t="shared" si="361"/>
        <v>-35.83389585154525</v>
      </c>
      <c r="AS594" s="30">
        <f t="shared" si="362"/>
        <v>-180.040938954387</v>
      </c>
      <c r="AT594" s="28">
        <f t="shared" si="363"/>
        <v>2.7343673491859729E-2</v>
      </c>
      <c r="AU594" s="28">
        <f t="shared" si="364"/>
        <v>4.5439235793559885</v>
      </c>
      <c r="AV594" s="29">
        <f t="shared" si="365"/>
        <v>-8.16089538301374E-5</v>
      </c>
      <c r="AW594" s="28">
        <f t="shared" si="366"/>
        <v>-0.24836975102142056</v>
      </c>
      <c r="AX594" s="31">
        <f t="shared" si="367"/>
        <v>2.7262064538029592E-2</v>
      </c>
      <c r="AY594" s="28">
        <f t="shared" si="368"/>
        <v>4.295553828334568</v>
      </c>
      <c r="AZ594" s="8">
        <f t="shared" si="369"/>
        <v>-35.806633787007222</v>
      </c>
      <c r="BA594" s="8">
        <f t="shared" si="370"/>
        <v>-175.74538512605244</v>
      </c>
      <c r="BB594" s="8">
        <f t="shared" si="371"/>
        <v>4.2546148739475598</v>
      </c>
      <c r="BD594" s="32">
        <f t="shared" si="372"/>
        <v>-36</v>
      </c>
      <c r="BE594" s="32">
        <f t="shared" si="373"/>
        <v>-176</v>
      </c>
      <c r="BF594" s="32">
        <f t="shared" si="374"/>
        <v>4</v>
      </c>
    </row>
    <row r="595" spans="22:58" x14ac:dyDescent="0.25">
      <c r="V595" s="27">
        <v>6.9100000000000801</v>
      </c>
      <c r="W595" s="32">
        <f t="shared" si="344"/>
        <v>81283051.616425052</v>
      </c>
      <c r="X595">
        <f t="shared" si="378"/>
        <v>-3.4139245433795011</v>
      </c>
      <c r="Y595" s="28">
        <f t="shared" si="345"/>
        <v>-101.83990468705686</v>
      </c>
      <c r="Z595" s="28">
        <f t="shared" si="346"/>
        <v>-89.999536417110548</v>
      </c>
      <c r="AA595" s="28">
        <f t="shared" si="347"/>
        <v>63.757502245492638</v>
      </c>
      <c r="AB595" s="28">
        <f t="shared" si="348"/>
        <v>-89.962825293310047</v>
      </c>
      <c r="AC595" s="28">
        <f t="shared" si="349"/>
        <v>53.053272311142337</v>
      </c>
      <c r="AD595" s="28">
        <f t="shared" si="350"/>
        <v>89.872514915780258</v>
      </c>
      <c r="AE595" s="28">
        <f t="shared" si="351"/>
        <v>11.556945326198608</v>
      </c>
      <c r="AF595" s="28">
        <f t="shared" si="352"/>
        <v>-90.089846794640337</v>
      </c>
      <c r="AG595" s="28">
        <f t="shared" si="375"/>
        <v>92.110410468749379</v>
      </c>
      <c r="AH595" s="28">
        <f t="shared" si="353"/>
        <v>-188.04381723956124</v>
      </c>
      <c r="AI595" s="28">
        <f t="shared" si="354"/>
        <v>-89.999999977304924</v>
      </c>
      <c r="AJ595" s="28">
        <f t="shared" si="355"/>
        <v>111.38232978119738</v>
      </c>
      <c r="AK595" s="28">
        <f t="shared" si="356"/>
        <v>89.999845472370183</v>
      </c>
      <c r="AL595" s="29">
        <f t="shared" si="357"/>
        <v>-61.184057725423877</v>
      </c>
      <c r="AM595" s="28">
        <f t="shared" si="358"/>
        <v>-89.950005779510093</v>
      </c>
      <c r="AN595" s="28">
        <f t="shared" si="359"/>
        <v>-45.735134715038349</v>
      </c>
      <c r="AO595" s="28">
        <f t="shared" si="360"/>
        <v>-89.950160284444834</v>
      </c>
      <c r="AP595">
        <f t="shared" si="376"/>
        <v>23.609121289162623</v>
      </c>
      <c r="AQ595">
        <f t="shared" si="377"/>
        <v>-25.26482869549163</v>
      </c>
      <c r="AR595" s="28">
        <f t="shared" si="361"/>
        <v>-35.833896795168748</v>
      </c>
      <c r="AS595" s="30">
        <f t="shared" si="362"/>
        <v>-180.04000707908517</v>
      </c>
      <c r="AT595" s="28">
        <f t="shared" si="363"/>
        <v>2.8628102869487741E-2</v>
      </c>
      <c r="AU595" s="28">
        <f t="shared" si="364"/>
        <v>4.6493063944808366</v>
      </c>
      <c r="AV595" s="29">
        <f t="shared" si="365"/>
        <v>-8.5455027494141662E-5</v>
      </c>
      <c r="AW595" s="28">
        <f t="shared" si="366"/>
        <v>-0.25415495068873689</v>
      </c>
      <c r="AX595" s="31">
        <f t="shared" si="367"/>
        <v>2.8542647841993601E-2</v>
      </c>
      <c r="AY595" s="28">
        <f t="shared" si="368"/>
        <v>4.3951514437920993</v>
      </c>
      <c r="AZ595" s="8">
        <f t="shared" si="369"/>
        <v>-35.805354147326753</v>
      </c>
      <c r="BA595" s="8">
        <f t="shared" si="370"/>
        <v>-175.64485563529308</v>
      </c>
      <c r="BB595" s="8">
        <f t="shared" si="371"/>
        <v>4.3551443647069163</v>
      </c>
      <c r="BD595" s="32">
        <f t="shared" si="372"/>
        <v>-36</v>
      </c>
      <c r="BE595" s="32">
        <f t="shared" si="373"/>
        <v>-176</v>
      </c>
      <c r="BF595" s="32">
        <f t="shared" si="374"/>
        <v>4</v>
      </c>
    </row>
    <row r="596" spans="22:58" x14ac:dyDescent="0.25">
      <c r="V596" s="27">
        <v>6.9200000000000799</v>
      </c>
      <c r="W596" s="32">
        <f t="shared" si="344"/>
        <v>83176377.110282585</v>
      </c>
      <c r="X596">
        <f t="shared" si="378"/>
        <v>-3.4139245433795011</v>
      </c>
      <c r="Y596" s="28">
        <f t="shared" si="345"/>
        <v>-102.03990468704406</v>
      </c>
      <c r="Z596" s="28">
        <f t="shared" si="346"/>
        <v>-89.999546969545435</v>
      </c>
      <c r="AA596" s="28">
        <f t="shared" si="347"/>
        <v>63.957502163208119</v>
      </c>
      <c r="AB596" s="28">
        <f t="shared" si="348"/>
        <v>-89.963671492715036</v>
      </c>
      <c r="AC596" s="28">
        <f t="shared" si="349"/>
        <v>53.253271343441348</v>
      </c>
      <c r="AD596" s="28">
        <f t="shared" si="350"/>
        <v>89.875416821330504</v>
      </c>
      <c r="AE596" s="28">
        <f t="shared" si="351"/>
        <v>11.756944276225902</v>
      </c>
      <c r="AF596" s="28">
        <f t="shared" si="352"/>
        <v>-90.087801640929968</v>
      </c>
      <c r="AG596" s="28">
        <f t="shared" si="375"/>
        <v>92.110410468749379</v>
      </c>
      <c r="AH596" s="28">
        <f t="shared" si="353"/>
        <v>-188.24381723956122</v>
      </c>
      <c r="AI596" s="28">
        <f t="shared" si="354"/>
        <v>-89.999999977821517</v>
      </c>
      <c r="AJ596" s="28">
        <f t="shared" si="355"/>
        <v>111.58232978119597</v>
      </c>
      <c r="AK596" s="28">
        <f t="shared" si="356"/>
        <v>89.999848989848473</v>
      </c>
      <c r="AL596" s="29">
        <f t="shared" si="357"/>
        <v>-61.384057576603432</v>
      </c>
      <c r="AM596" s="28">
        <f t="shared" si="358"/>
        <v>-89.951143786346535</v>
      </c>
      <c r="AN596" s="28">
        <f t="shared" si="359"/>
        <v>-45.935134566219311</v>
      </c>
      <c r="AO596" s="28">
        <f t="shared" si="360"/>
        <v>-89.951294774319578</v>
      </c>
      <c r="AP596">
        <f t="shared" si="376"/>
        <v>23.609121289162623</v>
      </c>
      <c r="AQ596">
        <f t="shared" si="377"/>
        <v>-25.26482869549163</v>
      </c>
      <c r="AR596" s="28">
        <f t="shared" si="361"/>
        <v>-35.833897696322417</v>
      </c>
      <c r="AS596" s="30">
        <f t="shared" si="362"/>
        <v>-180.03909641524956</v>
      </c>
      <c r="AT596" s="28">
        <f t="shared" si="363"/>
        <v>2.9972658515885833E-2</v>
      </c>
      <c r="AU596" s="28">
        <f t="shared" si="364"/>
        <v>4.7571112589622606</v>
      </c>
      <c r="AV596" s="29">
        <f t="shared" si="365"/>
        <v>-8.9482357371930004E-5</v>
      </c>
      <c r="AW596" s="28">
        <f t="shared" si="366"/>
        <v>-0.26007489960152685</v>
      </c>
      <c r="AX596" s="31">
        <f t="shared" si="367"/>
        <v>2.9883176158513904E-2</v>
      </c>
      <c r="AY596" s="28">
        <f t="shared" si="368"/>
        <v>4.4970363593607336</v>
      </c>
      <c r="AZ596" s="8">
        <f t="shared" si="369"/>
        <v>-35.804014520163904</v>
      </c>
      <c r="BA596" s="8">
        <f t="shared" si="370"/>
        <v>-175.54206005588884</v>
      </c>
      <c r="BB596" s="8">
        <f t="shared" si="371"/>
        <v>4.4579399441111605</v>
      </c>
      <c r="BD596" s="32">
        <f t="shared" si="372"/>
        <v>-36</v>
      </c>
      <c r="BE596" s="32">
        <f t="shared" si="373"/>
        <v>-176</v>
      </c>
      <c r="BF596" s="32">
        <f t="shared" si="374"/>
        <v>4</v>
      </c>
    </row>
    <row r="597" spans="22:58" x14ac:dyDescent="0.25">
      <c r="V597" s="27">
        <v>6.9300000000000797</v>
      </c>
      <c r="W597" s="32">
        <f t="shared" si="344"/>
        <v>85113803.820253327</v>
      </c>
      <c r="X597">
        <f t="shared" si="378"/>
        <v>-3.4139245433795011</v>
      </c>
      <c r="Y597" s="28">
        <f t="shared" si="345"/>
        <v>-102.23990468703181</v>
      </c>
      <c r="Z597" s="28">
        <f t="shared" si="346"/>
        <v>-89.99955728177757</v>
      </c>
      <c r="AA597" s="28">
        <f t="shared" si="347"/>
        <v>64.157502084626984</v>
      </c>
      <c r="AB597" s="28">
        <f t="shared" si="348"/>
        <v>-89.964498430285232</v>
      </c>
      <c r="AC597" s="28">
        <f t="shared" si="349"/>
        <v>53.453270419293844</v>
      </c>
      <c r="AD597" s="28">
        <f t="shared" si="350"/>
        <v>89.878252672063525</v>
      </c>
      <c r="AE597" s="28">
        <f t="shared" si="351"/>
        <v>11.956943273509523</v>
      </c>
      <c r="AF597" s="28">
        <f t="shared" si="352"/>
        <v>-90.085803039999291</v>
      </c>
      <c r="AG597" s="28">
        <f t="shared" si="375"/>
        <v>92.110410468749379</v>
      </c>
      <c r="AH597" s="28">
        <f t="shared" si="353"/>
        <v>-188.44381723956121</v>
      </c>
      <c r="AI597" s="28">
        <f t="shared" si="354"/>
        <v>-89.999999978326358</v>
      </c>
      <c r="AJ597" s="28">
        <f t="shared" si="355"/>
        <v>111.78232978119459</v>
      </c>
      <c r="AK597" s="28">
        <f t="shared" si="356"/>
        <v>89.999852427259185</v>
      </c>
      <c r="AL597" s="29">
        <f t="shared" si="357"/>
        <v>-61.584057434480989</v>
      </c>
      <c r="AM597" s="28">
        <f t="shared" si="358"/>
        <v>-89.952255889022069</v>
      </c>
      <c r="AN597" s="28">
        <f t="shared" si="359"/>
        <v>-46.135134424098233</v>
      </c>
      <c r="AO597" s="28">
        <f t="shared" si="360"/>
        <v>-89.952403440089242</v>
      </c>
      <c r="AP597">
        <f t="shared" si="376"/>
        <v>23.609121289162623</v>
      </c>
      <c r="AQ597">
        <f t="shared" si="377"/>
        <v>-25.26482869549163</v>
      </c>
      <c r="AR597" s="28">
        <f t="shared" si="361"/>
        <v>-35.833898556917717</v>
      </c>
      <c r="AS597" s="30">
        <f t="shared" si="362"/>
        <v>-180.03820648008855</v>
      </c>
      <c r="AT597" s="28">
        <f t="shared" si="363"/>
        <v>3.1380135102415128E-2</v>
      </c>
      <c r="AU597" s="28">
        <f t="shared" si="364"/>
        <v>4.8673922774344351</v>
      </c>
      <c r="AV597" s="29">
        <f t="shared" si="365"/>
        <v>-9.3699485459807524E-5</v>
      </c>
      <c r="AW597" s="28">
        <f t="shared" si="366"/>
        <v>-0.26613273608918264</v>
      </c>
      <c r="AX597" s="31">
        <f t="shared" si="367"/>
        <v>3.1286435616955321E-2</v>
      </c>
      <c r="AY597" s="28">
        <f t="shared" si="368"/>
        <v>4.6012595413452528</v>
      </c>
      <c r="AZ597" s="8">
        <f t="shared" si="369"/>
        <v>-35.802612121300761</v>
      </c>
      <c r="BA597" s="8">
        <f t="shared" si="370"/>
        <v>-175.43694693874329</v>
      </c>
      <c r="BB597" s="8">
        <f t="shared" si="371"/>
        <v>4.56305306125671</v>
      </c>
      <c r="BD597" s="32">
        <f t="shared" si="372"/>
        <v>-36</v>
      </c>
      <c r="BE597" s="32">
        <f t="shared" si="373"/>
        <v>-175</v>
      </c>
      <c r="BF597" s="32">
        <f t="shared" si="374"/>
        <v>5</v>
      </c>
    </row>
    <row r="598" spans="22:58" x14ac:dyDescent="0.25">
      <c r="V598" s="27">
        <v>6.9400000000000803</v>
      </c>
      <c r="W598" s="32">
        <f t="shared" si="344"/>
        <v>87096358.995624259</v>
      </c>
      <c r="X598">
        <f t="shared" si="378"/>
        <v>-3.4139245433795011</v>
      </c>
      <c r="Y598" s="28">
        <f t="shared" si="345"/>
        <v>-102.43990468702016</v>
      </c>
      <c r="Z598" s="28">
        <f t="shared" si="346"/>
        <v>-89.999567359274636</v>
      </c>
      <c r="AA598" s="28">
        <f t="shared" si="347"/>
        <v>64.357502009582618</v>
      </c>
      <c r="AB598" s="28">
        <f t="shared" si="348"/>
        <v>-89.96530654447254</v>
      </c>
      <c r="AC598" s="28">
        <f t="shared" si="349"/>
        <v>53.653269536739685</v>
      </c>
      <c r="AD598" s="28">
        <f t="shared" si="350"/>
        <v>89.881023971529288</v>
      </c>
      <c r="AE598" s="28">
        <f t="shared" si="351"/>
        <v>12.156942315922635</v>
      </c>
      <c r="AF598" s="28">
        <f t="shared" si="352"/>
        <v>-90.083849932217873</v>
      </c>
      <c r="AG598" s="28">
        <f t="shared" si="375"/>
        <v>92.110410468749379</v>
      </c>
      <c r="AH598" s="28">
        <f t="shared" si="353"/>
        <v>-188.6438172395612</v>
      </c>
      <c r="AI598" s="28">
        <f t="shared" si="354"/>
        <v>-89.999999978819716</v>
      </c>
      <c r="AJ598" s="28">
        <f t="shared" si="355"/>
        <v>111.9823297811933</v>
      </c>
      <c r="AK598" s="28">
        <f t="shared" si="356"/>
        <v>89.999855786424874</v>
      </c>
      <c r="AL598" s="29">
        <f t="shared" si="357"/>
        <v>-61.78405729875513</v>
      </c>
      <c r="AM598" s="28">
        <f t="shared" si="358"/>
        <v>-89.953342677184878</v>
      </c>
      <c r="AN598" s="28">
        <f t="shared" si="359"/>
        <v>-46.335134288373652</v>
      </c>
      <c r="AO598" s="28">
        <f t="shared" si="360"/>
        <v>-89.95348686957972</v>
      </c>
      <c r="AP598">
        <f t="shared" si="376"/>
        <v>23.609121289162623</v>
      </c>
      <c r="AQ598">
        <f t="shared" si="377"/>
        <v>-25.26482869549163</v>
      </c>
      <c r="AR598" s="28">
        <f t="shared" si="361"/>
        <v>-35.833899378780025</v>
      </c>
      <c r="AS598" s="30">
        <f t="shared" si="362"/>
        <v>-180.03733680179761</v>
      </c>
      <c r="AT598" s="28">
        <f t="shared" si="363"/>
        <v>3.2853455287978672E-2</v>
      </c>
      <c r="AU598" s="28">
        <f t="shared" si="364"/>
        <v>4.9802046520469707</v>
      </c>
      <c r="AV598" s="29">
        <f t="shared" si="365"/>
        <v>-9.8115356279254029E-5</v>
      </c>
      <c r="AW598" s="28">
        <f t="shared" si="366"/>
        <v>-0.27233167155473725</v>
      </c>
      <c r="AX598" s="31">
        <f t="shared" si="367"/>
        <v>3.275533993169942E-2</v>
      </c>
      <c r="AY598" s="28">
        <f t="shared" si="368"/>
        <v>4.7078729804922332</v>
      </c>
      <c r="AZ598" s="8">
        <f t="shared" si="369"/>
        <v>-35.801144038848328</v>
      </c>
      <c r="BA598" s="8">
        <f t="shared" si="370"/>
        <v>-175.32946382130538</v>
      </c>
      <c r="BB598" s="8">
        <f t="shared" si="371"/>
        <v>4.6705361786946185</v>
      </c>
      <c r="BD598" s="32">
        <f t="shared" si="372"/>
        <v>-36</v>
      </c>
      <c r="BE598" s="32">
        <f t="shared" si="373"/>
        <v>-175</v>
      </c>
      <c r="BF598" s="32">
        <f t="shared" si="374"/>
        <v>5</v>
      </c>
    </row>
    <row r="599" spans="22:58" x14ac:dyDescent="0.25">
      <c r="V599" s="27">
        <v>6.9500000000000899</v>
      </c>
      <c r="W599" s="32">
        <f t="shared" si="344"/>
        <v>89125093.813393027</v>
      </c>
      <c r="X599">
        <f t="shared" si="378"/>
        <v>-3.4139245433795011</v>
      </c>
      <c r="Y599" s="28">
        <f t="shared" si="345"/>
        <v>-102.63990468700922</v>
      </c>
      <c r="Z599" s="28">
        <f t="shared" si="346"/>
        <v>-89.999577207379886</v>
      </c>
      <c r="AA599" s="28">
        <f t="shared" si="347"/>
        <v>64.557501937915987</v>
      </c>
      <c r="AB599" s="28">
        <f t="shared" si="348"/>
        <v>-89.966096263748511</v>
      </c>
      <c r="AC599" s="28">
        <f t="shared" si="349"/>
        <v>53.853268693907012</v>
      </c>
      <c r="AD599" s="28">
        <f t="shared" si="350"/>
        <v>89.883732189055578</v>
      </c>
      <c r="AE599" s="28">
        <f t="shared" si="351"/>
        <v>12.356941401434284</v>
      </c>
      <c r="AF599" s="28">
        <f t="shared" si="352"/>
        <v>-90.081941282072833</v>
      </c>
      <c r="AG599" s="28">
        <f t="shared" si="375"/>
        <v>92.110410468749379</v>
      </c>
      <c r="AH599" s="28">
        <f t="shared" si="353"/>
        <v>-188.84381723956139</v>
      </c>
      <c r="AI599" s="28">
        <f t="shared" si="354"/>
        <v>-89.999999979301833</v>
      </c>
      <c r="AJ599" s="28">
        <f t="shared" si="355"/>
        <v>112.18232978119225</v>
      </c>
      <c r="AK599" s="28">
        <f t="shared" si="356"/>
        <v>89.999859069126629</v>
      </c>
      <c r="AL599" s="29">
        <f t="shared" si="357"/>
        <v>-61.984057169138111</v>
      </c>
      <c r="AM599" s="28">
        <f t="shared" si="358"/>
        <v>-89.954404727061302</v>
      </c>
      <c r="AN599" s="28">
        <f t="shared" si="359"/>
        <v>-46.53513415875787</v>
      </c>
      <c r="AO599" s="28">
        <f t="shared" si="360"/>
        <v>-89.954545637236507</v>
      </c>
      <c r="AP599">
        <f t="shared" si="376"/>
        <v>23.609121289162623</v>
      </c>
      <c r="AQ599">
        <f t="shared" si="377"/>
        <v>-25.26482869549163</v>
      </c>
      <c r="AR599" s="28">
        <f t="shared" si="361"/>
        <v>-35.833900163652594</v>
      </c>
      <c r="AS599" s="30">
        <f t="shared" si="362"/>
        <v>-180.03648691930934</v>
      </c>
      <c r="AT599" s="28">
        <f t="shared" si="363"/>
        <v>3.4395675397833954E-2</v>
      </c>
      <c r="AU599" s="28">
        <f t="shared" si="364"/>
        <v>5.0956046967056707</v>
      </c>
      <c r="AV599" s="29">
        <f t="shared" si="365"/>
        <v>-1.0273933586966504E-4</v>
      </c>
      <c r="AW599" s="28">
        <f t="shared" si="366"/>
        <v>-0.2786749921750063</v>
      </c>
      <c r="AX599" s="31">
        <f t="shared" si="367"/>
        <v>3.4292936061964291E-2</v>
      </c>
      <c r="AY599" s="28">
        <f t="shared" si="368"/>
        <v>4.816929704530664</v>
      </c>
      <c r="AZ599" s="8">
        <f t="shared" si="369"/>
        <v>-35.799607227590627</v>
      </c>
      <c r="BA599" s="8">
        <f t="shared" si="370"/>
        <v>-175.21955721477869</v>
      </c>
      <c r="BB599" s="8">
        <f t="shared" si="371"/>
        <v>4.7804427852213109</v>
      </c>
      <c r="BD599" s="32">
        <f t="shared" si="372"/>
        <v>-36</v>
      </c>
      <c r="BE599" s="32">
        <f t="shared" si="373"/>
        <v>-175</v>
      </c>
      <c r="BF599" s="32">
        <f t="shared" si="374"/>
        <v>5</v>
      </c>
    </row>
    <row r="600" spans="22:58" x14ac:dyDescent="0.25">
      <c r="V600" s="27">
        <v>6.9600000000000897</v>
      </c>
      <c r="W600" s="32">
        <f t="shared" si="344"/>
        <v>91201083.935609847</v>
      </c>
      <c r="X600">
        <f t="shared" si="378"/>
        <v>-3.4139245433795011</v>
      </c>
      <c r="Y600" s="28">
        <f t="shared" si="345"/>
        <v>-102.83990468699855</v>
      </c>
      <c r="Z600" s="28">
        <f t="shared" si="346"/>
        <v>-89.999586831314872</v>
      </c>
      <c r="AA600" s="28">
        <f t="shared" si="347"/>
        <v>64.75750186947468</v>
      </c>
      <c r="AB600" s="28">
        <f t="shared" si="348"/>
        <v>-89.966868006831518</v>
      </c>
      <c r="AC600" s="28">
        <f t="shared" si="349"/>
        <v>54.053267889007721</v>
      </c>
      <c r="AD600" s="28">
        <f t="shared" si="350"/>
        <v>89.886378760526725</v>
      </c>
      <c r="AE600" s="28">
        <f t="shared" si="351"/>
        <v>12.556940528104356</v>
      </c>
      <c r="AF600" s="28">
        <f t="shared" si="352"/>
        <v>-90.080076077619651</v>
      </c>
      <c r="AG600" s="28">
        <f t="shared" si="375"/>
        <v>92.110410468749379</v>
      </c>
      <c r="AH600" s="28">
        <f t="shared" si="353"/>
        <v>-189.04381723956138</v>
      </c>
      <c r="AI600" s="28">
        <f t="shared" si="354"/>
        <v>-89.999999979772994</v>
      </c>
      <c r="AJ600" s="28">
        <f t="shared" si="355"/>
        <v>112.38232978119106</v>
      </c>
      <c r="AK600" s="28">
        <f t="shared" si="356"/>
        <v>89.999862277104967</v>
      </c>
      <c r="AL600" s="29">
        <f t="shared" si="357"/>
        <v>-62.184057045354635</v>
      </c>
      <c r="AM600" s="28">
        <f t="shared" si="358"/>
        <v>-89.955442601761334</v>
      </c>
      <c r="AN600" s="28">
        <f t="shared" si="359"/>
        <v>-46.735134034975573</v>
      </c>
      <c r="AO600" s="28">
        <f t="shared" si="360"/>
        <v>-89.955580304429361</v>
      </c>
      <c r="AP600">
        <f t="shared" si="376"/>
        <v>23.609121289162623</v>
      </c>
      <c r="AQ600">
        <f t="shared" si="377"/>
        <v>-25.26482869549163</v>
      </c>
      <c r="AR600" s="28">
        <f t="shared" si="361"/>
        <v>-35.833900913200225</v>
      </c>
      <c r="AS600" s="30">
        <f t="shared" si="362"/>
        <v>-180.03565638204901</v>
      </c>
      <c r="AT600" s="28">
        <f t="shared" si="363"/>
        <v>3.6009991336838243E-2</v>
      </c>
      <c r="AU600" s="28">
        <f t="shared" si="364"/>
        <v>5.2136498508725708</v>
      </c>
      <c r="AV600" s="29">
        <f t="shared" si="365"/>
        <v>-1.0758123162422327E-4</v>
      </c>
      <c r="AW600" s="28">
        <f t="shared" si="366"/>
        <v>-0.28516606064017158</v>
      </c>
      <c r="AX600" s="31">
        <f t="shared" si="367"/>
        <v>3.5902410105214021E-2</v>
      </c>
      <c r="AY600" s="28">
        <f t="shared" si="368"/>
        <v>4.9284837902323995</v>
      </c>
      <c r="AZ600" s="8">
        <f t="shared" si="369"/>
        <v>-35.797998503095009</v>
      </c>
      <c r="BA600" s="8">
        <f t="shared" si="370"/>
        <v>-175.10717259181661</v>
      </c>
      <c r="BB600" s="8">
        <f t="shared" si="371"/>
        <v>4.8928274081833933</v>
      </c>
      <c r="BD600" s="32">
        <f t="shared" si="372"/>
        <v>-36</v>
      </c>
      <c r="BE600" s="32">
        <f t="shared" si="373"/>
        <v>-175</v>
      </c>
      <c r="BF600" s="32">
        <f t="shared" si="374"/>
        <v>5</v>
      </c>
    </row>
    <row r="601" spans="22:58" x14ac:dyDescent="0.25">
      <c r="V601" s="27">
        <v>6.9700000000000903</v>
      </c>
      <c r="W601" s="32">
        <f t="shared" si="344"/>
        <v>93325430.079718754</v>
      </c>
      <c r="X601">
        <f t="shared" si="378"/>
        <v>-3.4139245433795011</v>
      </c>
      <c r="Y601" s="28">
        <f t="shared" si="345"/>
        <v>-103.03990468698842</v>
      </c>
      <c r="Z601" s="28">
        <f t="shared" si="346"/>
        <v>-89.999596236182356</v>
      </c>
      <c r="AA601" s="28">
        <f t="shared" si="347"/>
        <v>64.957501804113804</v>
      </c>
      <c r="AB601" s="28">
        <f t="shared" si="348"/>
        <v>-89.967622182908897</v>
      </c>
      <c r="AC601" s="28">
        <f t="shared" si="349"/>
        <v>54.253267120334769</v>
      </c>
      <c r="AD601" s="28">
        <f t="shared" si="350"/>
        <v>89.888965089144762</v>
      </c>
      <c r="AE601" s="28">
        <f t="shared" si="351"/>
        <v>12.756939694080657</v>
      </c>
      <c r="AF601" s="28">
        <f t="shared" si="352"/>
        <v>-90.078253329946477</v>
      </c>
      <c r="AG601" s="28">
        <f t="shared" si="375"/>
        <v>92.110410468749379</v>
      </c>
      <c r="AH601" s="28">
        <f t="shared" si="353"/>
        <v>-189.24381723956142</v>
      </c>
      <c r="AI601" s="28">
        <f t="shared" si="354"/>
        <v>-89.999999980233412</v>
      </c>
      <c r="AJ601" s="28">
        <f t="shared" si="355"/>
        <v>112.58232978118997</v>
      </c>
      <c r="AK601" s="28">
        <f t="shared" si="356"/>
        <v>89.999865412060785</v>
      </c>
      <c r="AL601" s="29">
        <f t="shared" si="357"/>
        <v>-62.384056927142367</v>
      </c>
      <c r="AM601" s="28">
        <f t="shared" si="358"/>
        <v>-89.956456851577158</v>
      </c>
      <c r="AN601" s="28">
        <f t="shared" si="359"/>
        <v>-46.935133916764443</v>
      </c>
      <c r="AO601" s="28">
        <f t="shared" si="360"/>
        <v>-89.956591419749785</v>
      </c>
      <c r="AP601">
        <f t="shared" si="376"/>
        <v>23.609121289162623</v>
      </c>
      <c r="AQ601">
        <f t="shared" si="377"/>
        <v>-25.26482869549163</v>
      </c>
      <c r="AR601" s="28">
        <f t="shared" si="361"/>
        <v>-35.833901629012793</v>
      </c>
      <c r="AS601" s="30">
        <f t="shared" si="362"/>
        <v>-180.03484474969628</v>
      </c>
      <c r="AT601" s="28">
        <f t="shared" si="363"/>
        <v>3.7699744745125781E-2</v>
      </c>
      <c r="AU601" s="28">
        <f t="shared" si="364"/>
        <v>5.3343986928656602</v>
      </c>
      <c r="AV601" s="29">
        <f t="shared" si="365"/>
        <v>-1.126513131126167E-4</v>
      </c>
      <c r="AW601" s="28">
        <f t="shared" si="366"/>
        <v>-0.29180831793378753</v>
      </c>
      <c r="AX601" s="31">
        <f t="shared" si="367"/>
        <v>3.7587093432013163E-2</v>
      </c>
      <c r="AY601" s="28">
        <f t="shared" si="368"/>
        <v>5.0425903749318728</v>
      </c>
      <c r="AZ601" s="8">
        <f t="shared" si="369"/>
        <v>-35.796314535580777</v>
      </c>
      <c r="BA601" s="8">
        <f t="shared" si="370"/>
        <v>-174.9922543747644</v>
      </c>
      <c r="BB601" s="8">
        <f t="shared" si="371"/>
        <v>5.0077456252356001</v>
      </c>
      <c r="BD601" s="32">
        <f t="shared" si="372"/>
        <v>-36</v>
      </c>
      <c r="BE601" s="32">
        <f t="shared" si="373"/>
        <v>-175</v>
      </c>
      <c r="BF601" s="32">
        <f t="shared" si="374"/>
        <v>5</v>
      </c>
    </row>
    <row r="602" spans="22:58" x14ac:dyDescent="0.25">
      <c r="V602" s="27">
        <v>6.9800000000000901</v>
      </c>
      <c r="W602" s="32">
        <f t="shared" si="344"/>
        <v>95499258.602163702</v>
      </c>
      <c r="X602">
        <f t="shared" si="378"/>
        <v>-3.4139245433795011</v>
      </c>
      <c r="Y602" s="28">
        <f t="shared" si="345"/>
        <v>-103.23990468697872</v>
      </c>
      <c r="Z602" s="28">
        <f t="shared" si="346"/>
        <v>-89.999605426968927</v>
      </c>
      <c r="AA602" s="28">
        <f t="shared" si="347"/>
        <v>65.157501741694603</v>
      </c>
      <c r="AB602" s="28">
        <f t="shared" si="348"/>
        <v>-89.968359191853679</v>
      </c>
      <c r="AC602" s="28">
        <f t="shared" si="349"/>
        <v>54.453266386257624</v>
      </c>
      <c r="AD602" s="28">
        <f t="shared" si="350"/>
        <v>89.891492546173168</v>
      </c>
      <c r="AE602" s="28">
        <f t="shared" si="351"/>
        <v>12.956938897594014</v>
      </c>
      <c r="AF602" s="28">
        <f t="shared" si="352"/>
        <v>-90.076472072649437</v>
      </c>
      <c r="AG602" s="28">
        <f t="shared" si="375"/>
        <v>92.110410468749379</v>
      </c>
      <c r="AH602" s="28">
        <f t="shared" si="353"/>
        <v>-189.44381723956144</v>
      </c>
      <c r="AI602" s="28">
        <f t="shared" si="354"/>
        <v>-89.999999980683356</v>
      </c>
      <c r="AJ602" s="28">
        <f t="shared" si="355"/>
        <v>112.78232978118888</v>
      </c>
      <c r="AK602" s="28">
        <f t="shared" si="356"/>
        <v>89.999868475656299</v>
      </c>
      <c r="AL602" s="29">
        <f t="shared" si="357"/>
        <v>-62.584056814250495</v>
      </c>
      <c r="AM602" s="28">
        <f t="shared" si="358"/>
        <v>-89.957448014274888</v>
      </c>
      <c r="AN602" s="28">
        <f t="shared" si="359"/>
        <v>-47.135133803873678</v>
      </c>
      <c r="AO602" s="28">
        <f t="shared" si="360"/>
        <v>-89.957579519301945</v>
      </c>
      <c r="AP602">
        <f t="shared" si="376"/>
        <v>23.609121289162623</v>
      </c>
      <c r="AQ602">
        <f t="shared" si="377"/>
        <v>-25.26482869549163</v>
      </c>
      <c r="AR602" s="28">
        <f t="shared" si="361"/>
        <v>-35.833902312608672</v>
      </c>
      <c r="AS602" s="30">
        <f t="shared" si="362"/>
        <v>-180.03405159195137</v>
      </c>
      <c r="AT602" s="28">
        <f t="shared" si="363"/>
        <v>3.9468429404255621E-2</v>
      </c>
      <c r="AU602" s="28">
        <f t="shared" si="364"/>
        <v>5.4579109525906482</v>
      </c>
      <c r="AV602" s="29">
        <f t="shared" si="365"/>
        <v>-1.1796033383470367E-4</v>
      </c>
      <c r="AW602" s="28">
        <f t="shared" si="366"/>
        <v>-0.29860528515402557</v>
      </c>
      <c r="AX602" s="31">
        <f t="shared" si="367"/>
        <v>3.9350469070420918E-2</v>
      </c>
      <c r="AY602" s="28">
        <f t="shared" si="368"/>
        <v>5.1593056674366222</v>
      </c>
      <c r="AZ602" s="8">
        <f t="shared" si="369"/>
        <v>-35.794551843538251</v>
      </c>
      <c r="BA602" s="8">
        <f t="shared" si="370"/>
        <v>-174.87474592451474</v>
      </c>
      <c r="BB602" s="8">
        <f t="shared" si="371"/>
        <v>5.1252540754852589</v>
      </c>
      <c r="BD602" s="32">
        <f t="shared" si="372"/>
        <v>-36</v>
      </c>
      <c r="BE602" s="32">
        <f t="shared" si="373"/>
        <v>-175</v>
      </c>
      <c r="BF602" s="32">
        <f t="shared" si="374"/>
        <v>5</v>
      </c>
    </row>
    <row r="603" spans="22:58" x14ac:dyDescent="0.25">
      <c r="V603" s="27">
        <v>6.9900000000000899</v>
      </c>
      <c r="W603" s="32">
        <f t="shared" si="344"/>
        <v>97723722.095601618</v>
      </c>
      <c r="X603">
        <f t="shared" si="378"/>
        <v>-3.4139245433795011</v>
      </c>
      <c r="Y603" s="28">
        <f t="shared" si="345"/>
        <v>-103.43990468696944</v>
      </c>
      <c r="Z603" s="28">
        <f t="shared" si="346"/>
        <v>-89.999614408547643</v>
      </c>
      <c r="AA603" s="28">
        <f t="shared" si="347"/>
        <v>65.357501682084717</v>
      </c>
      <c r="AB603" s="28">
        <f t="shared" si="348"/>
        <v>-89.969079424436828</v>
      </c>
      <c r="AC603" s="28">
        <f t="shared" si="349"/>
        <v>54.653265685219296</v>
      </c>
      <c r="AD603" s="28">
        <f t="shared" si="350"/>
        <v>89.893962471663755</v>
      </c>
      <c r="AE603" s="28">
        <f t="shared" si="351"/>
        <v>13.156938136955077</v>
      </c>
      <c r="AF603" s="28">
        <f t="shared" si="352"/>
        <v>-90.074731361320701</v>
      </c>
      <c r="AG603" s="28">
        <f t="shared" si="375"/>
        <v>92.110410468749379</v>
      </c>
      <c r="AH603" s="28">
        <f t="shared" si="353"/>
        <v>-189.64381723956143</v>
      </c>
      <c r="AI603" s="28">
        <f t="shared" si="354"/>
        <v>-89.999999981123054</v>
      </c>
      <c r="AJ603" s="28">
        <f t="shared" si="355"/>
        <v>112.98232978118784</v>
      </c>
      <c r="AK603" s="28">
        <f t="shared" si="356"/>
        <v>89.999871469515881</v>
      </c>
      <c r="AL603" s="29">
        <f t="shared" si="357"/>
        <v>-62.784056706439586</v>
      </c>
      <c r="AM603" s="28">
        <f t="shared" si="358"/>
        <v>-89.958416615379747</v>
      </c>
      <c r="AN603" s="28">
        <f t="shared" si="359"/>
        <v>-47.335133696063792</v>
      </c>
      <c r="AO603" s="28">
        <f t="shared" si="360"/>
        <v>-89.95854512698692</v>
      </c>
      <c r="AP603">
        <f t="shared" si="376"/>
        <v>23.609121289162623</v>
      </c>
      <c r="AQ603">
        <f t="shared" si="377"/>
        <v>-25.26482869549163</v>
      </c>
      <c r="AR603" s="28">
        <f t="shared" si="361"/>
        <v>-35.833902965437723</v>
      </c>
      <c r="AS603" s="30">
        <f t="shared" si="362"/>
        <v>-180.03327648830762</v>
      </c>
      <c r="AT603" s="28">
        <f t="shared" si="363"/>
        <v>4.1319697902008221E-2</v>
      </c>
      <c r="AU603" s="28">
        <f t="shared" si="364"/>
        <v>5.5842475236363658</v>
      </c>
      <c r="AV603" s="29">
        <f t="shared" si="365"/>
        <v>-1.2351955404113211E-4</v>
      </c>
      <c r="AW603" s="28">
        <f t="shared" si="366"/>
        <v>-0.30556056537720883</v>
      </c>
      <c r="AX603" s="31">
        <f t="shared" si="367"/>
        <v>4.1196178347967086E-2</v>
      </c>
      <c r="AY603" s="28">
        <f t="shared" si="368"/>
        <v>5.2786869582591569</v>
      </c>
      <c r="AZ603" s="8">
        <f t="shared" si="369"/>
        <v>-35.792706787089756</v>
      </c>
      <c r="BA603" s="8">
        <f t="shared" si="370"/>
        <v>-174.75458953004846</v>
      </c>
      <c r="BB603" s="8">
        <f t="shared" si="371"/>
        <v>5.2454104699515369</v>
      </c>
      <c r="BD603" s="32">
        <f t="shared" si="372"/>
        <v>-36</v>
      </c>
      <c r="BE603" s="32">
        <f t="shared" si="373"/>
        <v>-175</v>
      </c>
      <c r="BF603" s="32">
        <f t="shared" si="374"/>
        <v>5</v>
      </c>
    </row>
    <row r="604" spans="22:58" x14ac:dyDescent="0.25">
      <c r="V604" s="27">
        <v>7.0000000000000897</v>
      </c>
      <c r="W604" s="32">
        <f t="shared" si="344"/>
        <v>100000000.00002068</v>
      </c>
      <c r="X604">
        <f t="shared" si="378"/>
        <v>-3.4139245433795011</v>
      </c>
      <c r="Y604" s="28">
        <f t="shared" si="345"/>
        <v>-103.63990468696056</v>
      </c>
      <c r="Z604" s="28">
        <f t="shared" si="346"/>
        <v>-89.999623185680676</v>
      </c>
      <c r="AA604" s="28">
        <f t="shared" si="347"/>
        <v>65.557501625157698</v>
      </c>
      <c r="AB604" s="28">
        <f t="shared" si="348"/>
        <v>-89.969783262534264</v>
      </c>
      <c r="AC604" s="28">
        <f t="shared" si="349"/>
        <v>54.853265015732745</v>
      </c>
      <c r="AD604" s="28">
        <f t="shared" si="350"/>
        <v>89.896376175166949</v>
      </c>
      <c r="AE604" s="28">
        <f t="shared" si="351"/>
        <v>13.356937410550387</v>
      </c>
      <c r="AF604" s="28">
        <f t="shared" si="352"/>
        <v>-90.073030273048005</v>
      </c>
      <c r="AG604" s="28">
        <f t="shared" si="375"/>
        <v>92.110410468749379</v>
      </c>
      <c r="AH604" s="28">
        <f t="shared" si="353"/>
        <v>-189.84381723956142</v>
      </c>
      <c r="AI604" s="28">
        <f t="shared" si="354"/>
        <v>-89.999999981552747</v>
      </c>
      <c r="AJ604" s="28">
        <f t="shared" si="355"/>
        <v>113.18232978118685</v>
      </c>
      <c r="AK604" s="28">
        <f t="shared" si="356"/>
        <v>89.999874395226897</v>
      </c>
      <c r="AL604" s="29">
        <f t="shared" si="357"/>
        <v>-62.984056603480937</v>
      </c>
      <c r="AM604" s="28">
        <f t="shared" si="358"/>
        <v>-89.959363168454644</v>
      </c>
      <c r="AN604" s="28">
        <f t="shared" si="359"/>
        <v>-47.535133593106124</v>
      </c>
      <c r="AO604" s="28">
        <f t="shared" si="360"/>
        <v>-89.959488754780494</v>
      </c>
      <c r="AP604">
        <f t="shared" si="376"/>
        <v>23.609121289162623</v>
      </c>
      <c r="AQ604">
        <f t="shared" si="377"/>
        <v>-25.26482869549163</v>
      </c>
      <c r="AR604" s="28">
        <f t="shared" si="361"/>
        <v>-35.833903588884745</v>
      </c>
      <c r="AS604" s="30">
        <f t="shared" si="362"/>
        <v>-180.0325190278285</v>
      </c>
      <c r="AT604" s="28">
        <f t="shared" si="363"/>
        <v>4.3257368564007879E-2</v>
      </c>
      <c r="AU604" s="28">
        <f t="shared" si="364"/>
        <v>5.7134704746574227</v>
      </c>
      <c r="AV604" s="29">
        <f t="shared" si="365"/>
        <v>-1.2934076459491443E-4</v>
      </c>
      <c r="AW604" s="28">
        <f t="shared" si="366"/>
        <v>-0.31267784556455136</v>
      </c>
      <c r="AX604" s="31">
        <f t="shared" si="367"/>
        <v>4.3128027799412966E-2</v>
      </c>
      <c r="AY604" s="28">
        <f t="shared" si="368"/>
        <v>5.4007926290928712</v>
      </c>
      <c r="AZ604" s="8">
        <f t="shared" si="369"/>
        <v>-35.790775561085333</v>
      </c>
      <c r="BA604" s="8">
        <f t="shared" si="370"/>
        <v>-174.63172639873562</v>
      </c>
      <c r="BB604" s="8">
        <f t="shared" si="371"/>
        <v>5.3682736012643772</v>
      </c>
      <c r="BD604" s="32">
        <f t="shared" si="372"/>
        <v>-36</v>
      </c>
      <c r="BE604" s="32">
        <f t="shared" si="373"/>
        <v>-175</v>
      </c>
      <c r="BF604" s="32">
        <f t="shared" si="374"/>
        <v>5</v>
      </c>
    </row>
    <row r="605" spans="22:58" x14ac:dyDescent="0.25">
      <c r="V605" s="27">
        <v>7.0100000000000904</v>
      </c>
      <c r="W605" s="32">
        <f t="shared" si="344"/>
        <v>102329299.22809692</v>
      </c>
      <c r="X605">
        <f t="shared" si="378"/>
        <v>-3.4139245433795011</v>
      </c>
      <c r="Y605" s="28">
        <f t="shared" si="345"/>
        <v>-103.83990468695214</v>
      </c>
      <c r="Z605" s="28">
        <f t="shared" si="346"/>
        <v>-89.999631763021767</v>
      </c>
      <c r="AA605" s="28">
        <f t="shared" si="347"/>
        <v>65.757501570792883</v>
      </c>
      <c r="AB605" s="28">
        <f t="shared" si="348"/>
        <v>-89.970471079329414</v>
      </c>
      <c r="AC605" s="28">
        <f t="shared" si="349"/>
        <v>55.05326437637801</v>
      </c>
      <c r="AD605" s="28">
        <f t="shared" si="350"/>
        <v>89.898734936426024</v>
      </c>
      <c r="AE605" s="28">
        <f t="shared" si="351"/>
        <v>13.55693671683926</v>
      </c>
      <c r="AF605" s="28">
        <f t="shared" si="352"/>
        <v>-90.071367905925172</v>
      </c>
      <c r="AG605" s="28">
        <f t="shared" si="375"/>
        <v>92.110410468749379</v>
      </c>
      <c r="AH605" s="28">
        <f t="shared" si="353"/>
        <v>-190.04381723956143</v>
      </c>
      <c r="AI605" s="28">
        <f t="shared" si="354"/>
        <v>-89.99999998197265</v>
      </c>
      <c r="AJ605" s="28">
        <f t="shared" si="355"/>
        <v>113.38232978118594</v>
      </c>
      <c r="AK605" s="28">
        <f t="shared" si="356"/>
        <v>89.999877254340589</v>
      </c>
      <c r="AL605" s="29">
        <f t="shared" si="357"/>
        <v>-63.184056505156235</v>
      </c>
      <c r="AM605" s="28">
        <f t="shared" si="358"/>
        <v>-89.960288175372469</v>
      </c>
      <c r="AN605" s="28">
        <f t="shared" si="359"/>
        <v>-47.735133494782346</v>
      </c>
      <c r="AO605" s="28">
        <f t="shared" si="360"/>
        <v>-89.960410903004529</v>
      </c>
      <c r="AP605">
        <f t="shared" si="376"/>
        <v>23.609121289162623</v>
      </c>
      <c r="AQ605">
        <f t="shared" si="377"/>
        <v>-25.26482869549163</v>
      </c>
      <c r="AR605" s="28">
        <f t="shared" si="361"/>
        <v>-35.833904184272093</v>
      </c>
      <c r="AS605" s="30">
        <f t="shared" si="362"/>
        <v>-180.03177880892969</v>
      </c>
      <c r="AT605" s="28">
        <f t="shared" si="363"/>
        <v>4.5285432660429482E-2</v>
      </c>
      <c r="AU605" s="28">
        <f t="shared" si="364"/>
        <v>5.8456430599639129</v>
      </c>
      <c r="AV605" s="29">
        <f t="shared" si="365"/>
        <v>-1.3543631198586388E-4</v>
      </c>
      <c r="AW605" s="28">
        <f t="shared" si="366"/>
        <v>-0.31996089851312393</v>
      </c>
      <c r="AX605" s="31">
        <f t="shared" si="367"/>
        <v>4.5149996348443619E-2</v>
      </c>
      <c r="AY605" s="28">
        <f t="shared" si="368"/>
        <v>5.5256821614507885</v>
      </c>
      <c r="AZ605" s="8">
        <f t="shared" si="369"/>
        <v>-35.788754187923651</v>
      </c>
      <c r="BA605" s="8">
        <f t="shared" si="370"/>
        <v>-174.5060966474789</v>
      </c>
      <c r="BB605" s="8">
        <f t="shared" si="371"/>
        <v>5.4939033525211016</v>
      </c>
      <c r="BD605" s="32">
        <f t="shared" si="372"/>
        <v>-36</v>
      </c>
      <c r="BE605" s="32">
        <f t="shared" si="373"/>
        <v>-175</v>
      </c>
      <c r="BF605" s="32">
        <f t="shared" si="374"/>
        <v>5</v>
      </c>
    </row>
    <row r="606" spans="22:58" x14ac:dyDescent="0.25">
      <c r="V606" s="27">
        <v>7.0200000000000902</v>
      </c>
      <c r="W606" s="32">
        <f t="shared" si="344"/>
        <v>104712854.80511194</v>
      </c>
      <c r="X606">
        <f t="shared" si="378"/>
        <v>-3.4139245433795011</v>
      </c>
      <c r="Y606" s="28">
        <f t="shared" si="345"/>
        <v>-104.03990468694406</v>
      </c>
      <c r="Z606" s="28">
        <f t="shared" si="346"/>
        <v>-89.999640145118732</v>
      </c>
      <c r="AA606" s="28">
        <f t="shared" si="347"/>
        <v>65.957501518874849</v>
      </c>
      <c r="AB606" s="28">
        <f t="shared" si="348"/>
        <v>-89.971143239511065</v>
      </c>
      <c r="AC606" s="28">
        <f t="shared" si="349"/>
        <v>55.25326376579887</v>
      </c>
      <c r="AD606" s="28">
        <f t="shared" si="350"/>
        <v>89.901040006055425</v>
      </c>
      <c r="AE606" s="28">
        <f t="shared" si="351"/>
        <v>13.75693605435017</v>
      </c>
      <c r="AF606" s="28">
        <f t="shared" si="352"/>
        <v>-90.069743378574358</v>
      </c>
      <c r="AG606" s="28">
        <f t="shared" si="375"/>
        <v>92.110410468749379</v>
      </c>
      <c r="AH606" s="28">
        <f t="shared" si="353"/>
        <v>-190.24381723956142</v>
      </c>
      <c r="AI606" s="28">
        <f t="shared" si="354"/>
        <v>-89.999999982383002</v>
      </c>
      <c r="AJ606" s="28">
        <f t="shared" si="355"/>
        <v>113.58232978118502</v>
      </c>
      <c r="AK606" s="28">
        <f t="shared" si="356"/>
        <v>89.999880048372916</v>
      </c>
      <c r="AL606" s="29">
        <f t="shared" si="357"/>
        <v>-63.384056411256864</v>
      </c>
      <c r="AM606" s="28">
        <f t="shared" si="358"/>
        <v>-89.961192126582219</v>
      </c>
      <c r="AN606" s="28">
        <f t="shared" si="359"/>
        <v>-47.935133400883885</v>
      </c>
      <c r="AO606" s="28">
        <f t="shared" si="360"/>
        <v>-89.961312060592306</v>
      </c>
      <c r="AP606">
        <f t="shared" si="376"/>
        <v>23.609121289162623</v>
      </c>
      <c r="AQ606">
        <f t="shared" si="377"/>
        <v>-25.26482869549163</v>
      </c>
      <c r="AR606" s="28">
        <f t="shared" si="361"/>
        <v>-35.833904752862722</v>
      </c>
      <c r="AS606" s="30">
        <f t="shared" si="362"/>
        <v>-180.03105543916666</v>
      </c>
      <c r="AT606" s="28">
        <f t="shared" si="363"/>
        <v>4.7408061896001129E-2</v>
      </c>
      <c r="AU606" s="28">
        <f t="shared" si="364"/>
        <v>5.9808297292313526</v>
      </c>
      <c r="AV606" s="29">
        <f t="shared" si="365"/>
        <v>-1.4181912450951127E-4</v>
      </c>
      <c r="AW606" s="28">
        <f t="shared" si="366"/>
        <v>-0.32741358485203476</v>
      </c>
      <c r="AX606" s="31">
        <f t="shared" si="367"/>
        <v>4.7266242771491621E-2</v>
      </c>
      <c r="AY606" s="28">
        <f t="shared" si="368"/>
        <v>5.6534161443793174</v>
      </c>
      <c r="AZ606" s="8">
        <f t="shared" si="369"/>
        <v>-35.78663851009123</v>
      </c>
      <c r="BA606" s="8">
        <f t="shared" si="370"/>
        <v>-174.37763929478734</v>
      </c>
      <c r="BB606" s="8">
        <f t="shared" si="371"/>
        <v>5.6223607052126567</v>
      </c>
      <c r="BD606" s="32">
        <f t="shared" si="372"/>
        <v>-36</v>
      </c>
      <c r="BE606" s="32">
        <f t="shared" si="373"/>
        <v>-174</v>
      </c>
      <c r="BF606" s="32">
        <f t="shared" si="374"/>
        <v>6</v>
      </c>
    </row>
    <row r="607" spans="22:58" x14ac:dyDescent="0.25">
      <c r="V607" s="27">
        <v>7.03000000000009</v>
      </c>
      <c r="W607" s="32">
        <f t="shared" si="344"/>
        <v>107151930.52378313</v>
      </c>
      <c r="X607">
        <f t="shared" si="378"/>
        <v>-3.4139245433795011</v>
      </c>
      <c r="Y607" s="28">
        <f t="shared" si="345"/>
        <v>-104.23990468693634</v>
      </c>
      <c r="Z607" s="28">
        <f t="shared" si="346"/>
        <v>-89.999648336415888</v>
      </c>
      <c r="AA607" s="28">
        <f t="shared" si="347"/>
        <v>66.157501469293521</v>
      </c>
      <c r="AB607" s="28">
        <f t="shared" si="348"/>
        <v>-89.971800099466691</v>
      </c>
      <c r="AC607" s="28">
        <f t="shared" si="349"/>
        <v>55.45326318270024</v>
      </c>
      <c r="AD607" s="28">
        <f t="shared" si="350"/>
        <v>89.903292606203706</v>
      </c>
      <c r="AE607" s="28">
        <f t="shared" si="351"/>
        <v>13.956935421677926</v>
      </c>
      <c r="AF607" s="28">
        <f t="shared" si="352"/>
        <v>-90.068155829678858</v>
      </c>
      <c r="AG607" s="28">
        <f t="shared" si="375"/>
        <v>92.110410468749379</v>
      </c>
      <c r="AH607" s="28">
        <f t="shared" si="353"/>
        <v>-190.44381723956144</v>
      </c>
      <c r="AI607" s="28">
        <f t="shared" si="354"/>
        <v>-89.999999982784033</v>
      </c>
      <c r="AJ607" s="28">
        <f t="shared" si="355"/>
        <v>113.78232978118417</v>
      </c>
      <c r="AK607" s="28">
        <f t="shared" si="356"/>
        <v>89.999882778805286</v>
      </c>
      <c r="AL607" s="29">
        <f t="shared" si="357"/>
        <v>-63.584056321583653</v>
      </c>
      <c r="AM607" s="28">
        <f t="shared" si="358"/>
        <v>-89.962075501368972</v>
      </c>
      <c r="AN607" s="28">
        <f t="shared" si="359"/>
        <v>-48.13513331121154</v>
      </c>
      <c r="AO607" s="28">
        <f t="shared" si="360"/>
        <v>-89.962192705347718</v>
      </c>
      <c r="AP607">
        <f t="shared" si="376"/>
        <v>23.609121289162623</v>
      </c>
      <c r="AQ607">
        <f t="shared" si="377"/>
        <v>-25.26482869549163</v>
      </c>
      <c r="AR607" s="28">
        <f t="shared" si="361"/>
        <v>-35.833905295862621</v>
      </c>
      <c r="AS607" s="30">
        <f t="shared" si="362"/>
        <v>-180.03034853502658</v>
      </c>
      <c r="AT607" s="28">
        <f t="shared" si="363"/>
        <v>4.9629616191520787E-2</v>
      </c>
      <c r="AU607" s="28">
        <f t="shared" si="364"/>
        <v>6.1190961362392224</v>
      </c>
      <c r="AV607" s="29">
        <f t="shared" si="365"/>
        <v>-1.4850273966262695E-4</v>
      </c>
      <c r="AW607" s="28">
        <f t="shared" si="366"/>
        <v>-0.33503985508490119</v>
      </c>
      <c r="AX607" s="31">
        <f t="shared" si="367"/>
        <v>4.9481113451858162E-2</v>
      </c>
      <c r="AY607" s="28">
        <f t="shared" si="368"/>
        <v>5.7840562811543208</v>
      </c>
      <c r="AZ607" s="8">
        <f t="shared" si="369"/>
        <v>-35.78442418241076</v>
      </c>
      <c r="BA607" s="8">
        <f t="shared" si="370"/>
        <v>-174.24629225387224</v>
      </c>
      <c r="BB607" s="8">
        <f t="shared" si="371"/>
        <v>5.753707746127759</v>
      </c>
      <c r="BD607" s="32">
        <f t="shared" si="372"/>
        <v>-36</v>
      </c>
      <c r="BE607" s="32">
        <f t="shared" si="373"/>
        <v>-174</v>
      </c>
      <c r="BF607" s="32">
        <f t="shared" si="374"/>
        <v>6</v>
      </c>
    </row>
    <row r="608" spans="22:58" x14ac:dyDescent="0.25">
      <c r="V608" s="27">
        <v>7.0400000000000897</v>
      </c>
      <c r="W608" s="32">
        <f t="shared" si="344"/>
        <v>109647819.61434153</v>
      </c>
      <c r="X608">
        <f t="shared" si="378"/>
        <v>-3.4139245433795011</v>
      </c>
      <c r="Y608" s="28">
        <f t="shared" si="345"/>
        <v>-104.439904686929</v>
      </c>
      <c r="Z608" s="28">
        <f t="shared" si="346"/>
        <v>-89.999656341256355</v>
      </c>
      <c r="AA608" s="28">
        <f t="shared" si="347"/>
        <v>66.357501421943709</v>
      </c>
      <c r="AB608" s="28">
        <f t="shared" si="348"/>
        <v>-89.972442007471443</v>
      </c>
      <c r="AC608" s="28">
        <f t="shared" si="349"/>
        <v>55.653262625845286</v>
      </c>
      <c r="AD608" s="28">
        <f t="shared" si="350"/>
        <v>89.90549393120142</v>
      </c>
      <c r="AE608" s="28">
        <f t="shared" si="351"/>
        <v>14.156934817480504</v>
      </c>
      <c r="AF608" s="28">
        <f t="shared" si="352"/>
        <v>-90.066604417526378</v>
      </c>
      <c r="AG608" s="28">
        <f t="shared" si="375"/>
        <v>92.110410468749379</v>
      </c>
      <c r="AH608" s="28">
        <f t="shared" si="353"/>
        <v>-190.64381723956143</v>
      </c>
      <c r="AI608" s="28">
        <f t="shared" si="354"/>
        <v>-89.999999983175911</v>
      </c>
      <c r="AJ608" s="28">
        <f t="shared" si="355"/>
        <v>113.98232978118337</v>
      </c>
      <c r="AK608" s="28">
        <f t="shared" si="356"/>
        <v>89.999885447085447</v>
      </c>
      <c r="AL608" s="29">
        <f t="shared" si="357"/>
        <v>-63.784056235946387</v>
      </c>
      <c r="AM608" s="28">
        <f t="shared" si="358"/>
        <v>-89.962938768108074</v>
      </c>
      <c r="AN608" s="28">
        <f t="shared" si="359"/>
        <v>-48.335133225575071</v>
      </c>
      <c r="AO608" s="28">
        <f t="shared" si="360"/>
        <v>-89.963053304198539</v>
      </c>
      <c r="AP608">
        <f t="shared" si="376"/>
        <v>23.609121289162623</v>
      </c>
      <c r="AQ608">
        <f t="shared" si="377"/>
        <v>-25.26482869549163</v>
      </c>
      <c r="AR608" s="28">
        <f t="shared" si="361"/>
        <v>-35.833905814423574</v>
      </c>
      <c r="AS608" s="30">
        <f t="shared" si="362"/>
        <v>-180.0296577217249</v>
      </c>
      <c r="AT608" s="28">
        <f t="shared" si="363"/>
        <v>5.1954651764989444E-2</v>
      </c>
      <c r="AU608" s="28">
        <f t="shared" si="364"/>
        <v>6.2605091465388503</v>
      </c>
      <c r="AV608" s="29">
        <f t="shared" si="365"/>
        <v>-1.5550133286823268E-4</v>
      </c>
      <c r="AW608" s="28">
        <f t="shared" si="366"/>
        <v>-0.34284375167963577</v>
      </c>
      <c r="AX608" s="31">
        <f t="shared" si="367"/>
        <v>5.1799150432121209E-2</v>
      </c>
      <c r="AY608" s="28">
        <f t="shared" si="368"/>
        <v>5.9176653948592142</v>
      </c>
      <c r="AZ608" s="8">
        <f t="shared" si="369"/>
        <v>-35.782106663991449</v>
      </c>
      <c r="BA608" s="8">
        <f t="shared" si="370"/>
        <v>-174.11199232686567</v>
      </c>
      <c r="BB608" s="8">
        <f t="shared" si="371"/>
        <v>5.8880076731343252</v>
      </c>
      <c r="BD608" s="32">
        <f t="shared" si="372"/>
        <v>-36</v>
      </c>
      <c r="BE608" s="32">
        <f t="shared" si="373"/>
        <v>-174</v>
      </c>
      <c r="BF608" s="32">
        <f t="shared" si="374"/>
        <v>6</v>
      </c>
    </row>
    <row r="609" spans="22:58" x14ac:dyDescent="0.25">
      <c r="V609" s="27">
        <v>7.0500000000000904</v>
      </c>
      <c r="W609" s="32">
        <f t="shared" si="344"/>
        <v>112201845.43021989</v>
      </c>
      <c r="X609">
        <f t="shared" si="378"/>
        <v>-3.4139245433795011</v>
      </c>
      <c r="Y609" s="28">
        <f t="shared" si="345"/>
        <v>-104.63990468692195</v>
      </c>
      <c r="Z609" s="28">
        <f t="shared" si="346"/>
        <v>-89.999664163884404</v>
      </c>
      <c r="AA609" s="28">
        <f t="shared" si="347"/>
        <v>66.557501376724986</v>
      </c>
      <c r="AB609" s="28">
        <f t="shared" si="348"/>
        <v>-89.973069303872819</v>
      </c>
      <c r="AC609" s="28">
        <f t="shared" si="349"/>
        <v>55.85326209405288</v>
      </c>
      <c r="AD609" s="28">
        <f t="shared" si="350"/>
        <v>89.907645148194206</v>
      </c>
      <c r="AE609" s="28">
        <f t="shared" si="351"/>
        <v>14.356934240476406</v>
      </c>
      <c r="AF609" s="28">
        <f t="shared" si="352"/>
        <v>-90.065088319563017</v>
      </c>
      <c r="AG609" s="28">
        <f t="shared" si="375"/>
        <v>92.110410468749379</v>
      </c>
      <c r="AH609" s="28">
        <f t="shared" si="353"/>
        <v>-190.84381723956142</v>
      </c>
      <c r="AI609" s="28">
        <f t="shared" si="354"/>
        <v>-89.99999998355888</v>
      </c>
      <c r="AJ609" s="28">
        <f t="shared" si="355"/>
        <v>114.18232978118257</v>
      </c>
      <c r="AK609" s="28">
        <f t="shared" si="356"/>
        <v>89.999888054628144</v>
      </c>
      <c r="AL609" s="29">
        <f t="shared" si="357"/>
        <v>-63.984056154163447</v>
      </c>
      <c r="AM609" s="28">
        <f t="shared" si="358"/>
        <v>-89.963782384513408</v>
      </c>
      <c r="AN609" s="28">
        <f t="shared" si="359"/>
        <v>-48.535133143792912</v>
      </c>
      <c r="AO609" s="28">
        <f t="shared" si="360"/>
        <v>-89.963894313444143</v>
      </c>
      <c r="AP609">
        <f t="shared" si="376"/>
        <v>23.609121289162623</v>
      </c>
      <c r="AQ609">
        <f t="shared" si="377"/>
        <v>-25.26482869549163</v>
      </c>
      <c r="AR609" s="28">
        <f t="shared" si="361"/>
        <v>-35.833906309645513</v>
      </c>
      <c r="AS609" s="30">
        <f t="shared" si="362"/>
        <v>-180.02898263300716</v>
      </c>
      <c r="AT609" s="28">
        <f t="shared" si="363"/>
        <v>5.438792952042814E-2</v>
      </c>
      <c r="AU609" s="28">
        <f t="shared" si="364"/>
        <v>6.4051368439458907</v>
      </c>
      <c r="AV609" s="29">
        <f t="shared" si="365"/>
        <v>-1.6282974752437819E-4</v>
      </c>
      <c r="AW609" s="28">
        <f t="shared" si="366"/>
        <v>-0.35082941120665612</v>
      </c>
      <c r="AX609" s="31">
        <f t="shared" si="367"/>
        <v>5.4225099772903761E-2</v>
      </c>
      <c r="AY609" s="28">
        <f t="shared" si="368"/>
        <v>6.0543074327392343</v>
      </c>
      <c r="AZ609" s="8">
        <f t="shared" si="369"/>
        <v>-35.779681209872606</v>
      </c>
      <c r="BA609" s="8">
        <f t="shared" si="370"/>
        <v>-173.97467520026794</v>
      </c>
      <c r="BB609" s="8">
        <f t="shared" si="371"/>
        <v>6.0253247997320614</v>
      </c>
      <c r="BD609" s="32">
        <f t="shared" si="372"/>
        <v>-36</v>
      </c>
      <c r="BE609" s="32">
        <f t="shared" si="373"/>
        <v>-174</v>
      </c>
      <c r="BF609" s="32">
        <f t="shared" si="374"/>
        <v>6</v>
      </c>
    </row>
    <row r="610" spans="22:58" x14ac:dyDescent="0.25">
      <c r="V610" s="27">
        <v>7.0600000000000902</v>
      </c>
      <c r="W610" s="32">
        <f t="shared" si="344"/>
        <v>114815362.14971235</v>
      </c>
      <c r="X610">
        <f t="shared" si="378"/>
        <v>-3.4139245433795011</v>
      </c>
      <c r="Y610" s="28">
        <f t="shared" si="345"/>
        <v>-104.83990468691523</v>
      </c>
      <c r="Z610" s="28">
        <f t="shared" si="346"/>
        <v>-89.999671808447701</v>
      </c>
      <c r="AA610" s="28">
        <f t="shared" si="347"/>
        <v>66.757501333541441</v>
      </c>
      <c r="AB610" s="28">
        <f t="shared" si="348"/>
        <v>-89.973682321271028</v>
      </c>
      <c r="AC610" s="28">
        <f t="shared" si="349"/>
        <v>56.053261586195006</v>
      </c>
      <c r="AD610" s="28">
        <f t="shared" si="350"/>
        <v>89.909747397761521</v>
      </c>
      <c r="AE610" s="28">
        <f t="shared" si="351"/>
        <v>14.556933689441706</v>
      </c>
      <c r="AF610" s="28">
        <f t="shared" si="352"/>
        <v>-90.063606731957208</v>
      </c>
      <c r="AG610" s="28">
        <f t="shared" si="375"/>
        <v>92.110410468749379</v>
      </c>
      <c r="AH610" s="28">
        <f t="shared" si="353"/>
        <v>-191.04381723956141</v>
      </c>
      <c r="AI610" s="28">
        <f t="shared" si="354"/>
        <v>-89.999999983933108</v>
      </c>
      <c r="AJ610" s="28">
        <f t="shared" si="355"/>
        <v>114.38232978118182</v>
      </c>
      <c r="AK610" s="28">
        <f t="shared" si="356"/>
        <v>89.999890602815896</v>
      </c>
      <c r="AL610" s="29">
        <f t="shared" si="357"/>
        <v>-64.184056076061339</v>
      </c>
      <c r="AM610" s="28">
        <f t="shared" si="358"/>
        <v>-89.964606797880066</v>
      </c>
      <c r="AN610" s="28">
        <f t="shared" si="359"/>
        <v>-48.735133065691542</v>
      </c>
      <c r="AO610" s="28">
        <f t="shared" si="360"/>
        <v>-89.964716178997278</v>
      </c>
      <c r="AP610">
        <f t="shared" si="376"/>
        <v>23.609121289162623</v>
      </c>
      <c r="AQ610">
        <f t="shared" si="377"/>
        <v>-25.26482869549163</v>
      </c>
      <c r="AR610" s="28">
        <f t="shared" si="361"/>
        <v>-35.833906782578843</v>
      </c>
      <c r="AS610" s="30">
        <f t="shared" si="362"/>
        <v>-180.0283229109545</v>
      </c>
      <c r="AT610" s="28">
        <f t="shared" si="363"/>
        <v>5.6934423752175972E-2</v>
      </c>
      <c r="AU610" s="28">
        <f t="shared" si="364"/>
        <v>6.55304853574515</v>
      </c>
      <c r="AV610" s="29">
        <f t="shared" si="365"/>
        <v>-1.7050352646836222E-4</v>
      </c>
      <c r="AW610" s="28">
        <f t="shared" si="366"/>
        <v>-0.35900106652661812</v>
      </c>
      <c r="AX610" s="31">
        <f t="shared" si="367"/>
        <v>5.6763920225707608E-2</v>
      </c>
      <c r="AY610" s="28">
        <f t="shared" si="368"/>
        <v>6.1940474692185319</v>
      </c>
      <c r="AZ610" s="8">
        <f t="shared" si="369"/>
        <v>-35.777142862353138</v>
      </c>
      <c r="BA610" s="8">
        <f t="shared" si="370"/>
        <v>-173.83427544173597</v>
      </c>
      <c r="BB610" s="8">
        <f t="shared" si="371"/>
        <v>6.1657245582640314</v>
      </c>
      <c r="BD610" s="32">
        <f t="shared" si="372"/>
        <v>-36</v>
      </c>
      <c r="BE610" s="32">
        <f t="shared" si="373"/>
        <v>-174</v>
      </c>
      <c r="BF610" s="32">
        <f t="shared" si="374"/>
        <v>6</v>
      </c>
    </row>
    <row r="611" spans="22:58" x14ac:dyDescent="0.25">
      <c r="V611" s="27">
        <v>7.07000000000009</v>
      </c>
      <c r="W611" s="32">
        <f t="shared" si="344"/>
        <v>117489755.49397758</v>
      </c>
      <c r="X611">
        <f t="shared" si="378"/>
        <v>-3.4139245433795011</v>
      </c>
      <c r="Y611" s="28">
        <f t="shared" si="345"/>
        <v>-105.03990468690884</v>
      </c>
      <c r="Z611" s="28">
        <f t="shared" si="346"/>
        <v>-89.99967927899948</v>
      </c>
      <c r="AA611" s="28">
        <f t="shared" si="347"/>
        <v>66.957501292301487</v>
      </c>
      <c r="AB611" s="28">
        <f t="shared" si="348"/>
        <v>-89.974281384695487</v>
      </c>
      <c r="AC611" s="28">
        <f t="shared" si="349"/>
        <v>56.253261101194447</v>
      </c>
      <c r="AD611" s="28">
        <f t="shared" si="350"/>
        <v>89.911801794521239</v>
      </c>
      <c r="AE611" s="28">
        <f t="shared" si="351"/>
        <v>14.756933163207599</v>
      </c>
      <c r="AF611" s="28">
        <f t="shared" si="352"/>
        <v>-90.062158869173743</v>
      </c>
      <c r="AG611" s="28">
        <f t="shared" si="375"/>
        <v>92.110410468749379</v>
      </c>
      <c r="AH611" s="28">
        <f t="shared" si="353"/>
        <v>-191.24381723956139</v>
      </c>
      <c r="AI611" s="28">
        <f t="shared" si="354"/>
        <v>-89.999999984298853</v>
      </c>
      <c r="AJ611" s="28">
        <f t="shared" si="355"/>
        <v>114.58232978118112</v>
      </c>
      <c r="AK611" s="28">
        <f t="shared" si="356"/>
        <v>89.999893092999841</v>
      </c>
      <c r="AL611" s="29">
        <f t="shared" si="357"/>
        <v>-64.384056001474391</v>
      </c>
      <c r="AM611" s="28">
        <f t="shared" si="358"/>
        <v>-89.96541244532159</v>
      </c>
      <c r="AN611" s="28">
        <f t="shared" si="359"/>
        <v>-48.935132991105291</v>
      </c>
      <c r="AO611" s="28">
        <f t="shared" si="360"/>
        <v>-89.965519336620602</v>
      </c>
      <c r="AP611">
        <f t="shared" si="376"/>
        <v>23.609121289162623</v>
      </c>
      <c r="AQ611">
        <f t="shared" si="377"/>
        <v>-25.26482869549163</v>
      </c>
      <c r="AR611" s="28">
        <f t="shared" si="361"/>
        <v>-35.8339072342267</v>
      </c>
      <c r="AS611" s="30">
        <f t="shared" si="362"/>
        <v>-180.02767820579436</v>
      </c>
      <c r="AT611" s="28">
        <f t="shared" si="363"/>
        <v>5.9599331172383252E-2</v>
      </c>
      <c r="AU611" s="28">
        <f t="shared" si="364"/>
        <v>6.7043147564883787</v>
      </c>
      <c r="AV611" s="29">
        <f t="shared" si="365"/>
        <v>-1.7853894493747717E-4</v>
      </c>
      <c r="AW611" s="28">
        <f t="shared" si="366"/>
        <v>-0.36736304902880845</v>
      </c>
      <c r="AX611" s="31">
        <f t="shared" si="367"/>
        <v>5.9420792227445778E-2</v>
      </c>
      <c r="AY611" s="28">
        <f t="shared" si="368"/>
        <v>6.33695170745957</v>
      </c>
      <c r="AZ611" s="8">
        <f t="shared" si="369"/>
        <v>-35.774486441999251</v>
      </c>
      <c r="BA611" s="8">
        <f t="shared" si="370"/>
        <v>-173.69072649833478</v>
      </c>
      <c r="BB611" s="8">
        <f t="shared" si="371"/>
        <v>6.3092735016652171</v>
      </c>
      <c r="BD611" s="32">
        <f t="shared" si="372"/>
        <v>-36</v>
      </c>
      <c r="BE611" s="32">
        <f t="shared" si="373"/>
        <v>-174</v>
      </c>
      <c r="BF611" s="32">
        <f t="shared" si="374"/>
        <v>6</v>
      </c>
    </row>
    <row r="612" spans="22:58" x14ac:dyDescent="0.25">
      <c r="V612" s="27">
        <v>7.0800000000000898</v>
      </c>
      <c r="W612" s="32">
        <f t="shared" si="344"/>
        <v>120226443.46176647</v>
      </c>
      <c r="X612">
        <f t="shared" si="378"/>
        <v>-3.4139245433795011</v>
      </c>
      <c r="Y612" s="28">
        <f t="shared" si="345"/>
        <v>-105.2399046869027</v>
      </c>
      <c r="Z612" s="28">
        <f t="shared" si="346"/>
        <v>-89.999686579500761</v>
      </c>
      <c r="AA612" s="28">
        <f t="shared" si="347"/>
        <v>67.157501252917626</v>
      </c>
      <c r="AB612" s="28">
        <f t="shared" si="348"/>
        <v>-89.974866811777005</v>
      </c>
      <c r="AC612" s="28">
        <f t="shared" si="349"/>
        <v>56.453260638022456</v>
      </c>
      <c r="AD612" s="28">
        <f t="shared" si="350"/>
        <v>89.913809427720594</v>
      </c>
      <c r="AE612" s="28">
        <f t="shared" si="351"/>
        <v>14.95693266065787</v>
      </c>
      <c r="AF612" s="28">
        <f t="shared" si="352"/>
        <v>-90.060743963557172</v>
      </c>
      <c r="AG612" s="28">
        <f t="shared" si="375"/>
        <v>92.110410468749379</v>
      </c>
      <c r="AH612" s="28">
        <f t="shared" si="353"/>
        <v>-191.44381723956141</v>
      </c>
      <c r="AI612" s="28">
        <f t="shared" si="354"/>
        <v>-89.999999984656242</v>
      </c>
      <c r="AJ612" s="28">
        <f t="shared" si="355"/>
        <v>114.78232978118044</v>
      </c>
      <c r="AK612" s="28">
        <f t="shared" si="356"/>
        <v>89.999895526500254</v>
      </c>
      <c r="AL612" s="29">
        <f t="shared" si="357"/>
        <v>-64.584055930244418</v>
      </c>
      <c r="AM612" s="28">
        <f t="shared" si="358"/>
        <v>-89.966199754001622</v>
      </c>
      <c r="AN612" s="28">
        <f t="shared" si="359"/>
        <v>-49.135132919876014</v>
      </c>
      <c r="AO612" s="28">
        <f t="shared" si="360"/>
        <v>-89.96630421215761</v>
      </c>
      <c r="AP612">
        <f t="shared" si="376"/>
        <v>23.609121289162623</v>
      </c>
      <c r="AQ612">
        <f t="shared" si="377"/>
        <v>-25.26482869549163</v>
      </c>
      <c r="AR612" s="28">
        <f t="shared" si="361"/>
        <v>-35.833907665547152</v>
      </c>
      <c r="AS612" s="30">
        <f t="shared" si="362"/>
        <v>-180.02704817571478</v>
      </c>
      <c r="AT612" s="28">
        <f t="shared" si="363"/>
        <v>6.2388080269034016E-2</v>
      </c>
      <c r="AU612" s="28">
        <f t="shared" si="364"/>
        <v>6.8590072702580311</v>
      </c>
      <c r="AV612" s="29">
        <f t="shared" si="365"/>
        <v>-1.8695304507939661E-4</v>
      </c>
      <c r="AW612" s="28">
        <f t="shared" si="366"/>
        <v>-0.3759197909213543</v>
      </c>
      <c r="AX612" s="31">
        <f t="shared" si="367"/>
        <v>6.2201127223954621E-2</v>
      </c>
      <c r="AY612" s="28">
        <f t="shared" si="368"/>
        <v>6.4830874793366764</v>
      </c>
      <c r="AZ612" s="8">
        <f t="shared" si="369"/>
        <v>-35.771706538323194</v>
      </c>
      <c r="BA612" s="8">
        <f t="shared" si="370"/>
        <v>-173.54396069637809</v>
      </c>
      <c r="BB612" s="8">
        <f t="shared" si="371"/>
        <v>6.4560393036219068</v>
      </c>
      <c r="BD612" s="32">
        <f t="shared" si="372"/>
        <v>-36</v>
      </c>
      <c r="BE612" s="32">
        <f t="shared" si="373"/>
        <v>-174</v>
      </c>
      <c r="BF612" s="32">
        <f t="shared" si="374"/>
        <v>6</v>
      </c>
    </row>
    <row r="613" spans="22:58" x14ac:dyDescent="0.25">
      <c r="V613" s="27">
        <v>7.0900000000000896</v>
      </c>
      <c r="W613" s="32">
        <f t="shared" si="344"/>
        <v>123026877.08126393</v>
      </c>
      <c r="X613">
        <f t="shared" si="378"/>
        <v>-3.4139245433795011</v>
      </c>
      <c r="Y613" s="28">
        <f t="shared" si="345"/>
        <v>-105.43990468689685</v>
      </c>
      <c r="Z613" s="28">
        <f t="shared" si="346"/>
        <v>-89.999693713822325</v>
      </c>
      <c r="AA613" s="28">
        <f t="shared" si="347"/>
        <v>67.357501215306343</v>
      </c>
      <c r="AB613" s="28">
        <f t="shared" si="348"/>
        <v>-89.975438912916303</v>
      </c>
      <c r="AC613" s="28">
        <f t="shared" si="349"/>
        <v>56.653260195696603</v>
      </c>
      <c r="AD613" s="28">
        <f t="shared" si="350"/>
        <v>89.91577136181354</v>
      </c>
      <c r="AE613" s="28">
        <f t="shared" si="351"/>
        <v>15.156932180726599</v>
      </c>
      <c r="AF613" s="28">
        <f t="shared" si="352"/>
        <v>-90.059361264925087</v>
      </c>
      <c r="AG613" s="28">
        <f t="shared" si="375"/>
        <v>92.110410468749379</v>
      </c>
      <c r="AH613" s="28">
        <f t="shared" si="353"/>
        <v>-191.64381723956143</v>
      </c>
      <c r="AI613" s="28">
        <f t="shared" si="354"/>
        <v>-89.999999985005516</v>
      </c>
      <c r="AJ613" s="28">
        <f t="shared" si="355"/>
        <v>114.98232978117977</v>
      </c>
      <c r="AK613" s="28">
        <f t="shared" si="356"/>
        <v>89.999897904607451</v>
      </c>
      <c r="AL613" s="29">
        <f t="shared" si="357"/>
        <v>-64.784055862220328</v>
      </c>
      <c r="AM613" s="28">
        <f t="shared" si="358"/>
        <v>-89.966969141360465</v>
      </c>
      <c r="AN613" s="28">
        <f t="shared" si="359"/>
        <v>-49.335132851852606</v>
      </c>
      <c r="AO613" s="28">
        <f t="shared" si="360"/>
        <v>-89.96707122175853</v>
      </c>
      <c r="AP613">
        <f t="shared" si="376"/>
        <v>23.609121289162623</v>
      </c>
      <c r="AQ613">
        <f t="shared" si="377"/>
        <v>-25.26482869549163</v>
      </c>
      <c r="AR613" s="28">
        <f t="shared" si="361"/>
        <v>-35.833908077455014</v>
      </c>
      <c r="AS613" s="30">
        <f t="shared" si="362"/>
        <v>-180.02643248668363</v>
      </c>
      <c r="AT613" s="28">
        <f t="shared" si="363"/>
        <v>6.5306341001580115E-2</v>
      </c>
      <c r="AU613" s="28">
        <f t="shared" si="364"/>
        <v>7.0171990712620298</v>
      </c>
      <c r="AV613" s="29">
        <f t="shared" si="365"/>
        <v>-1.9576367207015542E-4</v>
      </c>
      <c r="AW613" s="28">
        <f t="shared" si="366"/>
        <v>-0.38467582757443469</v>
      </c>
      <c r="AX613" s="31">
        <f t="shared" si="367"/>
        <v>6.5110577329509964E-2</v>
      </c>
      <c r="AY613" s="28">
        <f t="shared" si="368"/>
        <v>6.6325232436875954</v>
      </c>
      <c r="AZ613" s="8">
        <f t="shared" si="369"/>
        <v>-35.768797500125501</v>
      </c>
      <c r="BA613" s="8">
        <f t="shared" si="370"/>
        <v>-173.39390924299605</v>
      </c>
      <c r="BB613" s="8">
        <f t="shared" si="371"/>
        <v>6.6060907570039546</v>
      </c>
      <c r="BD613" s="32">
        <f t="shared" si="372"/>
        <v>-36</v>
      </c>
      <c r="BE613" s="32">
        <f t="shared" si="373"/>
        <v>-173</v>
      </c>
      <c r="BF613" s="32">
        <f t="shared" si="374"/>
        <v>7</v>
      </c>
    </row>
    <row r="614" spans="22:58" x14ac:dyDescent="0.25">
      <c r="V614" s="27">
        <v>7.1000000000000902</v>
      </c>
      <c r="W614" s="32">
        <f t="shared" si="344"/>
        <v>125892541.17944308</v>
      </c>
      <c r="X614">
        <f t="shared" si="378"/>
        <v>-3.4139245433795011</v>
      </c>
      <c r="Y614" s="28">
        <f t="shared" si="345"/>
        <v>-105.63990468689127</v>
      </c>
      <c r="Z614" s="28">
        <f t="shared" si="346"/>
        <v>-89.999700685746916</v>
      </c>
      <c r="AA614" s="28">
        <f t="shared" si="347"/>
        <v>67.557501179387828</v>
      </c>
      <c r="AB614" s="28">
        <f t="shared" si="348"/>
        <v>-89.975997991448509</v>
      </c>
      <c r="AC614" s="28">
        <f t="shared" si="349"/>
        <v>56.853259773278644</v>
      </c>
      <c r="AD614" s="28">
        <f t="shared" si="350"/>
        <v>89.917688637025094</v>
      </c>
      <c r="AE614" s="28">
        <f t="shared" si="351"/>
        <v>15.356931722395707</v>
      </c>
      <c r="AF614" s="28">
        <f t="shared" si="352"/>
        <v>-90.058010040170331</v>
      </c>
      <c r="AG614" s="28">
        <f t="shared" si="375"/>
        <v>92.110410468749379</v>
      </c>
      <c r="AH614" s="28">
        <f t="shared" si="353"/>
        <v>-191.84381723956142</v>
      </c>
      <c r="AI614" s="28">
        <f t="shared" si="354"/>
        <v>-89.999999985346832</v>
      </c>
      <c r="AJ614" s="28">
        <f t="shared" si="355"/>
        <v>115.18232978117916</v>
      </c>
      <c r="AK614" s="28">
        <f t="shared" si="356"/>
        <v>89.999900228582305</v>
      </c>
      <c r="AL614" s="29">
        <f t="shared" si="357"/>
        <v>-64.984055797257824</v>
      </c>
      <c r="AM614" s="28">
        <f t="shared" si="358"/>
        <v>-89.967721015336366</v>
      </c>
      <c r="AN614" s="28">
        <f t="shared" si="359"/>
        <v>-49.535132786890699</v>
      </c>
      <c r="AO614" s="28">
        <f t="shared" si="360"/>
        <v>-89.967820772100893</v>
      </c>
      <c r="AP614">
        <f t="shared" si="376"/>
        <v>23.609121289162623</v>
      </c>
      <c r="AQ614">
        <f t="shared" si="377"/>
        <v>-25.26482869549163</v>
      </c>
      <c r="AR614" s="28">
        <f t="shared" si="361"/>
        <v>-35.833908470823999</v>
      </c>
      <c r="AS614" s="30">
        <f t="shared" si="362"/>
        <v>-180.02583081227124</v>
      </c>
      <c r="AT614" s="28">
        <f t="shared" si="363"/>
        <v>6.8360034840830614E-2</v>
      </c>
      <c r="AU614" s="28">
        <f t="shared" si="364"/>
        <v>7.1789643826161802</v>
      </c>
      <c r="AV614" s="29">
        <f t="shared" si="365"/>
        <v>-2.0498951196132729E-4</v>
      </c>
      <c r="AW614" s="28">
        <f t="shared" si="366"/>
        <v>-0.39363579991770298</v>
      </c>
      <c r="AX614" s="31">
        <f t="shared" si="367"/>
        <v>6.815504532886929E-2</v>
      </c>
      <c r="AY614" s="28">
        <f t="shared" si="368"/>
        <v>6.7853285826984768</v>
      </c>
      <c r="AZ614" s="8">
        <f t="shared" si="369"/>
        <v>-35.765753425495127</v>
      </c>
      <c r="BA614" s="8">
        <f t="shared" si="370"/>
        <v>-173.24050222957277</v>
      </c>
      <c r="BB614" s="8">
        <f t="shared" si="371"/>
        <v>6.759497770427231</v>
      </c>
      <c r="BD614" s="32">
        <f t="shared" si="372"/>
        <v>-36</v>
      </c>
      <c r="BE614" s="32">
        <f t="shared" si="373"/>
        <v>-173</v>
      </c>
      <c r="BF614" s="32">
        <f t="shared" si="374"/>
        <v>7</v>
      </c>
    </row>
    <row r="615" spans="22:58" x14ac:dyDescent="0.25">
      <c r="V615" s="27">
        <v>7.11000000000009</v>
      </c>
      <c r="W615" s="32">
        <f t="shared" si="344"/>
        <v>128824955.16934036</v>
      </c>
      <c r="X615">
        <f t="shared" si="378"/>
        <v>-3.4139245433795011</v>
      </c>
      <c r="Y615" s="28">
        <f t="shared" si="345"/>
        <v>-105.83990468688592</v>
      </c>
      <c r="Z615" s="28">
        <f t="shared" si="346"/>
        <v>-89.999707498971119</v>
      </c>
      <c r="AA615" s="28">
        <f t="shared" si="347"/>
        <v>67.757501145085925</v>
      </c>
      <c r="AB615" s="28">
        <f t="shared" si="348"/>
        <v>-89.976544343804036</v>
      </c>
      <c r="AC615" s="28">
        <f t="shared" si="349"/>
        <v>57.053259369872585</v>
      </c>
      <c r="AD615" s="28">
        <f t="shared" si="350"/>
        <v>89.919562269902755</v>
      </c>
      <c r="AE615" s="28">
        <f t="shared" si="351"/>
        <v>15.5569312846931</v>
      </c>
      <c r="AF615" s="28">
        <f t="shared" si="352"/>
        <v>-90.056689572872401</v>
      </c>
      <c r="AG615" s="28">
        <f t="shared" si="375"/>
        <v>92.110410468749379</v>
      </c>
      <c r="AH615" s="28">
        <f t="shared" si="353"/>
        <v>-192.04381723956143</v>
      </c>
      <c r="AI615" s="28">
        <f t="shared" si="354"/>
        <v>-89.999999985680375</v>
      </c>
      <c r="AJ615" s="28">
        <f t="shared" si="355"/>
        <v>115.38232978117858</v>
      </c>
      <c r="AK615" s="28">
        <f t="shared" si="356"/>
        <v>89.99990249965704</v>
      </c>
      <c r="AL615" s="29">
        <f t="shared" si="357"/>
        <v>-65.184055735219104</v>
      </c>
      <c r="AM615" s="28">
        <f t="shared" si="358"/>
        <v>-89.968455774581841</v>
      </c>
      <c r="AN615" s="28">
        <f t="shared" si="359"/>
        <v>-49.735132724852576</v>
      </c>
      <c r="AO615" s="28">
        <f t="shared" si="360"/>
        <v>-89.968553260605177</v>
      </c>
      <c r="AP615">
        <f t="shared" si="376"/>
        <v>23.609121289162623</v>
      </c>
      <c r="AQ615">
        <f t="shared" si="377"/>
        <v>-25.26482869549163</v>
      </c>
      <c r="AR615" s="28">
        <f t="shared" si="361"/>
        <v>-35.833908846488484</v>
      </c>
      <c r="AS615" s="30">
        <f t="shared" si="362"/>
        <v>-180.02524283347759</v>
      </c>
      <c r="AT615" s="28">
        <f t="shared" si="363"/>
        <v>7.1555345159273503E-2</v>
      </c>
      <c r="AU615" s="28">
        <f t="shared" si="364"/>
        <v>7.3443786531623196</v>
      </c>
      <c r="AV615" s="29">
        <f t="shared" si="365"/>
        <v>-2.1465013128736513E-4</v>
      </c>
      <c r="AW615" s="28">
        <f t="shared" si="366"/>
        <v>-0.4028044568931573</v>
      </c>
      <c r="AX615" s="31">
        <f t="shared" si="367"/>
        <v>7.1340695027986137E-2</v>
      </c>
      <c r="AY615" s="28">
        <f t="shared" si="368"/>
        <v>6.9415741962691619</v>
      </c>
      <c r="AZ615" s="8">
        <f t="shared" si="369"/>
        <v>-35.762568151460499</v>
      </c>
      <c r="BA615" s="8">
        <f t="shared" si="370"/>
        <v>-173.08366863720843</v>
      </c>
      <c r="BB615" s="8">
        <f t="shared" si="371"/>
        <v>6.916331362791567</v>
      </c>
      <c r="BD615" s="32">
        <f t="shared" si="372"/>
        <v>-36</v>
      </c>
      <c r="BE615" s="32">
        <f t="shared" si="373"/>
        <v>-173</v>
      </c>
      <c r="BF615" s="32">
        <f t="shared" si="374"/>
        <v>7</v>
      </c>
    </row>
    <row r="616" spans="22:58" x14ac:dyDescent="0.25">
      <c r="V616" s="27">
        <v>7.1200000000000898</v>
      </c>
      <c r="W616" s="32">
        <f t="shared" si="344"/>
        <v>131825673.85566828</v>
      </c>
      <c r="X616">
        <f t="shared" si="378"/>
        <v>-3.4139245433795011</v>
      </c>
      <c r="Y616" s="28">
        <f t="shared" si="345"/>
        <v>-106.03990468688083</v>
      </c>
      <c r="Z616" s="28">
        <f t="shared" si="346"/>
        <v>-89.999714157107405</v>
      </c>
      <c r="AA616" s="28">
        <f t="shared" si="347"/>
        <v>67.957501112327861</v>
      </c>
      <c r="AB616" s="28">
        <f t="shared" si="348"/>
        <v>-89.977078259665731</v>
      </c>
      <c r="AC616" s="28">
        <f t="shared" si="349"/>
        <v>57.253258984622761</v>
      </c>
      <c r="AD616" s="28">
        <f t="shared" si="350"/>
        <v>89.921393253855456</v>
      </c>
      <c r="AE616" s="28">
        <f t="shared" si="351"/>
        <v>15.756930866690283</v>
      </c>
      <c r="AF616" s="28">
        <f t="shared" si="352"/>
        <v>-90.055399162917695</v>
      </c>
      <c r="AG616" s="28">
        <f t="shared" si="375"/>
        <v>92.110410468749379</v>
      </c>
      <c r="AH616" s="28">
        <f t="shared" si="353"/>
        <v>-192.24381723956142</v>
      </c>
      <c r="AI616" s="28">
        <f t="shared" si="354"/>
        <v>-89.999999986006316</v>
      </c>
      <c r="AJ616" s="28">
        <f t="shared" si="355"/>
        <v>115.582329781178</v>
      </c>
      <c r="AK616" s="28">
        <f t="shared" si="356"/>
        <v>89.999904719035811</v>
      </c>
      <c r="AL616" s="29">
        <f t="shared" si="357"/>
        <v>-65.38405567597259</v>
      </c>
      <c r="AM616" s="28">
        <f t="shared" si="358"/>
        <v>-89.969173808674967</v>
      </c>
      <c r="AN616" s="28">
        <f t="shared" si="359"/>
        <v>-49.935132665606631</v>
      </c>
      <c r="AO616" s="28">
        <f t="shared" si="360"/>
        <v>-89.969269075645471</v>
      </c>
      <c r="AP616">
        <f t="shared" si="376"/>
        <v>23.609121289162623</v>
      </c>
      <c r="AQ616">
        <f t="shared" si="377"/>
        <v>-25.26482869549163</v>
      </c>
      <c r="AR616" s="28">
        <f t="shared" si="361"/>
        <v>-35.833909205245355</v>
      </c>
      <c r="AS616" s="30">
        <f t="shared" si="362"/>
        <v>-180.02466823856315</v>
      </c>
      <c r="AT616" s="28">
        <f t="shared" si="363"/>
        <v>7.4898727977428345E-2</v>
      </c>
      <c r="AU616" s="28">
        <f t="shared" si="364"/>
        <v>7.5135185521610941</v>
      </c>
      <c r="AV616" s="29">
        <f t="shared" si="365"/>
        <v>-2.2476601853929959E-4</v>
      </c>
      <c r="AW616" s="28">
        <f t="shared" si="366"/>
        <v>-0.41218665796472204</v>
      </c>
      <c r="AX616" s="31">
        <f t="shared" si="367"/>
        <v>7.4673961958889049E-2</v>
      </c>
      <c r="AY616" s="28">
        <f t="shared" si="368"/>
        <v>7.1013318941963721</v>
      </c>
      <c r="AZ616" s="8">
        <f t="shared" si="369"/>
        <v>-35.759235243286469</v>
      </c>
      <c r="BA616" s="8">
        <f t="shared" si="370"/>
        <v>-172.92333634436679</v>
      </c>
      <c r="BB616" s="8">
        <f t="shared" si="371"/>
        <v>7.0766636556332116</v>
      </c>
      <c r="BD616" s="32">
        <f t="shared" si="372"/>
        <v>-36</v>
      </c>
      <c r="BE616" s="32">
        <f t="shared" si="373"/>
        <v>-173</v>
      </c>
      <c r="BF616" s="32">
        <f t="shared" si="374"/>
        <v>7</v>
      </c>
    </row>
    <row r="617" spans="22:58" x14ac:dyDescent="0.25">
      <c r="V617" s="27">
        <v>7.1300000000000896</v>
      </c>
      <c r="W617" s="32">
        <f t="shared" ref="W617:W680" si="379">10*10^V617</f>
        <v>134896288.25919357</v>
      </c>
      <c r="X617">
        <f t="shared" si="378"/>
        <v>-3.4139245433795011</v>
      </c>
      <c r="Y617" s="28">
        <f t="shared" ref="Y617:Y680" si="380">20*LOG(1/SQRT((W617/fp)^2+1))</f>
        <v>-106.23990468687596</v>
      </c>
      <c r="Z617" s="28">
        <f t="shared" ref="Z617:Z680" si="381">-180/PI()*ATAN(W617/fp)</f>
        <v>-89.99972066368602</v>
      </c>
      <c r="AA617" s="28">
        <f t="shared" ref="AA617:AA680" si="382">20*LOG(SQRT((W617/fzRHP)^2+1))</f>
        <v>68.157501081044146</v>
      </c>
      <c r="AB617" s="28">
        <f t="shared" ref="AB617:AB680" si="383">-180/PI()*ATAN(W617/fzRHP)</f>
        <v>-89.977600022122473</v>
      </c>
      <c r="AC617" s="28">
        <f t="shared" ref="AC617:AC680" si="384">20*LOG(SQRT((W617/fzESR)^2+1))</f>
        <v>57.453258616711992</v>
      </c>
      <c r="AD617" s="28">
        <f t="shared" ref="AD617:AD680" si="385">180/PI()*ATAN(W617/fzESR)</f>
        <v>89.923182559680143</v>
      </c>
      <c r="AE617" s="28">
        <f t="shared" ref="AE617:AE680" si="386">X617+Y617+AA617+AC617</f>
        <v>15.956930467500669</v>
      </c>
      <c r="AF617" s="28">
        <f t="shared" ref="AF617:AF680" si="387">Z617+AB617+AD617</f>
        <v>-90.054138126128336</v>
      </c>
      <c r="AG617" s="28">
        <f t="shared" si="375"/>
        <v>92.110410468749379</v>
      </c>
      <c r="AH617" s="28">
        <f t="shared" ref="AH617:AH680" si="388">20*LOG(1/SQRT((W617/fp_comp1)^2+1))</f>
        <v>-192.44381723956141</v>
      </c>
      <c r="AI617" s="28">
        <f t="shared" ref="AI617:AI680" si="389">-180/PI()*ATAN(W617/fp_comp1)</f>
        <v>-89.999999986324866</v>
      </c>
      <c r="AJ617" s="28">
        <f t="shared" ref="AJ617:AJ680" si="390">20*LOG(SQRT((W617/fz_comp)^2+1))</f>
        <v>115.78232978117747</v>
      </c>
      <c r="AK617" s="28">
        <f t="shared" ref="AK617:AK680" si="391">180/PI()*ATAN(W617/fz_comp)</f>
        <v>89.999906887895349</v>
      </c>
      <c r="AL617" s="29">
        <f t="shared" ref="AL617:AL680" si="392">20*LOG(1/SQRT((W617/fp_comp2)^2+1))</f>
        <v>-65.584055619392601</v>
      </c>
      <c r="AM617" s="28">
        <f t="shared" ref="AM617:AM680" si="393">-180/PI()*ATAN(W617/fp_comp2)</f>
        <v>-89.969875498326047</v>
      </c>
      <c r="AN617" s="28">
        <f t="shared" ref="AN617:AN680" si="394">AG617+AH617+AJ617+AL617</f>
        <v>-50.135132609027167</v>
      </c>
      <c r="AO617" s="28">
        <f t="shared" ref="AO617:AO680" si="395">AI617+AK617+AM617</f>
        <v>-89.969968596755564</v>
      </c>
      <c r="AP617">
        <f t="shared" si="376"/>
        <v>23.609121289162623</v>
      </c>
      <c r="AQ617">
        <f t="shared" si="377"/>
        <v>-25.26482869549163</v>
      </c>
      <c r="AR617" s="28">
        <f t="shared" ref="AR617:AR680" si="396">AE617+AN617+AP617+AQ617</f>
        <v>-35.833909547855505</v>
      </c>
      <c r="AS617" s="30">
        <f t="shared" ref="AS617:AS680" si="397">AF617+AO617</f>
        <v>-180.02410672288391</v>
      </c>
      <c r="AT617" s="28">
        <f t="shared" ref="AT617:AT680" si="398">20*LOG(SQRT((W617/fz_ff)^2+1))</f>
        <v>7.8396923071216859E-2</v>
      </c>
      <c r="AU617" s="28">
        <f t="shared" ref="AU617:AU680" si="399">180/PI()*ATAN(W617/fz_ff)</f>
        <v>7.6864619616890648</v>
      </c>
      <c r="AV617" s="29">
        <f t="shared" ref="AV617:AV680" si="400">20*LOG(1/SQRT((W617/fp_ff)^2+1))</f>
        <v>-2.3535862761871727E-4</v>
      </c>
      <c r="AW617" s="28">
        <f t="shared" ref="AW617:AW680" si="401">-180/PI()*ATAN(W617/fp_ff)</f>
        <v>-0.42178737568583075</v>
      </c>
      <c r="AX617" s="31">
        <f t="shared" ref="AX617:AX680" si="402">AT617+AV617</f>
        <v>7.8161564443598147E-2</v>
      </c>
      <c r="AY617" s="28">
        <f t="shared" ref="AY617:AY680" si="403">AU617+AW617</f>
        <v>7.2646745860032338</v>
      </c>
      <c r="AZ617" s="8">
        <f t="shared" ref="AZ617:AZ680" si="404">AR617+AX617</f>
        <v>-35.755747983411908</v>
      </c>
      <c r="BA617" s="8">
        <f t="shared" ref="BA617:BA680" si="405">AS617+AY617</f>
        <v>-172.75943213688069</v>
      </c>
      <c r="BB617" s="8">
        <f t="shared" ref="BB617:BB680" si="406">BA617+180</f>
        <v>7.2405678631193098</v>
      </c>
      <c r="BD617" s="32">
        <f t="shared" ref="BD617:BD680" si="407">ROUND(AZ617,0)</f>
        <v>-36</v>
      </c>
      <c r="BE617" s="32">
        <f t="shared" ref="BE617:BE680" si="408">ROUND(BA617,0)</f>
        <v>-173</v>
      </c>
      <c r="BF617" s="32">
        <f t="shared" ref="BF617:BF680" si="409">ROUND(BB617,0)</f>
        <v>7</v>
      </c>
    </row>
    <row r="618" spans="22:58" x14ac:dyDescent="0.25">
      <c r="V618" s="27">
        <v>7.1400000000000903</v>
      </c>
      <c r="W618" s="32">
        <f t="shared" si="379"/>
        <v>138038426.46031731</v>
      </c>
      <c r="X618">
        <f t="shared" si="378"/>
        <v>-3.4139245433795011</v>
      </c>
      <c r="Y618" s="28">
        <f t="shared" si="380"/>
        <v>-106.43990468687133</v>
      </c>
      <c r="Z618" s="28">
        <f t="shared" si="381"/>
        <v>-89.999727022156819</v>
      </c>
      <c r="AA618" s="28">
        <f t="shared" si="382"/>
        <v>68.357501051168427</v>
      </c>
      <c r="AB618" s="28">
        <f t="shared" si="383"/>
        <v>-89.978109907819302</v>
      </c>
      <c r="AC618" s="28">
        <f t="shared" si="384"/>
        <v>57.653258265359916</v>
      </c>
      <c r="AD618" s="28">
        <f t="shared" si="385"/>
        <v>89.924931136076466</v>
      </c>
      <c r="AE618" s="28">
        <f t="shared" si="386"/>
        <v>16.156930086277519</v>
      </c>
      <c r="AF618" s="28">
        <f t="shared" si="387"/>
        <v>-90.052905793899654</v>
      </c>
      <c r="AG618" s="28">
        <f t="shared" si="375"/>
        <v>92.110410468749379</v>
      </c>
      <c r="AH618" s="28">
        <f t="shared" si="388"/>
        <v>-192.64381723956143</v>
      </c>
      <c r="AI618" s="28">
        <f t="shared" si="389"/>
        <v>-89.999999986636155</v>
      </c>
      <c r="AJ618" s="28">
        <f t="shared" si="390"/>
        <v>115.98232978117694</v>
      </c>
      <c r="AK618" s="28">
        <f t="shared" si="391"/>
        <v>89.999909007385597</v>
      </c>
      <c r="AL618" s="29">
        <f t="shared" si="392"/>
        <v>-65.784055565359139</v>
      </c>
      <c r="AM618" s="28">
        <f t="shared" si="393"/>
        <v>-89.970561215579394</v>
      </c>
      <c r="AN618" s="28">
        <f t="shared" si="394"/>
        <v>-50.335132554994246</v>
      </c>
      <c r="AO618" s="28">
        <f t="shared" si="395"/>
        <v>-89.970652194829952</v>
      </c>
      <c r="AP618">
        <f t="shared" si="376"/>
        <v>23.609121289162623</v>
      </c>
      <c r="AQ618">
        <f t="shared" si="377"/>
        <v>-25.26482869549163</v>
      </c>
      <c r="AR618" s="28">
        <f t="shared" si="396"/>
        <v>-35.833909875045734</v>
      </c>
      <c r="AS618" s="30">
        <f t="shared" si="397"/>
        <v>-180.02355798872961</v>
      </c>
      <c r="AT618" s="28">
        <f t="shared" si="398"/>
        <v>8.205696544451789E-2</v>
      </c>
      <c r="AU618" s="28">
        <f t="shared" si="399"/>
        <v>7.8632879665599607</v>
      </c>
      <c r="AV618" s="29">
        <f t="shared" si="400"/>
        <v>-2.4645042329144579E-4</v>
      </c>
      <c r="AW618" s="28">
        <f t="shared" si="401"/>
        <v>-0.43161169832632929</v>
      </c>
      <c r="AX618" s="31">
        <f t="shared" si="402"/>
        <v>8.1810515021226438E-2</v>
      </c>
      <c r="AY618" s="28">
        <f t="shared" si="403"/>
        <v>7.4316762682336313</v>
      </c>
      <c r="AZ618" s="8">
        <f t="shared" si="404"/>
        <v>-35.752099360024509</v>
      </c>
      <c r="BA618" s="8">
        <f t="shared" si="405"/>
        <v>-172.59188172049596</v>
      </c>
      <c r="BB618" s="8">
        <f t="shared" si="406"/>
        <v>7.4081182795040377</v>
      </c>
      <c r="BD618" s="32">
        <f t="shared" si="407"/>
        <v>-36</v>
      </c>
      <c r="BE618" s="32">
        <f t="shared" si="408"/>
        <v>-173</v>
      </c>
      <c r="BF618" s="32">
        <f t="shared" si="409"/>
        <v>7</v>
      </c>
    </row>
    <row r="619" spans="22:58" x14ac:dyDescent="0.25">
      <c r="V619" s="27">
        <v>7.1500000000000901</v>
      </c>
      <c r="W619" s="32">
        <f t="shared" si="379"/>
        <v>141253754.46230492</v>
      </c>
      <c r="X619">
        <f t="shared" si="378"/>
        <v>-3.4139245433795011</v>
      </c>
      <c r="Y619" s="28">
        <f t="shared" si="380"/>
        <v>-106.63990468686688</v>
      </c>
      <c r="Z619" s="28">
        <f t="shared" si="381"/>
        <v>-89.999733235891142</v>
      </c>
      <c r="AA619" s="28">
        <f t="shared" si="382"/>
        <v>68.557501022637354</v>
      </c>
      <c r="AB619" s="28">
        <f t="shared" si="383"/>
        <v>-89.97860818710403</v>
      </c>
      <c r="AC619" s="28">
        <f t="shared" si="384"/>
        <v>57.853257929821254</v>
      </c>
      <c r="AD619" s="28">
        <f t="shared" si="385"/>
        <v>89.926639910149774</v>
      </c>
      <c r="AE619" s="28">
        <f t="shared" si="386"/>
        <v>16.356929722212229</v>
      </c>
      <c r="AF619" s="28">
        <f t="shared" si="387"/>
        <v>-90.051701512845412</v>
      </c>
      <c r="AG619" s="28">
        <f t="shared" si="375"/>
        <v>92.110410468749379</v>
      </c>
      <c r="AH619" s="28">
        <f t="shared" si="388"/>
        <v>-192.84381723956142</v>
      </c>
      <c r="AI619" s="28">
        <f t="shared" si="389"/>
        <v>-89.999999986940352</v>
      </c>
      <c r="AJ619" s="28">
        <f t="shared" si="390"/>
        <v>116.18232978117645</v>
      </c>
      <c r="AK619" s="28">
        <f t="shared" si="391"/>
        <v>89.999911078630376</v>
      </c>
      <c r="AL619" s="29">
        <f t="shared" si="392"/>
        <v>-65.984055513757582</v>
      </c>
      <c r="AM619" s="28">
        <f t="shared" si="393"/>
        <v>-89.971231324010546</v>
      </c>
      <c r="AN619" s="28">
        <f t="shared" si="394"/>
        <v>-50.535132503393172</v>
      </c>
      <c r="AO619" s="28">
        <f t="shared" si="395"/>
        <v>-89.971320232320522</v>
      </c>
      <c r="AP619">
        <f t="shared" si="376"/>
        <v>23.609121289162623</v>
      </c>
      <c r="AQ619">
        <f t="shared" si="377"/>
        <v>-25.26482869549163</v>
      </c>
      <c r="AR619" s="28">
        <f t="shared" si="396"/>
        <v>-35.83391018750995</v>
      </c>
      <c r="AS619" s="30">
        <f t="shared" si="397"/>
        <v>-180.02302174516592</v>
      </c>
      <c r="AT619" s="28">
        <f t="shared" si="398"/>
        <v>8.588619717024544E-2</v>
      </c>
      <c r="AU619" s="28">
        <f t="shared" si="399"/>
        <v>8.0440768415799884</v>
      </c>
      <c r="AV619" s="29">
        <f t="shared" si="400"/>
        <v>-2.5806492882721925E-4</v>
      </c>
      <c r="AW619" s="28">
        <f t="shared" si="401"/>
        <v>-0.44166483256004702</v>
      </c>
      <c r="AX619" s="31">
        <f t="shared" si="402"/>
        <v>8.5628132241418214E-2</v>
      </c>
      <c r="AY619" s="28">
        <f t="shared" si="403"/>
        <v>7.6024120090199414</v>
      </c>
      <c r="AZ619" s="8">
        <f t="shared" si="404"/>
        <v>-35.748282055268533</v>
      </c>
      <c r="BA619" s="8">
        <f t="shared" si="405"/>
        <v>-172.42060973614599</v>
      </c>
      <c r="BB619" s="8">
        <f t="shared" si="406"/>
        <v>7.5793902638540089</v>
      </c>
      <c r="BD619" s="32">
        <f t="shared" si="407"/>
        <v>-36</v>
      </c>
      <c r="BE619" s="32">
        <f t="shared" si="408"/>
        <v>-172</v>
      </c>
      <c r="BF619" s="32">
        <f t="shared" si="409"/>
        <v>8</v>
      </c>
    </row>
    <row r="620" spans="22:58" x14ac:dyDescent="0.25">
      <c r="V620" s="27">
        <v>7.1600000000000898</v>
      </c>
      <c r="W620" s="32">
        <f t="shared" si="379"/>
        <v>144543977.07462293</v>
      </c>
      <c r="X620">
        <f t="shared" si="378"/>
        <v>-3.4139245433795011</v>
      </c>
      <c r="Y620" s="28">
        <f t="shared" si="380"/>
        <v>-106.83990468686264</v>
      </c>
      <c r="Z620" s="28">
        <f t="shared" si="381"/>
        <v>-89.999739308183607</v>
      </c>
      <c r="AA620" s="28">
        <f t="shared" si="382"/>
        <v>68.757500995390373</v>
      </c>
      <c r="AB620" s="28">
        <f t="shared" si="383"/>
        <v>-89.979095124170613</v>
      </c>
      <c r="AC620" s="28">
        <f t="shared" si="384"/>
        <v>58.053257609384303</v>
      </c>
      <c r="AD620" s="28">
        <f t="shared" si="385"/>
        <v>89.928309787902521</v>
      </c>
      <c r="AE620" s="28">
        <f t="shared" si="386"/>
        <v>16.556929374532544</v>
      </c>
      <c r="AF620" s="28">
        <f t="shared" si="387"/>
        <v>-90.050524644451713</v>
      </c>
      <c r="AG620" s="28">
        <f t="shared" si="375"/>
        <v>92.110410468749379</v>
      </c>
      <c r="AH620" s="28">
        <f t="shared" si="388"/>
        <v>-193.04381723956141</v>
      </c>
      <c r="AI620" s="28">
        <f t="shared" si="389"/>
        <v>-89.999999987237615</v>
      </c>
      <c r="AJ620" s="28">
        <f t="shared" si="390"/>
        <v>116.38232978117598</v>
      </c>
      <c r="AK620" s="28">
        <f t="shared" si="391"/>
        <v>89.999913102727874</v>
      </c>
      <c r="AL620" s="29">
        <f t="shared" si="392"/>
        <v>-66.184055464478476</v>
      </c>
      <c r="AM620" s="28">
        <f t="shared" si="393"/>
        <v>-89.971886178919149</v>
      </c>
      <c r="AN620" s="28">
        <f t="shared" si="394"/>
        <v>-50.73513245411452</v>
      </c>
      <c r="AO620" s="28">
        <f t="shared" si="395"/>
        <v>-89.971973063428891</v>
      </c>
      <c r="AP620">
        <f t="shared" si="376"/>
        <v>23.609121289162623</v>
      </c>
      <c r="AQ620">
        <f t="shared" si="377"/>
        <v>-25.26482869549163</v>
      </c>
      <c r="AR620" s="28">
        <f t="shared" si="396"/>
        <v>-35.833910485910984</v>
      </c>
      <c r="AS620" s="30">
        <f t="shared" si="397"/>
        <v>-180.0224977078806</v>
      </c>
      <c r="AT620" s="28">
        <f t="shared" si="398"/>
        <v>8.9892279602324723E-2</v>
      </c>
      <c r="AU620" s="28">
        <f t="shared" si="399"/>
        <v>8.2289100359367033</v>
      </c>
      <c r="AV620" s="29">
        <f t="shared" si="400"/>
        <v>-2.7022677585346062E-4</v>
      </c>
      <c r="AW620" s="28">
        <f t="shared" si="401"/>
        <v>-0.45195210621440984</v>
      </c>
      <c r="AX620" s="31">
        <f t="shared" si="402"/>
        <v>8.962205282647126E-2</v>
      </c>
      <c r="AY620" s="28">
        <f t="shared" si="403"/>
        <v>7.7769579297222933</v>
      </c>
      <c r="AZ620" s="8">
        <f t="shared" si="404"/>
        <v>-35.744288433084513</v>
      </c>
      <c r="BA620" s="8">
        <f t="shared" si="405"/>
        <v>-172.2455397781583</v>
      </c>
      <c r="BB620" s="8">
        <f t="shared" si="406"/>
        <v>7.7544602218416969</v>
      </c>
      <c r="BD620" s="32">
        <f t="shared" si="407"/>
        <v>-36</v>
      </c>
      <c r="BE620" s="32">
        <f t="shared" si="408"/>
        <v>-172</v>
      </c>
      <c r="BF620" s="32">
        <f t="shared" si="409"/>
        <v>8</v>
      </c>
    </row>
    <row r="621" spans="22:58" x14ac:dyDescent="0.25">
      <c r="V621" s="27">
        <v>7.1700000000000896</v>
      </c>
      <c r="W621" s="32">
        <f t="shared" si="379"/>
        <v>147910838.81685162</v>
      </c>
      <c r="X621">
        <f t="shared" si="378"/>
        <v>-3.4139245433795011</v>
      </c>
      <c r="Y621" s="28">
        <f t="shared" si="380"/>
        <v>-107.03990468685859</v>
      </c>
      <c r="Z621" s="28">
        <f t="shared" si="381"/>
        <v>-89.999745242253823</v>
      </c>
      <c r="AA621" s="28">
        <f t="shared" si="382"/>
        <v>68.957500969369704</v>
      </c>
      <c r="AB621" s="28">
        <f t="shared" si="383"/>
        <v>-89.979570977199259</v>
      </c>
      <c r="AC621" s="28">
        <f t="shared" si="384"/>
        <v>58.253257303369359</v>
      </c>
      <c r="AD621" s="28">
        <f t="shared" si="385"/>
        <v>89.929941654714639</v>
      </c>
      <c r="AE621" s="28">
        <f t="shared" si="386"/>
        <v>16.756929042500978</v>
      </c>
      <c r="AF621" s="28">
        <f t="shared" si="387"/>
        <v>-90.049374564738457</v>
      </c>
      <c r="AG621" s="28">
        <f t="shared" si="375"/>
        <v>92.110410468749379</v>
      </c>
      <c r="AH621" s="28">
        <f t="shared" si="388"/>
        <v>-193.24381723956139</v>
      </c>
      <c r="AI621" s="28">
        <f t="shared" si="389"/>
        <v>-89.999999987528128</v>
      </c>
      <c r="AJ621" s="28">
        <f t="shared" si="390"/>
        <v>116.58232978117553</v>
      </c>
      <c r="AK621" s="28">
        <f t="shared" si="391"/>
        <v>89.999915080751279</v>
      </c>
      <c r="AL621" s="29">
        <f t="shared" si="392"/>
        <v>-66.384055417417301</v>
      </c>
      <c r="AM621" s="28">
        <f t="shared" si="393"/>
        <v>-89.97252612751727</v>
      </c>
      <c r="AN621" s="28">
        <f t="shared" si="394"/>
        <v>-50.935132407053786</v>
      </c>
      <c r="AO621" s="28">
        <f t="shared" si="395"/>
        <v>-89.972611034294118</v>
      </c>
      <c r="AP621">
        <f t="shared" si="376"/>
        <v>23.609121289162623</v>
      </c>
      <c r="AQ621">
        <f t="shared" si="377"/>
        <v>-25.26482869549163</v>
      </c>
      <c r="AR621" s="28">
        <f t="shared" si="396"/>
        <v>-35.833910770881815</v>
      </c>
      <c r="AS621" s="30">
        <f t="shared" si="397"/>
        <v>-180.02198559903258</v>
      </c>
      <c r="AT621" s="28">
        <f t="shared" si="398"/>
        <v>9.4083205959740027E-2</v>
      </c>
      <c r="AU621" s="28">
        <f t="shared" si="399"/>
        <v>8.4178701545103323</v>
      </c>
      <c r="AV621" s="29">
        <f t="shared" si="400"/>
        <v>-2.829617565699455E-4</v>
      </c>
      <c r="AW621" s="28">
        <f t="shared" si="401"/>
        <v>-0.46247897108350267</v>
      </c>
      <c r="AX621" s="31">
        <f t="shared" si="402"/>
        <v>9.3800244203170083E-2</v>
      </c>
      <c r="AY621" s="28">
        <f t="shared" si="403"/>
        <v>7.9553911834268298</v>
      </c>
      <c r="AZ621" s="8">
        <f t="shared" si="404"/>
        <v>-35.740110526678642</v>
      </c>
      <c r="BA621" s="8">
        <f t="shared" si="405"/>
        <v>-172.06659441560575</v>
      </c>
      <c r="BB621" s="8">
        <f t="shared" si="406"/>
        <v>7.9334055843942508</v>
      </c>
      <c r="BD621" s="32">
        <f t="shared" si="407"/>
        <v>-36</v>
      </c>
      <c r="BE621" s="32">
        <f t="shared" si="408"/>
        <v>-172</v>
      </c>
      <c r="BF621" s="32">
        <f t="shared" si="409"/>
        <v>8</v>
      </c>
    </row>
    <row r="622" spans="22:58" x14ac:dyDescent="0.25">
      <c r="V622" s="27">
        <v>7.1800000000000903</v>
      </c>
      <c r="W622" s="32">
        <f t="shared" si="379"/>
        <v>151356124.84365237</v>
      </c>
      <c r="X622">
        <f t="shared" si="378"/>
        <v>-3.4139245433795011</v>
      </c>
      <c r="Y622" s="28">
        <f t="shared" si="380"/>
        <v>-107.23990468685473</v>
      </c>
      <c r="Z622" s="28">
        <f t="shared" si="381"/>
        <v>-89.999751041248118</v>
      </c>
      <c r="AA622" s="28">
        <f t="shared" si="382"/>
        <v>69.15750094452018</v>
      </c>
      <c r="AB622" s="28">
        <f t="shared" si="383"/>
        <v>-89.980035998493292</v>
      </c>
      <c r="AC622" s="28">
        <f t="shared" si="384"/>
        <v>58.453257011127349</v>
      </c>
      <c r="AD622" s="28">
        <f t="shared" si="385"/>
        <v>89.931536375812897</v>
      </c>
      <c r="AE622" s="28">
        <f t="shared" si="386"/>
        <v>16.956928725413292</v>
      </c>
      <c r="AF622" s="28">
        <f t="shared" si="387"/>
        <v>-90.048250663928513</v>
      </c>
      <c r="AG622" s="28">
        <f t="shared" si="375"/>
        <v>92.110410468749379</v>
      </c>
      <c r="AH622" s="28">
        <f t="shared" si="388"/>
        <v>-193.44381723956138</v>
      </c>
      <c r="AI622" s="28">
        <f t="shared" si="389"/>
        <v>-89.999999987812032</v>
      </c>
      <c r="AJ622" s="28">
        <f t="shared" si="390"/>
        <v>116.78232978117509</v>
      </c>
      <c r="AK622" s="28">
        <f t="shared" si="391"/>
        <v>89.999917013749368</v>
      </c>
      <c r="AL622" s="29">
        <f t="shared" si="392"/>
        <v>-66.584055372474211</v>
      </c>
      <c r="AM622" s="28">
        <f t="shared" si="393"/>
        <v>-89.973151509113464</v>
      </c>
      <c r="AN622" s="28">
        <f t="shared" si="394"/>
        <v>-51.135132362111122</v>
      </c>
      <c r="AO622" s="28">
        <f t="shared" si="395"/>
        <v>-89.973234483176128</v>
      </c>
      <c r="AP622">
        <f t="shared" si="376"/>
        <v>23.609121289162623</v>
      </c>
      <c r="AQ622">
        <f t="shared" si="377"/>
        <v>-25.26482869549163</v>
      </c>
      <c r="AR622" s="28">
        <f t="shared" si="396"/>
        <v>-35.833911043026838</v>
      </c>
      <c r="AS622" s="30">
        <f t="shared" si="397"/>
        <v>-180.02148514710464</v>
      </c>
      <c r="AT622" s="28">
        <f t="shared" si="398"/>
        <v>9.8467314282659341E-2</v>
      </c>
      <c r="AU622" s="28">
        <f t="shared" si="399"/>
        <v>8.6110409358855833</v>
      </c>
      <c r="AV622" s="29">
        <f t="shared" si="400"/>
        <v>-2.9629687841230875E-4</v>
      </c>
      <c r="AW622" s="28">
        <f t="shared" si="401"/>
        <v>-0.47325100580601487</v>
      </c>
      <c r="AX622" s="31">
        <f t="shared" si="402"/>
        <v>9.8171017404247038E-2</v>
      </c>
      <c r="AY622" s="28">
        <f t="shared" si="403"/>
        <v>8.1377899300795686</v>
      </c>
      <c r="AZ622" s="8">
        <f t="shared" si="404"/>
        <v>-35.73574002562259</v>
      </c>
      <c r="BA622" s="8">
        <f t="shared" si="405"/>
        <v>-171.88369521702506</v>
      </c>
      <c r="BB622" s="8">
        <f t="shared" si="406"/>
        <v>8.116304782974936</v>
      </c>
      <c r="BD622" s="32">
        <f t="shared" si="407"/>
        <v>-36</v>
      </c>
      <c r="BE622" s="32">
        <f t="shared" si="408"/>
        <v>-172</v>
      </c>
      <c r="BF622" s="32">
        <f t="shared" si="409"/>
        <v>8</v>
      </c>
    </row>
    <row r="623" spans="22:58" x14ac:dyDescent="0.25">
      <c r="V623" s="27">
        <v>7.1900000000000901</v>
      </c>
      <c r="W623" s="32">
        <f t="shared" si="379"/>
        <v>154881661.89128041</v>
      </c>
      <c r="X623">
        <f t="shared" si="378"/>
        <v>-3.4139245433795011</v>
      </c>
      <c r="Y623" s="28">
        <f t="shared" si="380"/>
        <v>-107.43990468685105</v>
      </c>
      <c r="Z623" s="28">
        <f t="shared" si="381"/>
        <v>-89.999756708241179</v>
      </c>
      <c r="AA623" s="28">
        <f t="shared" si="382"/>
        <v>69.35750092078905</v>
      </c>
      <c r="AB623" s="28">
        <f t="shared" si="383"/>
        <v>-89.980490434612889</v>
      </c>
      <c r="AC623" s="28">
        <f t="shared" si="384"/>
        <v>58.653256732038372</v>
      </c>
      <c r="AD623" s="28">
        <f t="shared" si="385"/>
        <v>89.933094796729662</v>
      </c>
      <c r="AE623" s="28">
        <f t="shared" si="386"/>
        <v>17.156928422596863</v>
      </c>
      <c r="AF623" s="28">
        <f t="shared" si="387"/>
        <v>-90.047152346124406</v>
      </c>
      <c r="AG623" s="28">
        <f t="shared" si="375"/>
        <v>92.110410468749379</v>
      </c>
      <c r="AH623" s="28">
        <f t="shared" si="388"/>
        <v>-193.64381723956143</v>
      </c>
      <c r="AI623" s="28">
        <f t="shared" si="389"/>
        <v>-89.999999988089456</v>
      </c>
      <c r="AJ623" s="28">
        <f t="shared" si="390"/>
        <v>116.98232978117468</v>
      </c>
      <c r="AK623" s="28">
        <f t="shared" si="391"/>
        <v>89.999918902747055</v>
      </c>
      <c r="AL623" s="29">
        <f t="shared" si="392"/>
        <v>-66.784055329553894</v>
      </c>
      <c r="AM623" s="28">
        <f t="shared" si="393"/>
        <v>-89.973762655292745</v>
      </c>
      <c r="AN623" s="28">
        <f t="shared" si="394"/>
        <v>-51.33513231919126</v>
      </c>
      <c r="AO623" s="28">
        <f t="shared" si="395"/>
        <v>-89.973843740635147</v>
      </c>
      <c r="AP623">
        <f t="shared" si="376"/>
        <v>23.609121289162623</v>
      </c>
      <c r="AQ623">
        <f t="shared" si="377"/>
        <v>-25.26482869549163</v>
      </c>
      <c r="AR623" s="28">
        <f t="shared" si="396"/>
        <v>-35.833911302923404</v>
      </c>
      <c r="AS623" s="30">
        <f t="shared" si="397"/>
        <v>-180.02099608675957</v>
      </c>
      <c r="AT623" s="28">
        <f t="shared" si="398"/>
        <v>0.10305330075916458</v>
      </c>
      <c r="AU623" s="28">
        <f t="shared" si="399"/>
        <v>8.8085072268308373</v>
      </c>
      <c r="AV623" s="29">
        <f t="shared" si="400"/>
        <v>-3.1026042129866135E-4</v>
      </c>
      <c r="AW623" s="28">
        <f t="shared" si="401"/>
        <v>-0.48427391880953535</v>
      </c>
      <c r="AX623" s="31">
        <f t="shared" si="402"/>
        <v>0.10274304033786592</v>
      </c>
      <c r="AY623" s="28">
        <f t="shared" si="403"/>
        <v>8.3242333080213022</v>
      </c>
      <c r="AZ623" s="8">
        <f t="shared" si="404"/>
        <v>-35.731168262585541</v>
      </c>
      <c r="BA623" s="8">
        <f t="shared" si="405"/>
        <v>-171.69676277873828</v>
      </c>
      <c r="BB623" s="8">
        <f t="shared" si="406"/>
        <v>8.3032372212617247</v>
      </c>
      <c r="BD623" s="32">
        <f t="shared" si="407"/>
        <v>-36</v>
      </c>
      <c r="BE623" s="32">
        <f t="shared" si="408"/>
        <v>-172</v>
      </c>
      <c r="BF623" s="32">
        <f t="shared" si="409"/>
        <v>8</v>
      </c>
    </row>
    <row r="624" spans="22:58" x14ac:dyDescent="0.25">
      <c r="V624" s="27">
        <v>7.2000000000000899</v>
      </c>
      <c r="W624" s="32">
        <f t="shared" si="379"/>
        <v>158489319.24614435</v>
      </c>
      <c r="X624">
        <f t="shared" si="378"/>
        <v>-3.4139245433795011</v>
      </c>
      <c r="Y624" s="28">
        <f t="shared" si="380"/>
        <v>-107.63990468684752</v>
      </c>
      <c r="Z624" s="28">
        <f t="shared" si="381"/>
        <v>-89.999762246237722</v>
      </c>
      <c r="AA624" s="28">
        <f t="shared" si="382"/>
        <v>69.557500898125994</v>
      </c>
      <c r="AB624" s="28">
        <f t="shared" si="383"/>
        <v>-89.980934526505891</v>
      </c>
      <c r="AC624" s="28">
        <f t="shared" si="384"/>
        <v>58.853256465510448</v>
      </c>
      <c r="AD624" s="28">
        <f t="shared" si="385"/>
        <v>89.934617743751105</v>
      </c>
      <c r="AE624" s="28">
        <f t="shared" si="386"/>
        <v>17.356928133409419</v>
      </c>
      <c r="AF624" s="28">
        <f t="shared" si="387"/>
        <v>-90.046079028992509</v>
      </c>
      <c r="AG624" s="28">
        <f t="shared" si="375"/>
        <v>92.110410468749379</v>
      </c>
      <c r="AH624" s="28">
        <f t="shared" si="388"/>
        <v>-193.84381723956142</v>
      </c>
      <c r="AI624" s="28">
        <f t="shared" si="389"/>
        <v>-89.999999988360571</v>
      </c>
      <c r="AJ624" s="28">
        <f t="shared" si="390"/>
        <v>117.18232978117429</v>
      </c>
      <c r="AK624" s="28">
        <f t="shared" si="391"/>
        <v>89.999920748745907</v>
      </c>
      <c r="AL624" s="29">
        <f t="shared" si="392"/>
        <v>-66.984055288565315</v>
      </c>
      <c r="AM624" s="28">
        <f t="shared" si="393"/>
        <v>-89.974359890092359</v>
      </c>
      <c r="AN624" s="28">
        <f t="shared" si="394"/>
        <v>-51.535132278203065</v>
      </c>
      <c r="AO624" s="28">
        <f t="shared" si="395"/>
        <v>-89.974439129707022</v>
      </c>
      <c r="AP624">
        <f t="shared" si="376"/>
        <v>23.609121289162623</v>
      </c>
      <c r="AQ624">
        <f t="shared" si="377"/>
        <v>-25.26482869549163</v>
      </c>
      <c r="AR624" s="28">
        <f t="shared" si="396"/>
        <v>-35.833911551122654</v>
      </c>
      <c r="AS624" s="30">
        <f t="shared" si="397"/>
        <v>-180.02051815869953</v>
      </c>
      <c r="AT624" s="28">
        <f t="shared" si="398"/>
        <v>0.10785023341957883</v>
      </c>
      <c r="AU624" s="28">
        <f t="shared" si="399"/>
        <v>9.0103549530003519</v>
      </c>
      <c r="AV624" s="29">
        <f t="shared" si="400"/>
        <v>-3.2488199756853321E-4</v>
      </c>
      <c r="AW624" s="28">
        <f t="shared" si="401"/>
        <v>-0.49555355132269197</v>
      </c>
      <c r="AX624" s="31">
        <f t="shared" si="402"/>
        <v>0.10752535142201031</v>
      </c>
      <c r="AY624" s="28">
        <f t="shared" si="403"/>
        <v>8.5148014016776603</v>
      </c>
      <c r="AZ624" s="8">
        <f t="shared" si="404"/>
        <v>-35.726386199700642</v>
      </c>
      <c r="BA624" s="8">
        <f t="shared" si="405"/>
        <v>-171.50571675702187</v>
      </c>
      <c r="BB624" s="8">
        <f t="shared" si="406"/>
        <v>8.4942832429781276</v>
      </c>
      <c r="BD624" s="32">
        <f t="shared" si="407"/>
        <v>-36</v>
      </c>
      <c r="BE624" s="32">
        <f t="shared" si="408"/>
        <v>-172</v>
      </c>
      <c r="BF624" s="32">
        <f t="shared" si="409"/>
        <v>8</v>
      </c>
    </row>
    <row r="625" spans="22:58" x14ac:dyDescent="0.25">
      <c r="V625" s="27">
        <v>7.2100000000000897</v>
      </c>
      <c r="W625" s="32">
        <f t="shared" si="379"/>
        <v>162181009.73592675</v>
      </c>
      <c r="X625">
        <f t="shared" si="378"/>
        <v>-3.4139245433795011</v>
      </c>
      <c r="Y625" s="28">
        <f t="shared" si="380"/>
        <v>-107.83990468684415</v>
      </c>
      <c r="Z625" s="28">
        <f t="shared" si="381"/>
        <v>-89.999767658174065</v>
      </c>
      <c r="AA625" s="28">
        <f t="shared" si="382"/>
        <v>69.757500876482965</v>
      </c>
      <c r="AB625" s="28">
        <f t="shared" si="383"/>
        <v>-89.981368509635445</v>
      </c>
      <c r="AC625" s="28">
        <f t="shared" si="384"/>
        <v>59.05325621097824</v>
      </c>
      <c r="AD625" s="28">
        <f t="shared" si="385"/>
        <v>89.936106024355269</v>
      </c>
      <c r="AE625" s="28">
        <f t="shared" si="386"/>
        <v>17.556927857237547</v>
      </c>
      <c r="AF625" s="28">
        <f t="shared" si="387"/>
        <v>-90.045030143454227</v>
      </c>
      <c r="AG625" s="28">
        <f t="shared" si="375"/>
        <v>92.110410468749379</v>
      </c>
      <c r="AH625" s="28">
        <f t="shared" si="388"/>
        <v>-194.04381723956141</v>
      </c>
      <c r="AI625" s="28">
        <f t="shared" si="389"/>
        <v>-89.999999988625518</v>
      </c>
      <c r="AJ625" s="28">
        <f t="shared" si="390"/>
        <v>117.38232978117392</v>
      </c>
      <c r="AK625" s="28">
        <f t="shared" si="391"/>
        <v>89.999922552724684</v>
      </c>
      <c r="AL625" s="29">
        <f t="shared" si="392"/>
        <v>-67.184055249421533</v>
      </c>
      <c r="AM625" s="28">
        <f t="shared" si="393"/>
        <v>-89.97494353017359</v>
      </c>
      <c r="AN625" s="28">
        <f t="shared" si="394"/>
        <v>-51.735132239059638</v>
      </c>
      <c r="AO625" s="28">
        <f t="shared" si="395"/>
        <v>-89.975020966074425</v>
      </c>
      <c r="AP625">
        <f t="shared" si="376"/>
        <v>23.609121289162623</v>
      </c>
      <c r="AQ625">
        <f t="shared" si="377"/>
        <v>-25.26482869549163</v>
      </c>
      <c r="AR625" s="28">
        <f t="shared" si="396"/>
        <v>-35.833911788151099</v>
      </c>
      <c r="AS625" s="30">
        <f t="shared" si="397"/>
        <v>-180.02005110952865</v>
      </c>
      <c r="AT625" s="28">
        <f t="shared" si="398"/>
        <v>0.1128675661935841</v>
      </c>
      <c r="AU625" s="28">
        <f t="shared" si="399"/>
        <v>9.2166710856037017</v>
      </c>
      <c r="AV625" s="29">
        <f t="shared" si="400"/>
        <v>-3.4019261473688424E-4</v>
      </c>
      <c r="AW625" s="28">
        <f t="shared" si="401"/>
        <v>-0.50709588045666476</v>
      </c>
      <c r="AX625" s="31">
        <f t="shared" si="402"/>
        <v>0.11252737357884721</v>
      </c>
      <c r="AY625" s="28">
        <f t="shared" si="403"/>
        <v>8.7095752051470363</v>
      </c>
      <c r="AZ625" s="8">
        <f t="shared" si="404"/>
        <v>-35.721384414572249</v>
      </c>
      <c r="BA625" s="8">
        <f t="shared" si="405"/>
        <v>-171.3104759043816</v>
      </c>
      <c r="BB625" s="8">
        <f t="shared" si="406"/>
        <v>8.6895240956183954</v>
      </c>
      <c r="BD625" s="32">
        <f t="shared" si="407"/>
        <v>-36</v>
      </c>
      <c r="BE625" s="32">
        <f t="shared" si="408"/>
        <v>-171</v>
      </c>
      <c r="BF625" s="32">
        <f t="shared" si="409"/>
        <v>9</v>
      </c>
    </row>
    <row r="626" spans="22:58" x14ac:dyDescent="0.25">
      <c r="V626" s="27">
        <v>7.2200000000000903</v>
      </c>
      <c r="W626" s="32">
        <f t="shared" si="379"/>
        <v>165958690.7437906</v>
      </c>
      <c r="X626">
        <f t="shared" si="378"/>
        <v>-3.4139245433795011</v>
      </c>
      <c r="Y626" s="28">
        <f t="shared" si="380"/>
        <v>-108.03990468684093</v>
      </c>
      <c r="Z626" s="28">
        <f t="shared" si="381"/>
        <v>-89.99977294691972</v>
      </c>
      <c r="AA626" s="28">
        <f t="shared" si="382"/>
        <v>69.957500855814018</v>
      </c>
      <c r="AB626" s="28">
        <f t="shared" si="383"/>
        <v>-89.981792614105004</v>
      </c>
      <c r="AC626" s="28">
        <f t="shared" si="384"/>
        <v>59.253255967901865</v>
      </c>
      <c r="AD626" s="28">
        <f t="shared" si="385"/>
        <v>89.937560427640207</v>
      </c>
      <c r="AE626" s="28">
        <f t="shared" si="386"/>
        <v>17.756927593495448</v>
      </c>
      <c r="AF626" s="28">
        <f t="shared" si="387"/>
        <v>-90.044005133384516</v>
      </c>
      <c r="AG626" s="28">
        <f t="shared" si="375"/>
        <v>92.110410468749379</v>
      </c>
      <c r="AH626" s="28">
        <f t="shared" si="388"/>
        <v>-194.24381723956142</v>
      </c>
      <c r="AI626" s="28">
        <f t="shared" si="389"/>
        <v>-89.999999988884426</v>
      </c>
      <c r="AJ626" s="28">
        <f t="shared" si="390"/>
        <v>117.58232978117356</v>
      </c>
      <c r="AK626" s="28">
        <f t="shared" si="391"/>
        <v>89.999924315639902</v>
      </c>
      <c r="AL626" s="29">
        <f t="shared" si="392"/>
        <v>-67.384055212039499</v>
      </c>
      <c r="AM626" s="28">
        <f t="shared" si="393"/>
        <v>-89.97551388498961</v>
      </c>
      <c r="AN626" s="28">
        <f t="shared" si="394"/>
        <v>-51.935132201677987</v>
      </c>
      <c r="AO626" s="28">
        <f t="shared" si="395"/>
        <v>-89.975589558234134</v>
      </c>
      <c r="AP626">
        <f t="shared" si="376"/>
        <v>23.609121289162623</v>
      </c>
      <c r="AQ626">
        <f t="shared" si="377"/>
        <v>-25.26482869549163</v>
      </c>
      <c r="AR626" s="28">
        <f t="shared" si="396"/>
        <v>-35.833912014511547</v>
      </c>
      <c r="AS626" s="30">
        <f t="shared" si="397"/>
        <v>-180.01959469161864</v>
      </c>
      <c r="AT626" s="28">
        <f t="shared" si="398"/>
        <v>0.11811515332344491</v>
      </c>
      <c r="AU626" s="28">
        <f t="shared" si="399"/>
        <v>9.4275436037751739</v>
      </c>
      <c r="AV626" s="29">
        <f t="shared" si="400"/>
        <v>-3.562247412090943E-4</v>
      </c>
      <c r="AW626" s="28">
        <f t="shared" si="401"/>
        <v>-0.51890702235763231</v>
      </c>
      <c r="AX626" s="31">
        <f t="shared" si="402"/>
        <v>0.11775892858223581</v>
      </c>
      <c r="AY626" s="28">
        <f t="shared" si="403"/>
        <v>8.9086365814175412</v>
      </c>
      <c r="AZ626" s="8">
        <f t="shared" si="404"/>
        <v>-35.716153085929314</v>
      </c>
      <c r="BA626" s="8">
        <f t="shared" si="405"/>
        <v>-171.1109581102011</v>
      </c>
      <c r="BB626" s="8">
        <f t="shared" si="406"/>
        <v>8.8890418897989036</v>
      </c>
      <c r="BD626" s="32">
        <f t="shared" si="407"/>
        <v>-36</v>
      </c>
      <c r="BE626" s="32">
        <f t="shared" si="408"/>
        <v>-171</v>
      </c>
      <c r="BF626" s="32">
        <f t="shared" si="409"/>
        <v>9</v>
      </c>
    </row>
    <row r="627" spans="22:58" x14ac:dyDescent="0.25">
      <c r="V627" s="27">
        <v>7.2300000000000901</v>
      </c>
      <c r="W627" s="32">
        <f t="shared" si="379"/>
        <v>169824365.24620977</v>
      </c>
      <c r="X627">
        <f t="shared" si="378"/>
        <v>-3.4139245433795011</v>
      </c>
      <c r="Y627" s="28">
        <f t="shared" si="380"/>
        <v>-108.23990468683787</v>
      </c>
      <c r="Z627" s="28">
        <f t="shared" si="381"/>
        <v>-89.999778115278829</v>
      </c>
      <c r="AA627" s="28">
        <f t="shared" si="382"/>
        <v>70.157500836075329</v>
      </c>
      <c r="AB627" s="28">
        <f t="shared" si="383"/>
        <v>-89.982207064780141</v>
      </c>
      <c r="AC627" s="28">
        <f t="shared" si="384"/>
        <v>59.453255735765708</v>
      </c>
      <c r="AD627" s="28">
        <f t="shared" si="385"/>
        <v>89.938981724742277</v>
      </c>
      <c r="AE627" s="28">
        <f t="shared" si="386"/>
        <v>17.956927341623654</v>
      </c>
      <c r="AF627" s="28">
        <f t="shared" si="387"/>
        <v>-90.043003455316708</v>
      </c>
      <c r="AG627" s="28">
        <f t="shared" si="375"/>
        <v>92.110410468749379</v>
      </c>
      <c r="AH627" s="28">
        <f t="shared" si="388"/>
        <v>-194.44381723956141</v>
      </c>
      <c r="AI627" s="28">
        <f t="shared" si="389"/>
        <v>-89.99999998913745</v>
      </c>
      <c r="AJ627" s="28">
        <f t="shared" si="390"/>
        <v>117.78232978117322</v>
      </c>
      <c r="AK627" s="28">
        <f t="shared" si="391"/>
        <v>89.999926038426281</v>
      </c>
      <c r="AL627" s="29">
        <f t="shared" si="392"/>
        <v>-67.584055176339945</v>
      </c>
      <c r="AM627" s="28">
        <f t="shared" si="393"/>
        <v>-89.97607125694968</v>
      </c>
      <c r="AN627" s="28">
        <f t="shared" si="394"/>
        <v>-52.13513216597876</v>
      </c>
      <c r="AO627" s="28">
        <f t="shared" si="395"/>
        <v>-89.976145207660849</v>
      </c>
      <c r="AP627">
        <f t="shared" si="376"/>
        <v>23.609121289162623</v>
      </c>
      <c r="AQ627">
        <f t="shared" si="377"/>
        <v>-25.26482869549163</v>
      </c>
      <c r="AR627" s="28">
        <f t="shared" si="396"/>
        <v>-35.833912230684113</v>
      </c>
      <c r="AS627" s="30">
        <f t="shared" si="397"/>
        <v>-180.01914866297756</v>
      </c>
      <c r="AT627" s="28">
        <f t="shared" si="398"/>
        <v>0.12360326412440741</v>
      </c>
      <c r="AU627" s="28">
        <f t="shared" si="399"/>
        <v>9.6430614523643392</v>
      </c>
      <c r="AV627" s="29">
        <f t="shared" si="400"/>
        <v>-3.7301237509130137E-4</v>
      </c>
      <c r="AW627" s="28">
        <f t="shared" si="401"/>
        <v>-0.53099323543174137</v>
      </c>
      <c r="AX627" s="31">
        <f t="shared" si="402"/>
        <v>0.12323025174931611</v>
      </c>
      <c r="AY627" s="28">
        <f t="shared" si="403"/>
        <v>9.1120682169325971</v>
      </c>
      <c r="AZ627" s="8">
        <f t="shared" si="404"/>
        <v>-35.710681978934794</v>
      </c>
      <c r="BA627" s="8">
        <f t="shared" si="405"/>
        <v>-170.90708044604497</v>
      </c>
      <c r="BB627" s="8">
        <f t="shared" si="406"/>
        <v>9.0929195539550278</v>
      </c>
      <c r="BD627" s="32">
        <f t="shared" si="407"/>
        <v>-36</v>
      </c>
      <c r="BE627" s="32">
        <f t="shared" si="408"/>
        <v>-171</v>
      </c>
      <c r="BF627" s="32">
        <f t="shared" si="409"/>
        <v>9</v>
      </c>
    </row>
    <row r="628" spans="22:58" x14ac:dyDescent="0.25">
      <c r="V628" s="27">
        <v>7.2400000000000899</v>
      </c>
      <c r="W628" s="32">
        <f t="shared" si="379"/>
        <v>173780082.87497368</v>
      </c>
      <c r="X628">
        <f t="shared" si="378"/>
        <v>-3.4139245433795011</v>
      </c>
      <c r="Y628" s="28">
        <f t="shared" si="380"/>
        <v>-108.43990468683494</v>
      </c>
      <c r="Z628" s="28">
        <f t="shared" si="381"/>
        <v>-89.999783165991701</v>
      </c>
      <c r="AA628" s="28">
        <f t="shared" si="382"/>
        <v>70.357500817225031</v>
      </c>
      <c r="AB628" s="28">
        <f t="shared" si="383"/>
        <v>-89.982612081407936</v>
      </c>
      <c r="AC628" s="28">
        <f t="shared" si="384"/>
        <v>59.653255514077379</v>
      </c>
      <c r="AD628" s="28">
        <f t="shared" si="385"/>
        <v>89.940370669245013</v>
      </c>
      <c r="AE628" s="28">
        <f t="shared" si="386"/>
        <v>18.156927101087966</v>
      </c>
      <c r="AF628" s="28">
        <f t="shared" si="387"/>
        <v>-90.042024578154624</v>
      </c>
      <c r="AG628" s="28">
        <f t="shared" si="375"/>
        <v>92.110410468749379</v>
      </c>
      <c r="AH628" s="28">
        <f t="shared" si="388"/>
        <v>-194.6438172395614</v>
      </c>
      <c r="AI628" s="28">
        <f t="shared" si="389"/>
        <v>-89.999999989384719</v>
      </c>
      <c r="AJ628" s="28">
        <f t="shared" si="390"/>
        <v>117.98232978117289</v>
      </c>
      <c r="AK628" s="28">
        <f t="shared" si="391"/>
        <v>89.999927721997238</v>
      </c>
      <c r="AL628" s="29">
        <f t="shared" si="392"/>
        <v>-67.784055142247126</v>
      </c>
      <c r="AM628" s="28">
        <f t="shared" si="393"/>
        <v>-89.976615941579354</v>
      </c>
      <c r="AN628" s="28">
        <f t="shared" si="394"/>
        <v>-52.335132131886255</v>
      </c>
      <c r="AO628" s="28">
        <f t="shared" si="395"/>
        <v>-89.976688208966834</v>
      </c>
      <c r="AP628">
        <f t="shared" si="376"/>
        <v>23.609121289162623</v>
      </c>
      <c r="AQ628">
        <f t="shared" si="377"/>
        <v>-25.26482869549163</v>
      </c>
      <c r="AR628" s="28">
        <f t="shared" si="396"/>
        <v>-35.833912437127296</v>
      </c>
      <c r="AS628" s="30">
        <f t="shared" si="397"/>
        <v>-180.01871278712144</v>
      </c>
      <c r="AT628" s="28">
        <f t="shared" si="398"/>
        <v>0.12934259808111462</v>
      </c>
      <c r="AU628" s="28">
        <f t="shared" si="399"/>
        <v>9.8633144948575939</v>
      </c>
      <c r="AV628" s="29">
        <f t="shared" si="400"/>
        <v>-3.9059111623434293E-4</v>
      </c>
      <c r="AW628" s="28">
        <f t="shared" si="401"/>
        <v>-0.5433609236442265</v>
      </c>
      <c r="AX628" s="31">
        <f t="shared" si="402"/>
        <v>0.12895200696488027</v>
      </c>
      <c r="AY628" s="28">
        <f t="shared" si="403"/>
        <v>9.3199535712133681</v>
      </c>
      <c r="AZ628" s="8">
        <f t="shared" si="404"/>
        <v>-35.704960430162416</v>
      </c>
      <c r="BA628" s="8">
        <f t="shared" si="405"/>
        <v>-170.69875921590807</v>
      </c>
      <c r="BB628" s="8">
        <f t="shared" si="406"/>
        <v>9.3012407840919309</v>
      </c>
      <c r="BD628" s="32">
        <f t="shared" si="407"/>
        <v>-36</v>
      </c>
      <c r="BE628" s="32">
        <f t="shared" si="408"/>
        <v>-171</v>
      </c>
      <c r="BF628" s="32">
        <f t="shared" si="409"/>
        <v>9</v>
      </c>
    </row>
    <row r="629" spans="22:58" x14ac:dyDescent="0.25">
      <c r="V629" s="27">
        <v>7.2500000000000897</v>
      </c>
      <c r="W629" s="32">
        <f t="shared" si="379"/>
        <v>177827941.00392923</v>
      </c>
      <c r="X629">
        <f t="shared" si="378"/>
        <v>-3.4139245433795011</v>
      </c>
      <c r="Y629" s="28">
        <f t="shared" si="380"/>
        <v>-108.63990468683212</v>
      </c>
      <c r="Z629" s="28">
        <f t="shared" si="381"/>
        <v>-89.999788101736314</v>
      </c>
      <c r="AA629" s="28">
        <f t="shared" si="382"/>
        <v>70.557500799223135</v>
      </c>
      <c r="AB629" s="28">
        <f t="shared" si="383"/>
        <v>-89.983007878733417</v>
      </c>
      <c r="AC629" s="28">
        <f t="shared" si="384"/>
        <v>59.853255302366676</v>
      </c>
      <c r="AD629" s="28">
        <f t="shared" si="385"/>
        <v>89.941727997578667</v>
      </c>
      <c r="AE629" s="28">
        <f t="shared" si="386"/>
        <v>18.356926871378192</v>
      </c>
      <c r="AF629" s="28">
        <f t="shared" si="387"/>
        <v>-90.041067982891079</v>
      </c>
      <c r="AG629" s="28">
        <f t="shared" si="375"/>
        <v>92.110410468749379</v>
      </c>
      <c r="AH629" s="28">
        <f t="shared" si="388"/>
        <v>-194.84381723956142</v>
      </c>
      <c r="AI629" s="28">
        <f t="shared" si="389"/>
        <v>-89.99999998962636</v>
      </c>
      <c r="AJ629" s="28">
        <f t="shared" si="390"/>
        <v>118.18232978117258</v>
      </c>
      <c r="AK629" s="28">
        <f t="shared" si="391"/>
        <v>89.999929367245443</v>
      </c>
      <c r="AL629" s="29">
        <f t="shared" si="392"/>
        <v>-67.98405510968874</v>
      </c>
      <c r="AM629" s="28">
        <f t="shared" si="393"/>
        <v>-89.977148227677233</v>
      </c>
      <c r="AN629" s="28">
        <f t="shared" si="394"/>
        <v>-52.535132099328194</v>
      </c>
      <c r="AO629" s="28">
        <f t="shared" si="395"/>
        <v>-89.977218850058151</v>
      </c>
      <c r="AP629">
        <f t="shared" si="376"/>
        <v>23.609121289162623</v>
      </c>
      <c r="AQ629">
        <f t="shared" si="377"/>
        <v>-25.26482869549163</v>
      </c>
      <c r="AR629" s="28">
        <f t="shared" si="396"/>
        <v>-35.83391263427901</v>
      </c>
      <c r="AS629" s="30">
        <f t="shared" si="397"/>
        <v>-180.01828683294923</v>
      </c>
      <c r="AT629" s="28">
        <f t="shared" si="398"/>
        <v>0.1353443002661362</v>
      </c>
      <c r="AU629" s="28">
        <f t="shared" si="399"/>
        <v>10.088393461129231</v>
      </c>
      <c r="AV629" s="29">
        <f t="shared" si="400"/>
        <v>-4.0899824166116519E-4</v>
      </c>
      <c r="AW629" s="28">
        <f t="shared" si="401"/>
        <v>-0.55601663989433692</v>
      </c>
      <c r="AX629" s="31">
        <f t="shared" si="402"/>
        <v>0.13493530202447504</v>
      </c>
      <c r="AY629" s="28">
        <f t="shared" si="403"/>
        <v>9.5323768212348945</v>
      </c>
      <c r="AZ629" s="8">
        <f t="shared" si="404"/>
        <v>-35.698977332254536</v>
      </c>
      <c r="BA629" s="8">
        <f t="shared" si="405"/>
        <v>-170.48591001171434</v>
      </c>
      <c r="BB629" s="8">
        <f t="shared" si="406"/>
        <v>9.5140899882856615</v>
      </c>
      <c r="BD629" s="32">
        <f t="shared" si="407"/>
        <v>-36</v>
      </c>
      <c r="BE629" s="32">
        <f t="shared" si="408"/>
        <v>-170</v>
      </c>
      <c r="BF629" s="32">
        <f t="shared" si="409"/>
        <v>10</v>
      </c>
    </row>
    <row r="630" spans="22:58" x14ac:dyDescent="0.25">
      <c r="V630" s="27">
        <v>7.2600000000000904</v>
      </c>
      <c r="W630" s="32">
        <f t="shared" si="379"/>
        <v>181970085.86103681</v>
      </c>
      <c r="X630">
        <f t="shared" si="378"/>
        <v>-3.4139245433795011</v>
      </c>
      <c r="Y630" s="28">
        <f t="shared" si="380"/>
        <v>-108.8399046868295</v>
      </c>
      <c r="Z630" s="28">
        <f t="shared" si="381"/>
        <v>-89.999792925129668</v>
      </c>
      <c r="AA630" s="28">
        <f t="shared" si="382"/>
        <v>70.757500782031485</v>
      </c>
      <c r="AB630" s="28">
        <f t="shared" si="383"/>
        <v>-89.983394666613378</v>
      </c>
      <c r="AC630" s="28">
        <f t="shared" si="384"/>
        <v>60.053255100184529</v>
      </c>
      <c r="AD630" s="28">
        <f t="shared" si="385"/>
        <v>89.943054429410566</v>
      </c>
      <c r="AE630" s="28">
        <f t="shared" si="386"/>
        <v>18.556926652007022</v>
      </c>
      <c r="AF630" s="28">
        <f t="shared" si="387"/>
        <v>-90.040133162332481</v>
      </c>
      <c r="AG630" s="28">
        <f t="shared" si="375"/>
        <v>92.110410468749379</v>
      </c>
      <c r="AH630" s="28">
        <f t="shared" si="388"/>
        <v>-195.04381723956143</v>
      </c>
      <c r="AI630" s="28">
        <f t="shared" si="389"/>
        <v>-89.999999989862474</v>
      </c>
      <c r="AJ630" s="28">
        <f t="shared" si="390"/>
        <v>118.38232978117232</v>
      </c>
      <c r="AK630" s="28">
        <f t="shared" si="391"/>
        <v>89.999930975043227</v>
      </c>
      <c r="AL630" s="29">
        <f t="shared" si="392"/>
        <v>-68.184055078595762</v>
      </c>
      <c r="AM630" s="28">
        <f t="shared" si="393"/>
        <v>-89.977668397468079</v>
      </c>
      <c r="AN630" s="28">
        <f t="shared" si="394"/>
        <v>-52.735132068235501</v>
      </c>
      <c r="AO630" s="28">
        <f t="shared" si="395"/>
        <v>-89.977737412287325</v>
      </c>
      <c r="AP630">
        <f t="shared" si="376"/>
        <v>23.609121289162623</v>
      </c>
      <c r="AQ630">
        <f t="shared" si="377"/>
        <v>-25.26482869549163</v>
      </c>
      <c r="AR630" s="28">
        <f t="shared" si="396"/>
        <v>-35.833912822557487</v>
      </c>
      <c r="AS630" s="30">
        <f t="shared" si="397"/>
        <v>-180.01787057461979</v>
      </c>
      <c r="AT630" s="28">
        <f t="shared" si="398"/>
        <v>0.14161997706399754</v>
      </c>
      <c r="AU630" s="28">
        <f t="shared" si="399"/>
        <v>10.318389889709564</v>
      </c>
      <c r="AV630" s="29">
        <f t="shared" si="400"/>
        <v>-4.282727845661751E-4</v>
      </c>
      <c r="AW630" s="28">
        <f t="shared" si="401"/>
        <v>-0.56896708946776253</v>
      </c>
      <c r="AX630" s="31">
        <f t="shared" si="402"/>
        <v>0.14119170427943137</v>
      </c>
      <c r="AY630" s="28">
        <f t="shared" si="403"/>
        <v>9.7494228002418026</v>
      </c>
      <c r="AZ630" s="8">
        <f t="shared" si="404"/>
        <v>-35.692721118278058</v>
      </c>
      <c r="BA630" s="8">
        <f t="shared" si="405"/>
        <v>-170.26844777437799</v>
      </c>
      <c r="BB630" s="8">
        <f t="shared" si="406"/>
        <v>9.7315522256220106</v>
      </c>
      <c r="BD630" s="32">
        <f t="shared" si="407"/>
        <v>-36</v>
      </c>
      <c r="BE630" s="32">
        <f t="shared" si="408"/>
        <v>-170</v>
      </c>
      <c r="BF630" s="32">
        <f t="shared" si="409"/>
        <v>10</v>
      </c>
    </row>
    <row r="631" spans="22:58" x14ac:dyDescent="0.25">
      <c r="V631" s="27">
        <v>7.2700000000000902</v>
      </c>
      <c r="W631" s="32">
        <f t="shared" si="379"/>
        <v>186208713.66632539</v>
      </c>
      <c r="X631">
        <f t="shared" si="378"/>
        <v>-3.4139245433795011</v>
      </c>
      <c r="Y631" s="28">
        <f t="shared" si="380"/>
        <v>-109.0399046868269</v>
      </c>
      <c r="Z631" s="28">
        <f t="shared" si="381"/>
        <v>-89.999797638729191</v>
      </c>
      <c r="AA631" s="28">
        <f t="shared" si="382"/>
        <v>70.957500765613531</v>
      </c>
      <c r="AB631" s="28">
        <f t="shared" si="383"/>
        <v>-89.983772650127776</v>
      </c>
      <c r="AC631" s="28">
        <f t="shared" si="384"/>
        <v>60.253254907102018</v>
      </c>
      <c r="AD631" s="28">
        <f t="shared" si="385"/>
        <v>89.944350668026729</v>
      </c>
      <c r="AE631" s="28">
        <f t="shared" si="386"/>
        <v>18.756926442509155</v>
      </c>
      <c r="AF631" s="28">
        <f t="shared" si="387"/>
        <v>-90.039219620830252</v>
      </c>
      <c r="AG631" s="28">
        <f t="shared" si="375"/>
        <v>92.110410468749379</v>
      </c>
      <c r="AH631" s="28">
        <f t="shared" si="388"/>
        <v>-195.24381723956139</v>
      </c>
      <c r="AI631" s="28">
        <f t="shared" si="389"/>
        <v>-89.999999990093244</v>
      </c>
      <c r="AJ631" s="28">
        <f t="shared" si="390"/>
        <v>118.58232978117199</v>
      </c>
      <c r="AK631" s="28">
        <f t="shared" si="391"/>
        <v>89.999932546243059</v>
      </c>
      <c r="AL631" s="29">
        <f t="shared" si="392"/>
        <v>-68.384055048902127</v>
      </c>
      <c r="AM631" s="28">
        <f t="shared" si="393"/>
        <v>-89.97817672675248</v>
      </c>
      <c r="AN631" s="28">
        <f t="shared" si="394"/>
        <v>-52.93513203854215</v>
      </c>
      <c r="AO631" s="28">
        <f t="shared" si="395"/>
        <v>-89.978244170602665</v>
      </c>
      <c r="AP631">
        <f t="shared" si="376"/>
        <v>23.609121289162623</v>
      </c>
      <c r="AQ631">
        <f t="shared" si="377"/>
        <v>-25.26482869549163</v>
      </c>
      <c r="AR631" s="28">
        <f t="shared" si="396"/>
        <v>-35.833913002362003</v>
      </c>
      <c r="AS631" s="30">
        <f t="shared" si="397"/>
        <v>-180.01746379143293</v>
      </c>
      <c r="AT631" s="28">
        <f t="shared" si="398"/>
        <v>0.14818171218094472</v>
      </c>
      <c r="AU631" s="28">
        <f t="shared" si="399"/>
        <v>10.553396064246774</v>
      </c>
      <c r="AV631" s="29">
        <f t="shared" si="400"/>
        <v>-4.484556170046524E-4</v>
      </c>
      <c r="AW631" s="28">
        <f t="shared" si="401"/>
        <v>-0.58221913356827304</v>
      </c>
      <c r="AX631" s="31">
        <f t="shared" si="402"/>
        <v>0.14773325656394007</v>
      </c>
      <c r="AY631" s="28">
        <f t="shared" si="403"/>
        <v>9.9711769306785012</v>
      </c>
      <c r="AZ631" s="8">
        <f t="shared" si="404"/>
        <v>-35.686179745798064</v>
      </c>
      <c r="BA631" s="8">
        <f t="shared" si="405"/>
        <v>-170.04628686075444</v>
      </c>
      <c r="BB631" s="8">
        <f t="shared" si="406"/>
        <v>9.9537131392455649</v>
      </c>
      <c r="BD631" s="32">
        <f t="shared" si="407"/>
        <v>-36</v>
      </c>
      <c r="BE631" s="32">
        <f t="shared" si="408"/>
        <v>-170</v>
      </c>
      <c r="BF631" s="32">
        <f t="shared" si="409"/>
        <v>10</v>
      </c>
    </row>
    <row r="632" spans="22:58" x14ac:dyDescent="0.25">
      <c r="V632" s="27">
        <v>7.28000000000009</v>
      </c>
      <c r="W632" s="32">
        <f t="shared" si="379"/>
        <v>190546071.79636425</v>
      </c>
      <c r="X632">
        <f t="shared" si="378"/>
        <v>-3.4139245433795011</v>
      </c>
      <c r="Y632" s="28">
        <f t="shared" si="380"/>
        <v>-109.23990468682446</v>
      </c>
      <c r="Z632" s="28">
        <f t="shared" si="381"/>
        <v>-89.99980224503409</v>
      </c>
      <c r="AA632" s="28">
        <f t="shared" si="382"/>
        <v>71.157500749934528</v>
      </c>
      <c r="AB632" s="28">
        <f t="shared" si="383"/>
        <v>-89.984142029688314</v>
      </c>
      <c r="AC632" s="28">
        <f t="shared" si="384"/>
        <v>60.453254722709673</v>
      </c>
      <c r="AD632" s="28">
        <f t="shared" si="385"/>
        <v>89.945617400704734</v>
      </c>
      <c r="AE632" s="28">
        <f t="shared" si="386"/>
        <v>18.956926242440232</v>
      </c>
      <c r="AF632" s="28">
        <f t="shared" si="387"/>
        <v>-90.03832687401767</v>
      </c>
      <c r="AG632" s="28">
        <f t="shared" si="375"/>
        <v>92.110410468749379</v>
      </c>
      <c r="AH632" s="28">
        <f t="shared" si="388"/>
        <v>-195.44381723956138</v>
      </c>
      <c r="AI632" s="28">
        <f t="shared" si="389"/>
        <v>-89.999999990318742</v>
      </c>
      <c r="AJ632" s="28">
        <f t="shared" si="390"/>
        <v>118.78232978117171</v>
      </c>
      <c r="AK632" s="28">
        <f t="shared" si="391"/>
        <v>89.999934081678035</v>
      </c>
      <c r="AL632" s="29">
        <f t="shared" si="392"/>
        <v>-68.584055020544952</v>
      </c>
      <c r="AM632" s="28">
        <f t="shared" si="393"/>
        <v>-89.978673485053022</v>
      </c>
      <c r="AN632" s="28">
        <f t="shared" si="394"/>
        <v>-53.135132010185245</v>
      </c>
      <c r="AO632" s="28">
        <f t="shared" si="395"/>
        <v>-89.978739393693729</v>
      </c>
      <c r="AP632">
        <f t="shared" si="376"/>
        <v>23.609121289162623</v>
      </c>
      <c r="AQ632">
        <f t="shared" si="377"/>
        <v>-25.26482869549163</v>
      </c>
      <c r="AR632" s="28">
        <f t="shared" si="396"/>
        <v>-35.83391317407402</v>
      </c>
      <c r="AS632" s="30">
        <f t="shared" si="397"/>
        <v>-180.01706626771141</v>
      </c>
      <c r="AT632" s="28">
        <f t="shared" si="398"/>
        <v>0.15504208291730587</v>
      </c>
      <c r="AU632" s="28">
        <f t="shared" si="399"/>
        <v>10.793504943829992</v>
      </c>
      <c r="AV632" s="29">
        <f t="shared" si="400"/>
        <v>-4.6958953650611066E-4</v>
      </c>
      <c r="AW632" s="28">
        <f t="shared" si="401"/>
        <v>-0.59577979293037153</v>
      </c>
      <c r="AX632" s="31">
        <f t="shared" si="402"/>
        <v>0.15457249338079976</v>
      </c>
      <c r="AY632" s="28">
        <f t="shared" si="403"/>
        <v>10.19772515089962</v>
      </c>
      <c r="AZ632" s="8">
        <f t="shared" si="404"/>
        <v>-35.679340680693223</v>
      </c>
      <c r="BA632" s="8">
        <f t="shared" si="405"/>
        <v>-169.81934111681178</v>
      </c>
      <c r="BB632" s="8">
        <f t="shared" si="406"/>
        <v>10.180658883188215</v>
      </c>
      <c r="BD632" s="32">
        <f t="shared" si="407"/>
        <v>-36</v>
      </c>
      <c r="BE632" s="32">
        <f t="shared" si="408"/>
        <v>-170</v>
      </c>
      <c r="BF632" s="32">
        <f t="shared" si="409"/>
        <v>10</v>
      </c>
    </row>
    <row r="633" spans="22:58" x14ac:dyDescent="0.25">
      <c r="V633" s="27">
        <v>7.2900000000000897</v>
      </c>
      <c r="W633" s="32">
        <f t="shared" si="379"/>
        <v>194984459.97584498</v>
      </c>
      <c r="X633">
        <f t="shared" si="378"/>
        <v>-3.4139245433795011</v>
      </c>
      <c r="Y633" s="28">
        <f t="shared" si="380"/>
        <v>-109.43990468682215</v>
      </c>
      <c r="Z633" s="28">
        <f t="shared" si="381"/>
        <v>-89.999806746486684</v>
      </c>
      <c r="AA633" s="28">
        <f t="shared" si="382"/>
        <v>71.357500734961206</v>
      </c>
      <c r="AB633" s="28">
        <f t="shared" si="383"/>
        <v>-89.984503001144788</v>
      </c>
      <c r="AC633" s="28">
        <f t="shared" si="384"/>
        <v>60.653254546616338</v>
      </c>
      <c r="AD633" s="28">
        <f t="shared" si="385"/>
        <v>89.946855299078052</v>
      </c>
      <c r="AE633" s="28">
        <f t="shared" si="386"/>
        <v>19.156926051375891</v>
      </c>
      <c r="AF633" s="28">
        <f t="shared" si="387"/>
        <v>-90.037454448553419</v>
      </c>
      <c r="AG633" s="28">
        <f t="shared" si="375"/>
        <v>92.110410468749379</v>
      </c>
      <c r="AH633" s="28">
        <f t="shared" si="388"/>
        <v>-195.64381723956143</v>
      </c>
      <c r="AI633" s="28">
        <f t="shared" si="389"/>
        <v>-89.999999990539123</v>
      </c>
      <c r="AJ633" s="28">
        <f t="shared" si="390"/>
        <v>118.98232978117147</v>
      </c>
      <c r="AK633" s="28">
        <f t="shared" si="391"/>
        <v>89.999935582162223</v>
      </c>
      <c r="AL633" s="29">
        <f t="shared" si="392"/>
        <v>-68.784054993464068</v>
      </c>
      <c r="AM633" s="28">
        <f t="shared" si="393"/>
        <v>-89.979158935757226</v>
      </c>
      <c r="AN633" s="28">
        <f t="shared" si="394"/>
        <v>-53.335131983104645</v>
      </c>
      <c r="AO633" s="28">
        <f t="shared" si="395"/>
        <v>-89.979223344134127</v>
      </c>
      <c r="AP633">
        <f t="shared" si="376"/>
        <v>23.609121289162623</v>
      </c>
      <c r="AQ633">
        <f t="shared" si="377"/>
        <v>-25.26482869549163</v>
      </c>
      <c r="AR633" s="28">
        <f t="shared" si="396"/>
        <v>-35.833913338057762</v>
      </c>
      <c r="AS633" s="30">
        <f t="shared" si="397"/>
        <v>-180.01667779268755</v>
      </c>
      <c r="AT633" s="28">
        <f t="shared" si="398"/>
        <v>0.16221417667571378</v>
      </c>
      <c r="AU633" s="28">
        <f t="shared" si="399"/>
        <v>11.038810086829674</v>
      </c>
      <c r="AV633" s="29">
        <f t="shared" si="400"/>
        <v>-4.9171935671920945E-4</v>
      </c>
      <c r="AW633" s="28">
        <f t="shared" si="401"/>
        <v>-0.60965625151468639</v>
      </c>
      <c r="AX633" s="31">
        <f t="shared" si="402"/>
        <v>0.16172245731899457</v>
      </c>
      <c r="AY633" s="28">
        <f t="shared" si="403"/>
        <v>10.429153835314988</v>
      </c>
      <c r="AZ633" s="8">
        <f t="shared" si="404"/>
        <v>-35.672190880738768</v>
      </c>
      <c r="BA633" s="8">
        <f t="shared" si="405"/>
        <v>-169.58752395737255</v>
      </c>
      <c r="BB633" s="8">
        <f t="shared" si="406"/>
        <v>10.412476042627446</v>
      </c>
      <c r="BD633" s="32">
        <f t="shared" si="407"/>
        <v>-36</v>
      </c>
      <c r="BE633" s="32">
        <f t="shared" si="408"/>
        <v>-170</v>
      </c>
      <c r="BF633" s="32">
        <f t="shared" si="409"/>
        <v>10</v>
      </c>
    </row>
    <row r="634" spans="22:58" x14ac:dyDescent="0.25">
      <c r="V634" s="27">
        <v>7.3000000000000904</v>
      </c>
      <c r="W634" s="32">
        <f t="shared" si="379"/>
        <v>199526231.49693006</v>
      </c>
      <c r="X634">
        <f t="shared" si="378"/>
        <v>-3.4139245433795011</v>
      </c>
      <c r="Y634" s="28">
        <f t="shared" si="380"/>
        <v>-109.63990468681993</v>
      </c>
      <c r="Z634" s="28">
        <f t="shared" si="381"/>
        <v>-89.9998111454737</v>
      </c>
      <c r="AA634" s="28">
        <f t="shared" si="382"/>
        <v>71.557500720661807</v>
      </c>
      <c r="AB634" s="28">
        <f t="shared" si="383"/>
        <v>-89.984855755888958</v>
      </c>
      <c r="AC634" s="28">
        <f t="shared" si="384"/>
        <v>60.853254378448547</v>
      </c>
      <c r="AD634" s="28">
        <f t="shared" si="385"/>
        <v>89.948065019492162</v>
      </c>
      <c r="AE634" s="28">
        <f t="shared" si="386"/>
        <v>19.356925868910928</v>
      </c>
      <c r="AF634" s="28">
        <f t="shared" si="387"/>
        <v>-90.036601881870496</v>
      </c>
      <c r="AG634" s="28">
        <f t="shared" si="375"/>
        <v>92.110410468749379</v>
      </c>
      <c r="AH634" s="28">
        <f t="shared" si="388"/>
        <v>-195.84381723956145</v>
      </c>
      <c r="AI634" s="28">
        <f t="shared" si="389"/>
        <v>-89.999999990754475</v>
      </c>
      <c r="AJ634" s="28">
        <f t="shared" si="390"/>
        <v>119.18232978117125</v>
      </c>
      <c r="AK634" s="28">
        <f t="shared" si="391"/>
        <v>89.999937048491233</v>
      </c>
      <c r="AL634" s="29">
        <f t="shared" si="392"/>
        <v>-68.984054967602063</v>
      </c>
      <c r="AM634" s="28">
        <f t="shared" si="393"/>
        <v>-89.979633336257194</v>
      </c>
      <c r="AN634" s="28">
        <f t="shared" si="394"/>
        <v>-53.535131957242882</v>
      </c>
      <c r="AO634" s="28">
        <f t="shared" si="395"/>
        <v>-89.979696278520436</v>
      </c>
      <c r="AP634">
        <f t="shared" si="376"/>
        <v>23.609121289162623</v>
      </c>
      <c r="AQ634">
        <f t="shared" si="377"/>
        <v>-25.26482869549163</v>
      </c>
      <c r="AR634" s="28">
        <f t="shared" si="396"/>
        <v>-35.833913494660962</v>
      </c>
      <c r="AS634" s="30">
        <f t="shared" si="397"/>
        <v>-180.01629816039093</v>
      </c>
      <c r="AT634" s="28">
        <f t="shared" si="398"/>
        <v>0.16971160767445514</v>
      </c>
      <c r="AU634" s="28">
        <f t="shared" si="399"/>
        <v>11.289405567905179</v>
      </c>
      <c r="AV634" s="29">
        <f t="shared" si="400"/>
        <v>-5.1489200236753551E-4</v>
      </c>
      <c r="AW634" s="28">
        <f t="shared" si="401"/>
        <v>-0.62385586028800444</v>
      </c>
      <c r="AX634" s="31">
        <f t="shared" si="402"/>
        <v>0.16919671567208761</v>
      </c>
      <c r="AY634" s="28">
        <f t="shared" si="403"/>
        <v>10.665549707617174</v>
      </c>
      <c r="AZ634" s="8">
        <f t="shared" si="404"/>
        <v>-35.664716778988875</v>
      </c>
      <c r="BA634" s="8">
        <f t="shared" si="405"/>
        <v>-169.35074845277376</v>
      </c>
      <c r="BB634" s="8">
        <f t="shared" si="406"/>
        <v>10.649251547226243</v>
      </c>
      <c r="BD634" s="32">
        <f t="shared" si="407"/>
        <v>-36</v>
      </c>
      <c r="BE634" s="32">
        <f t="shared" si="408"/>
        <v>-169</v>
      </c>
      <c r="BF634" s="32">
        <f t="shared" si="409"/>
        <v>11</v>
      </c>
    </row>
    <row r="635" spans="22:58" x14ac:dyDescent="0.25">
      <c r="V635" s="27">
        <v>7.3100000000000902</v>
      </c>
      <c r="W635" s="32">
        <f t="shared" si="379"/>
        <v>204173794.46699595</v>
      </c>
      <c r="X635">
        <f t="shared" si="378"/>
        <v>-3.4139245433795011</v>
      </c>
      <c r="Y635" s="28">
        <f t="shared" si="380"/>
        <v>-109.83990468681782</v>
      </c>
      <c r="Z635" s="28">
        <f t="shared" si="381"/>
        <v>-89.999815444327567</v>
      </c>
      <c r="AA635" s="28">
        <f t="shared" si="382"/>
        <v>71.757500707005974</v>
      </c>
      <c r="AB635" s="28">
        <f t="shared" si="383"/>
        <v>-89.985200480955939</v>
      </c>
      <c r="AC635" s="28">
        <f t="shared" si="384"/>
        <v>61.053254217849499</v>
      </c>
      <c r="AD635" s="28">
        <f t="shared" si="385"/>
        <v>89.949247203352527</v>
      </c>
      <c r="AE635" s="28">
        <f t="shared" si="386"/>
        <v>19.556925694658162</v>
      </c>
      <c r="AF635" s="28">
        <f t="shared" si="387"/>
        <v>-90.035768721930978</v>
      </c>
      <c r="AG635" s="28">
        <f t="shared" si="375"/>
        <v>92.110410468749379</v>
      </c>
      <c r="AH635" s="28">
        <f t="shared" si="388"/>
        <v>-196.04381723956146</v>
      </c>
      <c r="AI635" s="28">
        <f t="shared" si="389"/>
        <v>-89.999999990964923</v>
      </c>
      <c r="AJ635" s="28">
        <f t="shared" si="390"/>
        <v>119.38232978117101</v>
      </c>
      <c r="AK635" s="28">
        <f t="shared" si="391"/>
        <v>89.999938481442513</v>
      </c>
      <c r="AL635" s="29">
        <f t="shared" si="392"/>
        <v>-69.184054942903984</v>
      </c>
      <c r="AM635" s="28">
        <f t="shared" si="393"/>
        <v>-89.98009693808612</v>
      </c>
      <c r="AN635" s="28">
        <f t="shared" si="394"/>
        <v>-53.735131932545059</v>
      </c>
      <c r="AO635" s="28">
        <f t="shared" si="395"/>
        <v>-89.980158447608531</v>
      </c>
      <c r="AP635">
        <f t="shared" si="376"/>
        <v>23.609121289162623</v>
      </c>
      <c r="AQ635">
        <f t="shared" si="377"/>
        <v>-25.26482869549163</v>
      </c>
      <c r="AR635" s="28">
        <f t="shared" si="396"/>
        <v>-35.833913644215905</v>
      </c>
      <c r="AS635" s="30">
        <f t="shared" si="397"/>
        <v>-180.01592716953951</v>
      </c>
      <c r="AT635" s="28">
        <f t="shared" si="398"/>
        <v>0.17754853383099678</v>
      </c>
      <c r="AU635" s="28">
        <f t="shared" si="399"/>
        <v>11.545385887819556</v>
      </c>
      <c r="AV635" s="29">
        <f t="shared" si="400"/>
        <v>-5.3915660863940108E-4</v>
      </c>
      <c r="AW635" s="28">
        <f t="shared" si="401"/>
        <v>-0.63838614108975833</v>
      </c>
      <c r="AX635" s="31">
        <f t="shared" si="402"/>
        <v>0.17700937722235738</v>
      </c>
      <c r="AY635" s="28">
        <f t="shared" si="403"/>
        <v>10.906999746729797</v>
      </c>
      <c r="AZ635" s="8">
        <f t="shared" si="404"/>
        <v>-35.65690426699355</v>
      </c>
      <c r="BA635" s="8">
        <f t="shared" si="405"/>
        <v>-169.1089274228097</v>
      </c>
      <c r="BB635" s="8">
        <f t="shared" si="406"/>
        <v>10.8910725771903</v>
      </c>
      <c r="BD635" s="32">
        <f t="shared" si="407"/>
        <v>-36</v>
      </c>
      <c r="BE635" s="32">
        <f t="shared" si="408"/>
        <v>-169</v>
      </c>
      <c r="BF635" s="32">
        <f t="shared" si="409"/>
        <v>11</v>
      </c>
    </row>
    <row r="636" spans="22:58" x14ac:dyDescent="0.25">
      <c r="V636" s="27">
        <v>7.32000000000009</v>
      </c>
      <c r="W636" s="32">
        <f t="shared" si="379"/>
        <v>208929613.08544725</v>
      </c>
      <c r="X636">
        <f t="shared" si="378"/>
        <v>-3.4139245433795011</v>
      </c>
      <c r="Y636" s="28">
        <f t="shared" si="380"/>
        <v>-110.03990468681576</v>
      </c>
      <c r="Z636" s="28">
        <f t="shared" si="381"/>
        <v>-89.999819645327563</v>
      </c>
      <c r="AA636" s="28">
        <f t="shared" si="382"/>
        <v>71.957500693964718</v>
      </c>
      <c r="AB636" s="28">
        <f t="shared" si="383"/>
        <v>-89.985537359123413</v>
      </c>
      <c r="AC636" s="28">
        <f t="shared" si="384"/>
        <v>61.253254064478575</v>
      </c>
      <c r="AD636" s="28">
        <f t="shared" si="385"/>
        <v>89.950402477464635</v>
      </c>
      <c r="AE636" s="28">
        <f t="shared" si="386"/>
        <v>19.75692552824804</v>
      </c>
      <c r="AF636" s="28">
        <f t="shared" si="387"/>
        <v>-90.03495452698634</v>
      </c>
      <c r="AG636" s="28">
        <f t="shared" si="375"/>
        <v>92.110410468749379</v>
      </c>
      <c r="AH636" s="28">
        <f t="shared" si="388"/>
        <v>-196.24381723956139</v>
      </c>
      <c r="AI636" s="28">
        <f t="shared" si="389"/>
        <v>-89.999999991170583</v>
      </c>
      <c r="AJ636" s="28">
        <f t="shared" si="390"/>
        <v>119.58232978117076</v>
      </c>
      <c r="AK636" s="28">
        <f t="shared" si="391"/>
        <v>89.999939881775845</v>
      </c>
      <c r="AL636" s="29">
        <f t="shared" si="392"/>
        <v>-69.384054919317492</v>
      </c>
      <c r="AM636" s="28">
        <f t="shared" si="393"/>
        <v>-89.98054998705156</v>
      </c>
      <c r="AN636" s="28">
        <f t="shared" si="394"/>
        <v>-53.935131908958752</v>
      </c>
      <c r="AO636" s="28">
        <f t="shared" si="395"/>
        <v>-89.980610096446298</v>
      </c>
      <c r="AP636">
        <f t="shared" si="376"/>
        <v>23.609121289162623</v>
      </c>
      <c r="AQ636">
        <f t="shared" si="377"/>
        <v>-25.26482869549163</v>
      </c>
      <c r="AR636" s="28">
        <f t="shared" si="396"/>
        <v>-35.83391378703972</v>
      </c>
      <c r="AS636" s="30">
        <f t="shared" si="397"/>
        <v>-180.01556462343262</v>
      </c>
      <c r="AT636" s="28">
        <f t="shared" si="398"/>
        <v>0.18573967377618777</v>
      </c>
      <c r="AU636" s="28">
        <f t="shared" si="399"/>
        <v>11.806845875696872</v>
      </c>
      <c r="AV636" s="29">
        <f t="shared" si="400"/>
        <v>-5.6456462527181255E-4</v>
      </c>
      <c r="AW636" s="28">
        <f t="shared" si="401"/>
        <v>-0.65325479058691138</v>
      </c>
      <c r="AX636" s="31">
        <f t="shared" si="402"/>
        <v>0.18517510915091595</v>
      </c>
      <c r="AY636" s="28">
        <f t="shared" si="403"/>
        <v>11.15359108510996</v>
      </c>
      <c r="AZ636" s="8">
        <f t="shared" si="404"/>
        <v>-35.648738677888801</v>
      </c>
      <c r="BA636" s="8">
        <f t="shared" si="405"/>
        <v>-168.86197353832267</v>
      </c>
      <c r="BB636" s="8">
        <f t="shared" si="406"/>
        <v>11.138026461677327</v>
      </c>
      <c r="BD636" s="32">
        <f t="shared" si="407"/>
        <v>-36</v>
      </c>
      <c r="BE636" s="32">
        <f t="shared" si="408"/>
        <v>-169</v>
      </c>
      <c r="BF636" s="32">
        <f t="shared" si="409"/>
        <v>11</v>
      </c>
    </row>
    <row r="637" spans="22:58" x14ac:dyDescent="0.25">
      <c r="V637" s="27">
        <v>7.3300000000000898</v>
      </c>
      <c r="W637" s="32">
        <f t="shared" si="379"/>
        <v>213796208.95026746</v>
      </c>
      <c r="X637">
        <f t="shared" si="378"/>
        <v>-3.4139245433795011</v>
      </c>
      <c r="Y637" s="28">
        <f t="shared" si="380"/>
        <v>-110.23990468681382</v>
      </c>
      <c r="Z637" s="28">
        <f t="shared" si="381"/>
        <v>-89.999823750701111</v>
      </c>
      <c r="AA637" s="28">
        <f t="shared" si="382"/>
        <v>72.157500681510442</v>
      </c>
      <c r="AB637" s="28">
        <f t="shared" si="383"/>
        <v>-89.985866569008579</v>
      </c>
      <c r="AC637" s="28">
        <f t="shared" si="384"/>
        <v>61.453253918010503</v>
      </c>
      <c r="AD637" s="28">
        <f t="shared" si="385"/>
        <v>89.951531454366389</v>
      </c>
      <c r="AE637" s="28">
        <f t="shared" si="386"/>
        <v>19.956925369327635</v>
      </c>
      <c r="AF637" s="28">
        <f t="shared" si="387"/>
        <v>-90.034158865343315</v>
      </c>
      <c r="AG637" s="28">
        <f t="shared" si="375"/>
        <v>92.110410468749379</v>
      </c>
      <c r="AH637" s="28">
        <f t="shared" si="388"/>
        <v>-196.44381723956141</v>
      </c>
      <c r="AI637" s="28">
        <f t="shared" si="389"/>
        <v>-89.999999991371581</v>
      </c>
      <c r="AJ637" s="28">
        <f t="shared" si="390"/>
        <v>119.78232978117055</v>
      </c>
      <c r="AK637" s="28">
        <f t="shared" si="391"/>
        <v>89.999941250233704</v>
      </c>
      <c r="AL637" s="29">
        <f t="shared" si="392"/>
        <v>-69.584054896792594</v>
      </c>
      <c r="AM637" s="28">
        <f t="shared" si="393"/>
        <v>-89.980992723365844</v>
      </c>
      <c r="AN637" s="28">
        <f t="shared" si="394"/>
        <v>-54.135131886434081</v>
      </c>
      <c r="AO637" s="28">
        <f t="shared" si="395"/>
        <v>-89.981051464503722</v>
      </c>
      <c r="AP637">
        <f t="shared" si="376"/>
        <v>23.609121289162623</v>
      </c>
      <c r="AQ637">
        <f t="shared" si="377"/>
        <v>-25.26482869549163</v>
      </c>
      <c r="AR637" s="28">
        <f t="shared" si="396"/>
        <v>-35.833913923435453</v>
      </c>
      <c r="AS637" s="30">
        <f t="shared" si="397"/>
        <v>-180.01521032984704</v>
      </c>
      <c r="AT637" s="28">
        <f t="shared" si="398"/>
        <v>0.19430032395468369</v>
      </c>
      <c r="AU637" s="28">
        <f t="shared" si="399"/>
        <v>12.073880583350837</v>
      </c>
      <c r="AV637" s="29">
        <f t="shared" si="400"/>
        <v>-5.9116992551650773E-4</v>
      </c>
      <c r="AW637" s="28">
        <f t="shared" si="401"/>
        <v>-0.66846968431914788</v>
      </c>
      <c r="AX637" s="31">
        <f t="shared" si="402"/>
        <v>0.19370915402916719</v>
      </c>
      <c r="AY637" s="28">
        <f t="shared" si="403"/>
        <v>11.40541089903169</v>
      </c>
      <c r="AZ637" s="8">
        <f t="shared" si="404"/>
        <v>-35.640204769406289</v>
      </c>
      <c r="BA637" s="8">
        <f t="shared" si="405"/>
        <v>-168.60979943081534</v>
      </c>
      <c r="BB637" s="8">
        <f t="shared" si="406"/>
        <v>11.390200569184657</v>
      </c>
      <c r="BD637" s="32">
        <f t="shared" si="407"/>
        <v>-36</v>
      </c>
      <c r="BE637" s="32">
        <f t="shared" si="408"/>
        <v>-169</v>
      </c>
      <c r="BF637" s="32">
        <f t="shared" si="409"/>
        <v>11</v>
      </c>
    </row>
    <row r="638" spans="22:58" x14ac:dyDescent="0.25">
      <c r="V638" s="27">
        <v>7.3400000000000896</v>
      </c>
      <c r="W638" s="32">
        <f t="shared" si="379"/>
        <v>218776162.39500052</v>
      </c>
      <c r="X638">
        <f t="shared" si="378"/>
        <v>-3.4139245433795011</v>
      </c>
      <c r="Y638" s="28">
        <f t="shared" si="380"/>
        <v>-110.43990468681196</v>
      </c>
      <c r="Z638" s="28">
        <f t="shared" si="381"/>
        <v>-89.99982776262496</v>
      </c>
      <c r="AA638" s="28">
        <f t="shared" si="382"/>
        <v>72.357500669616712</v>
      </c>
      <c r="AB638" s="28">
        <f t="shared" si="383"/>
        <v>-89.986188285162754</v>
      </c>
      <c r="AC638" s="28">
        <f t="shared" si="384"/>
        <v>61.653253778134562</v>
      </c>
      <c r="AD638" s="28">
        <f t="shared" si="385"/>
        <v>89.952634732652726</v>
      </c>
      <c r="AE638" s="28">
        <f t="shared" si="386"/>
        <v>20.156925217559824</v>
      </c>
      <c r="AF638" s="28">
        <f t="shared" si="387"/>
        <v>-90.033381315134974</v>
      </c>
      <c r="AG638" s="28">
        <f t="shared" si="375"/>
        <v>92.110410468749379</v>
      </c>
      <c r="AH638" s="28">
        <f t="shared" si="388"/>
        <v>-196.6438172395614</v>
      </c>
      <c r="AI638" s="28">
        <f t="shared" si="389"/>
        <v>-89.999999991567975</v>
      </c>
      <c r="AJ638" s="28">
        <f t="shared" si="390"/>
        <v>119.98232978117032</v>
      </c>
      <c r="AK638" s="28">
        <f t="shared" si="391"/>
        <v>89.999942587541653</v>
      </c>
      <c r="AL638" s="29">
        <f t="shared" si="392"/>
        <v>-69.784054875281484</v>
      </c>
      <c r="AM638" s="28">
        <f t="shared" si="393"/>
        <v>-89.981425381773434</v>
      </c>
      <c r="AN638" s="28">
        <f t="shared" si="394"/>
        <v>-54.335131864923184</v>
      </c>
      <c r="AO638" s="28">
        <f t="shared" si="395"/>
        <v>-89.981482785799756</v>
      </c>
      <c r="AP638">
        <f t="shared" si="376"/>
        <v>23.609121289162623</v>
      </c>
      <c r="AQ638">
        <f t="shared" si="377"/>
        <v>-25.26482869549163</v>
      </c>
      <c r="AR638" s="28">
        <f t="shared" si="396"/>
        <v>-35.833914053692368</v>
      </c>
      <c r="AS638" s="30">
        <f t="shared" si="397"/>
        <v>-180.01486410093474</v>
      </c>
      <c r="AT638" s="28">
        <f t="shared" si="398"/>
        <v>0.20324637576196028</v>
      </c>
      <c r="AU638" s="28">
        <f t="shared" si="399"/>
        <v>12.346585171310879</v>
      </c>
      <c r="AV638" s="29">
        <f t="shared" si="400"/>
        <v>-6.1902892024257917E-4</v>
      </c>
      <c r="AW638" s="28">
        <f t="shared" si="401"/>
        <v>-0.6840388808363429</v>
      </c>
      <c r="AX638" s="31">
        <f t="shared" si="402"/>
        <v>0.20262734684171771</v>
      </c>
      <c r="AY638" s="28">
        <f t="shared" si="403"/>
        <v>11.662546290474536</v>
      </c>
      <c r="AZ638" s="8">
        <f t="shared" si="404"/>
        <v>-35.631286706850652</v>
      </c>
      <c r="BA638" s="8">
        <f t="shared" si="405"/>
        <v>-168.35231781046022</v>
      </c>
      <c r="BB638" s="8">
        <f t="shared" si="406"/>
        <v>11.647682189539779</v>
      </c>
      <c r="BD638" s="32">
        <f t="shared" si="407"/>
        <v>-36</v>
      </c>
      <c r="BE638" s="32">
        <f t="shared" si="408"/>
        <v>-168</v>
      </c>
      <c r="BF638" s="32">
        <f t="shared" si="409"/>
        <v>12</v>
      </c>
    </row>
    <row r="639" spans="22:58" x14ac:dyDescent="0.25">
      <c r="V639" s="27">
        <v>7.3500000000000902</v>
      </c>
      <c r="W639" s="32">
        <f t="shared" si="379"/>
        <v>223872113.85688108</v>
      </c>
      <c r="X639">
        <f t="shared" si="378"/>
        <v>-3.4139245433795011</v>
      </c>
      <c r="Y639" s="28">
        <f t="shared" si="380"/>
        <v>-110.63990468681024</v>
      </c>
      <c r="Z639" s="28">
        <f t="shared" si="381"/>
        <v>-89.999831683226262</v>
      </c>
      <c r="AA639" s="28">
        <f t="shared" si="382"/>
        <v>72.55750065825832</v>
      </c>
      <c r="AB639" s="28">
        <f t="shared" si="383"/>
        <v>-89.986502678164058</v>
      </c>
      <c r="AC639" s="28">
        <f t="shared" si="384"/>
        <v>61.853253644554115</v>
      </c>
      <c r="AD639" s="28">
        <f t="shared" si="385"/>
        <v>89.953712897293144</v>
      </c>
      <c r="AE639" s="28">
        <f t="shared" si="386"/>
        <v>20.356925072622701</v>
      </c>
      <c r="AF639" s="28">
        <f t="shared" si="387"/>
        <v>-90.03262146409719</v>
      </c>
      <c r="AG639" s="28">
        <f t="shared" si="375"/>
        <v>92.110410468749379</v>
      </c>
      <c r="AH639" s="28">
        <f t="shared" si="388"/>
        <v>-196.84381723956142</v>
      </c>
      <c r="AI639" s="28">
        <f t="shared" si="389"/>
        <v>-89.999999991759921</v>
      </c>
      <c r="AJ639" s="28">
        <f t="shared" si="390"/>
        <v>120.18232978117015</v>
      </c>
      <c r="AK639" s="28">
        <f t="shared" si="391"/>
        <v>89.999943894408759</v>
      </c>
      <c r="AL639" s="29">
        <f t="shared" si="392"/>
        <v>-69.984054854738559</v>
      </c>
      <c r="AM639" s="28">
        <f t="shared" si="393"/>
        <v>-89.981848191675326</v>
      </c>
      <c r="AN639" s="28">
        <f t="shared" si="394"/>
        <v>-54.535131844380444</v>
      </c>
      <c r="AO639" s="28">
        <f t="shared" si="395"/>
        <v>-89.981904289026488</v>
      </c>
      <c r="AP639">
        <f t="shared" si="376"/>
        <v>23.609121289162623</v>
      </c>
      <c r="AQ639">
        <f t="shared" si="377"/>
        <v>-25.26482869549163</v>
      </c>
      <c r="AR639" s="28">
        <f t="shared" si="396"/>
        <v>-35.833914178086751</v>
      </c>
      <c r="AS639" s="30">
        <f t="shared" si="397"/>
        <v>-180.01452575312368</v>
      </c>
      <c r="AT639" s="28">
        <f t="shared" si="398"/>
        <v>0.21259433266271746</v>
      </c>
      <c r="AU639" s="28">
        <f t="shared" si="399"/>
        <v>12.625054786170685</v>
      </c>
      <c r="AV639" s="29">
        <f t="shared" si="400"/>
        <v>-6.4820067740328649E-4</v>
      </c>
      <c r="AW639" s="28">
        <f t="shared" si="401"/>
        <v>-0.69997062593035542</v>
      </c>
      <c r="AX639" s="31">
        <f t="shared" si="402"/>
        <v>0.21194613198531417</v>
      </c>
      <c r="AY639" s="28">
        <f t="shared" si="403"/>
        <v>11.925084160240329</v>
      </c>
      <c r="AZ639" s="8">
        <f t="shared" si="404"/>
        <v>-35.621968046101436</v>
      </c>
      <c r="BA639" s="8">
        <f t="shared" si="405"/>
        <v>-168.08944159288336</v>
      </c>
      <c r="BB639" s="8">
        <f t="shared" si="406"/>
        <v>11.910558407116639</v>
      </c>
      <c r="BD639" s="32">
        <f t="shared" si="407"/>
        <v>-36</v>
      </c>
      <c r="BE639" s="32">
        <f t="shared" si="408"/>
        <v>-168</v>
      </c>
      <c r="BF639" s="32">
        <f t="shared" si="409"/>
        <v>12</v>
      </c>
    </row>
    <row r="640" spans="22:58" x14ac:dyDescent="0.25">
      <c r="V640" s="27">
        <v>7.36000000000009</v>
      </c>
      <c r="W640" s="32">
        <f t="shared" si="379"/>
        <v>229086765.27682549</v>
      </c>
      <c r="X640">
        <f t="shared" si="378"/>
        <v>-3.4139245433795011</v>
      </c>
      <c r="Y640" s="28">
        <f t="shared" si="380"/>
        <v>-110.83990468680854</v>
      </c>
      <c r="Z640" s="28">
        <f t="shared" si="381"/>
        <v>-89.999835514583793</v>
      </c>
      <c r="AA640" s="28">
        <f t="shared" si="382"/>
        <v>72.757500647411092</v>
      </c>
      <c r="AB640" s="28">
        <f t="shared" si="383"/>
        <v>-89.98680991470772</v>
      </c>
      <c r="AC640" s="28">
        <f t="shared" si="384"/>
        <v>62.053253516985748</v>
      </c>
      <c r="AD640" s="28">
        <f t="shared" si="385"/>
        <v>89.954766519941771</v>
      </c>
      <c r="AE640" s="28">
        <f t="shared" si="386"/>
        <v>20.556924934208794</v>
      </c>
      <c r="AF640" s="28">
        <f t="shared" si="387"/>
        <v>-90.031878909349743</v>
      </c>
      <c r="AG640" s="28">
        <f t="shared" si="375"/>
        <v>92.110410468749379</v>
      </c>
      <c r="AH640" s="28">
        <f t="shared" si="388"/>
        <v>-197.04381723956143</v>
      </c>
      <c r="AI640" s="28">
        <f t="shared" si="389"/>
        <v>-89.99999999194749</v>
      </c>
      <c r="AJ640" s="28">
        <f t="shared" si="390"/>
        <v>120.38232978116997</v>
      </c>
      <c r="AK640" s="28">
        <f t="shared" si="391"/>
        <v>89.999945171527941</v>
      </c>
      <c r="AL640" s="29">
        <f t="shared" si="392"/>
        <v>-70.184054835120179</v>
      </c>
      <c r="AM640" s="28">
        <f t="shared" si="393"/>
        <v>-89.982261377250779</v>
      </c>
      <c r="AN640" s="28">
        <f t="shared" si="394"/>
        <v>-54.735131824762263</v>
      </c>
      <c r="AO640" s="28">
        <f t="shared" si="395"/>
        <v>-89.982316197670329</v>
      </c>
      <c r="AP640">
        <f t="shared" si="376"/>
        <v>23.609121289162623</v>
      </c>
      <c r="AQ640">
        <f t="shared" si="377"/>
        <v>-25.26482869549163</v>
      </c>
      <c r="AR640" s="28">
        <f t="shared" si="396"/>
        <v>-35.833914296882476</v>
      </c>
      <c r="AS640" s="30">
        <f t="shared" si="397"/>
        <v>-180.01419510702007</v>
      </c>
      <c r="AT640" s="28">
        <f t="shared" si="398"/>
        <v>0.22236132722952678</v>
      </c>
      <c r="AU640" s="28">
        <f t="shared" si="399"/>
        <v>12.909384428883651</v>
      </c>
      <c r="AV640" s="29">
        <f t="shared" si="400"/>
        <v>-6.787470471043952E-4</v>
      </c>
      <c r="AW640" s="28">
        <f t="shared" si="401"/>
        <v>-0.71627335696314887</v>
      </c>
      <c r="AX640" s="31">
        <f t="shared" si="402"/>
        <v>0.2216825801824224</v>
      </c>
      <c r="AY640" s="28">
        <f t="shared" si="403"/>
        <v>12.193111071920503</v>
      </c>
      <c r="AZ640" s="8">
        <f t="shared" si="404"/>
        <v>-35.612231716700052</v>
      </c>
      <c r="BA640" s="8">
        <f t="shared" si="405"/>
        <v>-167.82108403509957</v>
      </c>
      <c r="BB640" s="8">
        <f t="shared" si="406"/>
        <v>12.178915964900426</v>
      </c>
      <c r="BD640" s="32">
        <f t="shared" si="407"/>
        <v>-36</v>
      </c>
      <c r="BE640" s="32">
        <f t="shared" si="408"/>
        <v>-168</v>
      </c>
      <c r="BF640" s="32">
        <f t="shared" si="409"/>
        <v>12</v>
      </c>
    </row>
    <row r="641" spans="22:58" x14ac:dyDescent="0.25">
      <c r="V641" s="27">
        <v>7.3700000000000996</v>
      </c>
      <c r="W641" s="32">
        <f t="shared" si="379"/>
        <v>234422881.5320465</v>
      </c>
      <c r="X641">
        <f t="shared" si="378"/>
        <v>-3.4139245433795011</v>
      </c>
      <c r="Y641" s="28">
        <f t="shared" si="380"/>
        <v>-111.03990468680712</v>
      </c>
      <c r="Z641" s="28">
        <f t="shared" si="381"/>
        <v>-89.999839258728983</v>
      </c>
      <c r="AA641" s="28">
        <f t="shared" si="382"/>
        <v>72.957500637052263</v>
      </c>
      <c r="AB641" s="28">
        <f t="shared" si="383"/>
        <v>-89.987110157694545</v>
      </c>
      <c r="AC641" s="28">
        <f t="shared" si="384"/>
        <v>62.253253395159078</v>
      </c>
      <c r="AD641" s="28">
        <f t="shared" si="385"/>
        <v>89.955796159240407</v>
      </c>
      <c r="AE641" s="28">
        <f t="shared" si="386"/>
        <v>20.756924802024727</v>
      </c>
      <c r="AF641" s="28">
        <f t="shared" si="387"/>
        <v>-90.031153257183121</v>
      </c>
      <c r="AG641" s="28">
        <f t="shared" si="375"/>
        <v>92.110410468749379</v>
      </c>
      <c r="AH641" s="28">
        <f t="shared" si="388"/>
        <v>-197.24381723956159</v>
      </c>
      <c r="AI641" s="28">
        <f t="shared" si="389"/>
        <v>-89.999999992130782</v>
      </c>
      <c r="AJ641" s="28">
        <f t="shared" si="390"/>
        <v>120.58232978116997</v>
      </c>
      <c r="AK641" s="28">
        <f t="shared" si="391"/>
        <v>89.999946419576332</v>
      </c>
      <c r="AL641" s="29">
        <f t="shared" si="392"/>
        <v>-70.384054816384975</v>
      </c>
      <c r="AM641" s="28">
        <f t="shared" si="393"/>
        <v>-89.982665157576037</v>
      </c>
      <c r="AN641" s="28">
        <f t="shared" si="394"/>
        <v>-54.935131806027215</v>
      </c>
      <c r="AO641" s="28">
        <f t="shared" si="395"/>
        <v>-89.982718730130486</v>
      </c>
      <c r="AP641">
        <f t="shared" si="376"/>
        <v>23.609121289162623</v>
      </c>
      <c r="AQ641">
        <f t="shared" si="377"/>
        <v>-25.26482869549163</v>
      </c>
      <c r="AR641" s="28">
        <f t="shared" si="396"/>
        <v>-35.833914410331495</v>
      </c>
      <c r="AS641" s="30">
        <f t="shared" si="397"/>
        <v>-180.01387198731362</v>
      </c>
      <c r="AT641" s="28">
        <f t="shared" si="398"/>
        <v>0.23256513803440026</v>
      </c>
      <c r="AU641" s="28">
        <f t="shared" si="399"/>
        <v>13.199668813634773</v>
      </c>
      <c r="AV641" s="29">
        <f t="shared" si="400"/>
        <v>-7.1073279258477933E-4</v>
      </c>
      <c r="AW641" s="28">
        <f t="shared" si="401"/>
        <v>-0.73295570729339221</v>
      </c>
      <c r="AX641" s="31">
        <f t="shared" si="402"/>
        <v>0.2318544052418155</v>
      </c>
      <c r="AY641" s="28">
        <f t="shared" si="403"/>
        <v>12.466713106341381</v>
      </c>
      <c r="AZ641" s="8">
        <f t="shared" si="404"/>
        <v>-35.602060005089676</v>
      </c>
      <c r="BA641" s="8">
        <f t="shared" si="405"/>
        <v>-167.54715888097223</v>
      </c>
      <c r="BB641" s="8">
        <f t="shared" si="406"/>
        <v>12.452841119027767</v>
      </c>
      <c r="BD641" s="32">
        <f t="shared" si="407"/>
        <v>-36</v>
      </c>
      <c r="BE641" s="32">
        <f t="shared" si="408"/>
        <v>-168</v>
      </c>
      <c r="BF641" s="32">
        <f t="shared" si="409"/>
        <v>12</v>
      </c>
    </row>
    <row r="642" spans="22:58" x14ac:dyDescent="0.25">
      <c r="V642" s="27">
        <v>7.3800000000001003</v>
      </c>
      <c r="W642" s="32">
        <f t="shared" si="379"/>
        <v>239883291.9020046</v>
      </c>
      <c r="X642">
        <f t="shared" si="378"/>
        <v>-3.4139245433795011</v>
      </c>
      <c r="Y642" s="28">
        <f t="shared" si="380"/>
        <v>-111.23990468680559</v>
      </c>
      <c r="Z642" s="28">
        <f t="shared" si="381"/>
        <v>-89.999842917647015</v>
      </c>
      <c r="AA642" s="28">
        <f t="shared" si="382"/>
        <v>73.157500627159479</v>
      </c>
      <c r="AB642" s="28">
        <f t="shared" si="383"/>
        <v>-89.987403566317298</v>
      </c>
      <c r="AC642" s="28">
        <f t="shared" si="384"/>
        <v>62.453253278815325</v>
      </c>
      <c r="AD642" s="28">
        <f t="shared" si="385"/>
        <v>89.956802361114782</v>
      </c>
      <c r="AE642" s="28">
        <f t="shared" si="386"/>
        <v>20.956924675789708</v>
      </c>
      <c r="AF642" s="28">
        <f t="shared" si="387"/>
        <v>-90.030444122849545</v>
      </c>
      <c r="AG642" s="28">
        <f t="shared" si="375"/>
        <v>92.110410468749379</v>
      </c>
      <c r="AH642" s="28">
        <f t="shared" si="388"/>
        <v>-197.44381723956164</v>
      </c>
      <c r="AI642" s="28">
        <f t="shared" si="389"/>
        <v>-89.999999992309895</v>
      </c>
      <c r="AJ642" s="28">
        <f t="shared" si="390"/>
        <v>120.78232978116981</v>
      </c>
      <c r="AK642" s="28">
        <f t="shared" si="391"/>
        <v>89.999947639215677</v>
      </c>
      <c r="AL642" s="29">
        <f t="shared" si="392"/>
        <v>-70.584054798492815</v>
      </c>
      <c r="AM642" s="28">
        <f t="shared" si="393"/>
        <v>-89.983059746740636</v>
      </c>
      <c r="AN642" s="28">
        <f t="shared" si="394"/>
        <v>-55.135131788135268</v>
      </c>
      <c r="AO642" s="28">
        <f t="shared" si="395"/>
        <v>-89.983112099834855</v>
      </c>
      <c r="AP642">
        <f t="shared" si="376"/>
        <v>23.609121289162623</v>
      </c>
      <c r="AQ642">
        <f t="shared" si="377"/>
        <v>-25.26482869549163</v>
      </c>
      <c r="AR642" s="28">
        <f t="shared" si="396"/>
        <v>-35.833914518674568</v>
      </c>
      <c r="AS642" s="30">
        <f t="shared" si="397"/>
        <v>-180.0135562226844</v>
      </c>
      <c r="AT642" s="28">
        <f t="shared" si="398"/>
        <v>0.24322420631923719</v>
      </c>
      <c r="AU642" s="28">
        <f t="shared" si="399"/>
        <v>13.496002216920834</v>
      </c>
      <c r="AV642" s="29">
        <f t="shared" si="400"/>
        <v>-7.4422572731887716E-4</v>
      </c>
      <c r="AW642" s="28">
        <f t="shared" si="401"/>
        <v>-0.75002651080351446</v>
      </c>
      <c r="AX642" s="31">
        <f t="shared" si="402"/>
        <v>0.2424799805919183</v>
      </c>
      <c r="AY642" s="28">
        <f t="shared" si="403"/>
        <v>12.745975706117319</v>
      </c>
      <c r="AZ642" s="8">
        <f t="shared" si="404"/>
        <v>-35.591434538082652</v>
      </c>
      <c r="BA642" s="8">
        <f t="shared" si="405"/>
        <v>-167.26758051656708</v>
      </c>
      <c r="BB642" s="8">
        <f t="shared" si="406"/>
        <v>12.732419483432921</v>
      </c>
      <c r="BD642" s="32">
        <f t="shared" si="407"/>
        <v>-36</v>
      </c>
      <c r="BE642" s="32">
        <f t="shared" si="408"/>
        <v>-167</v>
      </c>
      <c r="BF642" s="32">
        <f t="shared" si="409"/>
        <v>13</v>
      </c>
    </row>
    <row r="643" spans="22:58" x14ac:dyDescent="0.25">
      <c r="V643" s="27">
        <v>7.3900000000000903</v>
      </c>
      <c r="W643" s="32">
        <f t="shared" si="379"/>
        <v>245470891.56855461</v>
      </c>
      <c r="X643">
        <f t="shared" si="378"/>
        <v>-3.4139245433795011</v>
      </c>
      <c r="Y643" s="28">
        <f t="shared" si="380"/>
        <v>-111.43990468680393</v>
      </c>
      <c r="Z643" s="28">
        <f t="shared" si="381"/>
        <v>-89.999846493277914</v>
      </c>
      <c r="AA643" s="28">
        <f t="shared" si="382"/>
        <v>73.357500617711779</v>
      </c>
      <c r="AB643" s="28">
        <f t="shared" si="383"/>
        <v>-89.987690296145033</v>
      </c>
      <c r="AC643" s="28">
        <f t="shared" si="384"/>
        <v>62.653253167707732</v>
      </c>
      <c r="AD643" s="28">
        <f t="shared" si="385"/>
        <v>89.957785659063973</v>
      </c>
      <c r="AE643" s="28">
        <f t="shared" si="386"/>
        <v>21.156924555236074</v>
      </c>
      <c r="AF643" s="28">
        <f t="shared" si="387"/>
        <v>-90.029751130358989</v>
      </c>
      <c r="AG643" s="28">
        <f t="shared" si="375"/>
        <v>92.110410468749379</v>
      </c>
      <c r="AH643" s="28">
        <f t="shared" si="388"/>
        <v>-197.64381723956143</v>
      </c>
      <c r="AI643" s="28">
        <f t="shared" si="389"/>
        <v>-89.999999992484959</v>
      </c>
      <c r="AJ643" s="28">
        <f t="shared" si="390"/>
        <v>120.98232978116947</v>
      </c>
      <c r="AK643" s="28">
        <f t="shared" si="391"/>
        <v>89.999948831092638</v>
      </c>
      <c r="AL643" s="29">
        <f t="shared" si="392"/>
        <v>-70.784054781405729</v>
      </c>
      <c r="AM643" s="28">
        <f t="shared" si="393"/>
        <v>-89.983445353960818</v>
      </c>
      <c r="AN643" s="28">
        <f t="shared" si="394"/>
        <v>-55.33513177104831</v>
      </c>
      <c r="AO643" s="28">
        <f t="shared" si="395"/>
        <v>-89.983496515353139</v>
      </c>
      <c r="AP643">
        <f t="shared" si="376"/>
        <v>23.609121289162623</v>
      </c>
      <c r="AQ643">
        <f t="shared" si="377"/>
        <v>-25.26482869549163</v>
      </c>
      <c r="AR643" s="28">
        <f t="shared" si="396"/>
        <v>-35.833914622141243</v>
      </c>
      <c r="AS643" s="30">
        <f t="shared" si="397"/>
        <v>-180.01324764571211</v>
      </c>
      <c r="AT643" s="28">
        <f t="shared" si="398"/>
        <v>0.2543576523644393</v>
      </c>
      <c r="AU643" s="28">
        <f t="shared" si="399"/>
        <v>13.798478316486818</v>
      </c>
      <c r="AV643" s="29">
        <f t="shared" si="400"/>
        <v>-7.7929685859344207E-4</v>
      </c>
      <c r="AW643" s="28">
        <f t="shared" si="401"/>
        <v>-0.76749480652963264</v>
      </c>
      <c r="AX643" s="31">
        <f t="shared" si="402"/>
        <v>0.25357835550584584</v>
      </c>
      <c r="AY643" s="28">
        <f t="shared" si="403"/>
        <v>13.030983509957185</v>
      </c>
      <c r="AZ643" s="8">
        <f t="shared" si="404"/>
        <v>-35.580336266635399</v>
      </c>
      <c r="BA643" s="8">
        <f t="shared" si="405"/>
        <v>-166.98226413575492</v>
      </c>
      <c r="BB643" s="8">
        <f t="shared" si="406"/>
        <v>13.017735864245083</v>
      </c>
      <c r="BD643" s="32">
        <f t="shared" si="407"/>
        <v>-36</v>
      </c>
      <c r="BE643" s="32">
        <f t="shared" si="408"/>
        <v>-167</v>
      </c>
      <c r="BF643" s="32">
        <f t="shared" si="409"/>
        <v>13</v>
      </c>
    </row>
    <row r="644" spans="22:58" x14ac:dyDescent="0.25">
      <c r="V644" s="27">
        <v>7.4000000000000998</v>
      </c>
      <c r="W644" s="32">
        <f t="shared" si="379"/>
        <v>251188643.15101612</v>
      </c>
      <c r="X644">
        <f t="shared" si="378"/>
        <v>-3.4139245433795011</v>
      </c>
      <c r="Y644" s="28">
        <f t="shared" si="380"/>
        <v>-111.63990468680269</v>
      </c>
      <c r="Z644" s="28">
        <f t="shared" si="381"/>
        <v>-89.999849987517507</v>
      </c>
      <c r="AA644" s="28">
        <f t="shared" si="382"/>
        <v>73.557500608689637</v>
      </c>
      <c r="AB644" s="28">
        <f t="shared" si="383"/>
        <v>-89.987970499205659</v>
      </c>
      <c r="AC644" s="28">
        <f t="shared" si="384"/>
        <v>62.853253061601151</v>
      </c>
      <c r="AD644" s="28">
        <f t="shared" si="385"/>
        <v>89.958746574443211</v>
      </c>
      <c r="AE644" s="28">
        <f t="shared" si="386"/>
        <v>21.356924440108585</v>
      </c>
      <c r="AF644" s="28">
        <f t="shared" si="387"/>
        <v>-90.029073912279955</v>
      </c>
      <c r="AG644" s="28">
        <f t="shared" ref="AG644:AG707" si="410">DC_gain_comp</f>
        <v>92.110410468749379</v>
      </c>
      <c r="AH644" s="28">
        <f t="shared" si="388"/>
        <v>-197.84381723956162</v>
      </c>
      <c r="AI644" s="28">
        <f t="shared" si="389"/>
        <v>-89.999999992656029</v>
      </c>
      <c r="AJ644" s="28">
        <f t="shared" si="390"/>
        <v>121.18232978116949</v>
      </c>
      <c r="AK644" s="28">
        <f t="shared" si="391"/>
        <v>89.999949995839174</v>
      </c>
      <c r="AL644" s="29">
        <f t="shared" si="392"/>
        <v>-70.984054765088075</v>
      </c>
      <c r="AM644" s="28">
        <f t="shared" si="393"/>
        <v>-89.983822183690506</v>
      </c>
      <c r="AN644" s="28">
        <f t="shared" si="394"/>
        <v>-55.535131754730827</v>
      </c>
      <c r="AO644" s="28">
        <f t="shared" si="395"/>
        <v>-89.983872180507362</v>
      </c>
      <c r="AP644">
        <f t="shared" ref="AP644:AP707" si="411">-20*LOG(GmPS*Rsns)</f>
        <v>23.609121289162623</v>
      </c>
      <c r="AQ644">
        <f t="shared" ref="AQ644:AQ707" si="412">20*LOG(Vref/Vout)</f>
        <v>-25.26482869549163</v>
      </c>
      <c r="AR644" s="28">
        <f t="shared" si="396"/>
        <v>-35.833914720951249</v>
      </c>
      <c r="AS644" s="30">
        <f t="shared" si="397"/>
        <v>-180.01294609278733</v>
      </c>
      <c r="AT644" s="28">
        <f t="shared" si="398"/>
        <v>0.26598529146752059</v>
      </c>
      <c r="AU644" s="28">
        <f t="shared" si="399"/>
        <v>14.107190019771178</v>
      </c>
      <c r="AV644" s="29">
        <f t="shared" si="400"/>
        <v>-8.1602053781569268E-4</v>
      </c>
      <c r="AW644" s="28">
        <f t="shared" si="401"/>
        <v>-0.78536984339633698</v>
      </c>
      <c r="AX644" s="31">
        <f t="shared" si="402"/>
        <v>0.26516927092970488</v>
      </c>
      <c r="AY644" s="28">
        <f t="shared" si="403"/>
        <v>13.321820176374841</v>
      </c>
      <c r="AZ644" s="8">
        <f t="shared" si="404"/>
        <v>-35.568745450021545</v>
      </c>
      <c r="BA644" s="8">
        <f t="shared" si="405"/>
        <v>-166.69112591641249</v>
      </c>
      <c r="BB644" s="8">
        <f t="shared" si="406"/>
        <v>13.308874083587511</v>
      </c>
      <c r="BD644" s="32">
        <f t="shared" si="407"/>
        <v>-36</v>
      </c>
      <c r="BE644" s="32">
        <f t="shared" si="408"/>
        <v>-167</v>
      </c>
      <c r="BF644" s="32">
        <f t="shared" si="409"/>
        <v>13</v>
      </c>
    </row>
    <row r="645" spans="22:58" x14ac:dyDescent="0.25">
      <c r="V645" s="27">
        <v>7.4100000000000996</v>
      </c>
      <c r="W645" s="32">
        <f t="shared" si="379"/>
        <v>257039578.2769458</v>
      </c>
      <c r="X645">
        <f t="shared" ref="X645:X708" si="413">DC_gain_power</f>
        <v>-3.4139245433795011</v>
      </c>
      <c r="Y645" s="28">
        <f t="shared" si="380"/>
        <v>-111.83990468680136</v>
      </c>
      <c r="Z645" s="28">
        <f t="shared" si="381"/>
        <v>-89.999853402218505</v>
      </c>
      <c r="AA645" s="28">
        <f t="shared" si="382"/>
        <v>73.757500600073385</v>
      </c>
      <c r="AB645" s="28">
        <f t="shared" si="383"/>
        <v>-89.988244324066471</v>
      </c>
      <c r="AC645" s="28">
        <f t="shared" si="384"/>
        <v>63.053252960269973</v>
      </c>
      <c r="AD645" s="28">
        <f t="shared" si="385"/>
        <v>89.95968561674043</v>
      </c>
      <c r="AE645" s="28">
        <f t="shared" si="386"/>
        <v>21.556924330162502</v>
      </c>
      <c r="AF645" s="28">
        <f t="shared" si="387"/>
        <v>-90.028412109544561</v>
      </c>
      <c r="AG645" s="28">
        <f t="shared" si="410"/>
        <v>92.110410468749379</v>
      </c>
      <c r="AH645" s="28">
        <f t="shared" si="388"/>
        <v>-198.04381723956163</v>
      </c>
      <c r="AI645" s="28">
        <f t="shared" si="389"/>
        <v>-89.999999992823192</v>
      </c>
      <c r="AJ645" s="28">
        <f t="shared" si="390"/>
        <v>121.38232978116933</v>
      </c>
      <c r="AK645" s="28">
        <f t="shared" si="391"/>
        <v>89.99995113407283</v>
      </c>
      <c r="AL645" s="29">
        <f t="shared" si="392"/>
        <v>-71.184054749504654</v>
      </c>
      <c r="AM645" s="28">
        <f t="shared" si="393"/>
        <v>-89.984190435729658</v>
      </c>
      <c r="AN645" s="28">
        <f t="shared" si="394"/>
        <v>-55.735131739147576</v>
      </c>
      <c r="AO645" s="28">
        <f t="shared" si="395"/>
        <v>-89.98423929448002</v>
      </c>
      <c r="AP645">
        <f t="shared" si="411"/>
        <v>23.609121289162623</v>
      </c>
      <c r="AQ645">
        <f t="shared" si="412"/>
        <v>-25.26482869549163</v>
      </c>
      <c r="AR645" s="28">
        <f t="shared" si="396"/>
        <v>-35.833914815314081</v>
      </c>
      <c r="AS645" s="30">
        <f t="shared" si="397"/>
        <v>-180.01265140402458</v>
      </c>
      <c r="AT645" s="28">
        <f t="shared" si="398"/>
        <v>0.27812764943601576</v>
      </c>
      <c r="AU645" s="28">
        <f t="shared" si="399"/>
        <v>14.422229281530793</v>
      </c>
      <c r="AV645" s="29">
        <f t="shared" si="400"/>
        <v>-8.5447461789305403E-4</v>
      </c>
      <c r="AW645" s="28">
        <f t="shared" si="401"/>
        <v>-0.80366108505846012</v>
      </c>
      <c r="AX645" s="31">
        <f t="shared" si="402"/>
        <v>0.27727317481812269</v>
      </c>
      <c r="AY645" s="28">
        <f t="shared" si="403"/>
        <v>13.618568196472333</v>
      </c>
      <c r="AZ645" s="8">
        <f t="shared" si="404"/>
        <v>-35.556641640495961</v>
      </c>
      <c r="BA645" s="8">
        <f t="shared" si="405"/>
        <v>-166.39408320755226</v>
      </c>
      <c r="BB645" s="8">
        <f t="shared" si="406"/>
        <v>13.605916792447744</v>
      </c>
      <c r="BD645" s="32">
        <f t="shared" si="407"/>
        <v>-36</v>
      </c>
      <c r="BE645" s="32">
        <f t="shared" si="408"/>
        <v>-166</v>
      </c>
      <c r="BF645" s="32">
        <f t="shared" si="409"/>
        <v>14</v>
      </c>
    </row>
    <row r="646" spans="22:58" x14ac:dyDescent="0.25">
      <c r="V646" s="27">
        <v>7.4200000000001003</v>
      </c>
      <c r="W646" s="32">
        <f t="shared" si="379"/>
        <v>263026799.18959898</v>
      </c>
      <c r="X646">
        <f t="shared" si="413"/>
        <v>-3.4139245433795011</v>
      </c>
      <c r="Y646" s="28">
        <f t="shared" si="380"/>
        <v>-112.03990468680007</v>
      </c>
      <c r="Z646" s="28">
        <f t="shared" si="381"/>
        <v>-89.999856739191401</v>
      </c>
      <c r="AA646" s="28">
        <f t="shared" si="382"/>
        <v>73.957500591844919</v>
      </c>
      <c r="AB646" s="28">
        <f t="shared" si="383"/>
        <v>-89.988511915913008</v>
      </c>
      <c r="AC646" s="28">
        <f t="shared" si="384"/>
        <v>63.253252863499455</v>
      </c>
      <c r="AD646" s="28">
        <f t="shared" si="385"/>
        <v>89.960603283846268</v>
      </c>
      <c r="AE646" s="28">
        <f t="shared" si="386"/>
        <v>21.756924225164809</v>
      </c>
      <c r="AF646" s="28">
        <f t="shared" si="387"/>
        <v>-90.027765371258141</v>
      </c>
      <c r="AG646" s="28">
        <f t="shared" si="410"/>
        <v>92.110410468749379</v>
      </c>
      <c r="AH646" s="28">
        <f t="shared" si="388"/>
        <v>-198.24381723956162</v>
      </c>
      <c r="AI646" s="28">
        <f t="shared" si="389"/>
        <v>-89.999999992986545</v>
      </c>
      <c r="AJ646" s="28">
        <f t="shared" si="390"/>
        <v>121.58232978116919</v>
      </c>
      <c r="AK646" s="28">
        <f t="shared" si="391"/>
        <v>89.999952246397143</v>
      </c>
      <c r="AL646" s="29">
        <f t="shared" si="392"/>
        <v>-71.384054734622595</v>
      </c>
      <c r="AM646" s="28">
        <f t="shared" si="393"/>
        <v>-89.984550305330288</v>
      </c>
      <c r="AN646" s="28">
        <f t="shared" si="394"/>
        <v>-55.935131724265645</v>
      </c>
      <c r="AO646" s="28">
        <f t="shared" si="395"/>
        <v>-89.98459805191969</v>
      </c>
      <c r="AP646">
        <f t="shared" si="411"/>
        <v>23.609121289162623</v>
      </c>
      <c r="AQ646">
        <f t="shared" si="412"/>
        <v>-25.26482869549163</v>
      </c>
      <c r="AR646" s="28">
        <f t="shared" si="396"/>
        <v>-35.833914905429843</v>
      </c>
      <c r="AS646" s="30">
        <f t="shared" si="397"/>
        <v>-180.01236342317782</v>
      </c>
      <c r="AT646" s="28">
        <f t="shared" si="398"/>
        <v>0.29080597749163611</v>
      </c>
      <c r="AU646" s="28">
        <f t="shared" si="399"/>
        <v>14.743686910347821</v>
      </c>
      <c r="AV646" s="29">
        <f t="shared" si="400"/>
        <v>-8.9474061799784169E-4</v>
      </c>
      <c r="AW646" s="28">
        <f t="shared" si="401"/>
        <v>-0.82237821485258278</v>
      </c>
      <c r="AX646" s="31">
        <f t="shared" si="402"/>
        <v>0.28991123687363829</v>
      </c>
      <c r="AY646" s="28">
        <f t="shared" si="403"/>
        <v>13.921308695495238</v>
      </c>
      <c r="AZ646" s="8">
        <f t="shared" si="404"/>
        <v>-35.544003668556208</v>
      </c>
      <c r="BA646" s="8">
        <f t="shared" si="405"/>
        <v>-166.09105472768258</v>
      </c>
      <c r="BB646" s="8">
        <f t="shared" si="406"/>
        <v>13.908945272317425</v>
      </c>
      <c r="BD646" s="32">
        <f t="shared" si="407"/>
        <v>-36</v>
      </c>
      <c r="BE646" s="32">
        <f t="shared" si="408"/>
        <v>-166</v>
      </c>
      <c r="BF646" s="32">
        <f t="shared" si="409"/>
        <v>14</v>
      </c>
    </row>
    <row r="647" spans="22:58" x14ac:dyDescent="0.25">
      <c r="V647" s="27">
        <v>7.4300000000001001</v>
      </c>
      <c r="W647" s="32">
        <f t="shared" si="379"/>
        <v>269153480.39275372</v>
      </c>
      <c r="X647">
        <f t="shared" si="413"/>
        <v>-3.4139245433795011</v>
      </c>
      <c r="Y647" s="28">
        <f t="shared" si="380"/>
        <v>-112.23990468679887</v>
      </c>
      <c r="Z647" s="28">
        <f t="shared" si="381"/>
        <v>-89.999860000205544</v>
      </c>
      <c r="AA647" s="28">
        <f t="shared" si="382"/>
        <v>74.157500583986803</v>
      </c>
      <c r="AB647" s="28">
        <f t="shared" si="383"/>
        <v>-89.988773416625961</v>
      </c>
      <c r="AC647" s="28">
        <f t="shared" si="384"/>
        <v>63.453252771084323</v>
      </c>
      <c r="AD647" s="28">
        <f t="shared" si="385"/>
        <v>89.961500062318052</v>
      </c>
      <c r="AE647" s="28">
        <f t="shared" si="386"/>
        <v>21.956924124892765</v>
      </c>
      <c r="AF647" s="28">
        <f t="shared" si="387"/>
        <v>-90.027133354513452</v>
      </c>
      <c r="AG647" s="28">
        <f t="shared" si="410"/>
        <v>92.110410468749379</v>
      </c>
      <c r="AH647" s="28">
        <f t="shared" si="388"/>
        <v>-198.44381723956161</v>
      </c>
      <c r="AI647" s="28">
        <f t="shared" si="389"/>
        <v>-89.99999999314619</v>
      </c>
      <c r="AJ647" s="28">
        <f t="shared" si="390"/>
        <v>121.78232978116907</v>
      </c>
      <c r="AK647" s="28">
        <f t="shared" si="391"/>
        <v>89.999953333401848</v>
      </c>
      <c r="AL647" s="29">
        <f t="shared" si="392"/>
        <v>-71.584054720410336</v>
      </c>
      <c r="AM647" s="28">
        <f t="shared" si="393"/>
        <v>-89.984901983299878</v>
      </c>
      <c r="AN647" s="28">
        <f t="shared" si="394"/>
        <v>-56.1351317100535</v>
      </c>
      <c r="AO647" s="28">
        <f t="shared" si="395"/>
        <v>-89.98494864304422</v>
      </c>
      <c r="AP647">
        <f t="shared" si="411"/>
        <v>23.609121289162623</v>
      </c>
      <c r="AQ647">
        <f t="shared" si="412"/>
        <v>-25.26482869549163</v>
      </c>
      <c r="AR647" s="28">
        <f t="shared" si="396"/>
        <v>-35.833914991489742</v>
      </c>
      <c r="AS647" s="30">
        <f t="shared" si="397"/>
        <v>-180.01208199755769</v>
      </c>
      <c r="AT647" s="28">
        <f t="shared" si="398"/>
        <v>0.30404226647395421</v>
      </c>
      <c r="AU647" s="28">
        <f t="shared" si="399"/>
        <v>15.071652363728001</v>
      </c>
      <c r="AV647" s="29">
        <f t="shared" si="400"/>
        <v>-9.3690389609117663E-4</v>
      </c>
      <c r="AW647" s="28">
        <f t="shared" si="401"/>
        <v>-0.84153114086002623</v>
      </c>
      <c r="AX647" s="31">
        <f t="shared" si="402"/>
        <v>0.30310536257786302</v>
      </c>
      <c r="AY647" s="28">
        <f t="shared" si="403"/>
        <v>14.230121222867975</v>
      </c>
      <c r="AZ647" s="8">
        <f t="shared" si="404"/>
        <v>-35.530809628911882</v>
      </c>
      <c r="BA647" s="8">
        <f t="shared" si="405"/>
        <v>-165.78196077468971</v>
      </c>
      <c r="BB647" s="8">
        <f t="shared" si="406"/>
        <v>14.218039225310292</v>
      </c>
      <c r="BD647" s="32">
        <f t="shared" si="407"/>
        <v>-36</v>
      </c>
      <c r="BE647" s="32">
        <f t="shared" si="408"/>
        <v>-166</v>
      </c>
      <c r="BF647" s="32">
        <f t="shared" si="409"/>
        <v>14</v>
      </c>
    </row>
    <row r="648" spans="22:58" x14ac:dyDescent="0.25">
      <c r="V648" s="27">
        <v>7.4400000000000999</v>
      </c>
      <c r="W648" s="32">
        <f t="shared" si="379"/>
        <v>275422870.33388025</v>
      </c>
      <c r="X648">
        <f t="shared" si="413"/>
        <v>-3.4139245433795011</v>
      </c>
      <c r="Y648" s="28">
        <f t="shared" si="380"/>
        <v>-112.43990468679769</v>
      </c>
      <c r="Z648" s="28">
        <f t="shared" si="381"/>
        <v>-89.999863186989927</v>
      </c>
      <c r="AA648" s="28">
        <f t="shared" si="382"/>
        <v>74.357500576482366</v>
      </c>
      <c r="AB648" s="28">
        <f t="shared" si="383"/>
        <v>-89.989028964856402</v>
      </c>
      <c r="AC648" s="28">
        <f t="shared" si="384"/>
        <v>63.653252682828551</v>
      </c>
      <c r="AD648" s="28">
        <f t="shared" si="385"/>
        <v>89.962376427637864</v>
      </c>
      <c r="AE648" s="28">
        <f t="shared" si="386"/>
        <v>22.156924029133734</v>
      </c>
      <c r="AF648" s="28">
        <f t="shared" si="387"/>
        <v>-90.026515724208465</v>
      </c>
      <c r="AG648" s="28">
        <f t="shared" si="410"/>
        <v>92.110410468749379</v>
      </c>
      <c r="AH648" s="28">
        <f t="shared" si="388"/>
        <v>-198.6438172395616</v>
      </c>
      <c r="AI648" s="28">
        <f t="shared" si="389"/>
        <v>-89.999999993302211</v>
      </c>
      <c r="AJ648" s="28">
        <f t="shared" si="390"/>
        <v>121.98232978116893</v>
      </c>
      <c r="AK648" s="28">
        <f t="shared" si="391"/>
        <v>89.999954395663309</v>
      </c>
      <c r="AL648" s="29">
        <f t="shared" si="392"/>
        <v>-71.784054706837736</v>
      </c>
      <c r="AM648" s="28">
        <f t="shared" si="393"/>
        <v>-89.985245656102663</v>
      </c>
      <c r="AN648" s="28">
        <f t="shared" si="394"/>
        <v>-56.335131696481028</v>
      </c>
      <c r="AO648" s="28">
        <f t="shared" si="395"/>
        <v>-89.985291253741565</v>
      </c>
      <c r="AP648">
        <f t="shared" si="411"/>
        <v>23.609121289162623</v>
      </c>
      <c r="AQ648">
        <f t="shared" si="412"/>
        <v>-25.26482869549163</v>
      </c>
      <c r="AR648" s="28">
        <f t="shared" si="396"/>
        <v>-35.833915073676302</v>
      </c>
      <c r="AS648" s="30">
        <f t="shared" si="397"/>
        <v>-180.01180697795002</v>
      </c>
      <c r="AT648" s="28">
        <f t="shared" si="398"/>
        <v>0.31785926022424216</v>
      </c>
      <c r="AU648" s="28">
        <f t="shared" si="399"/>
        <v>15.406213531546729</v>
      </c>
      <c r="AV648" s="29">
        <f t="shared" si="400"/>
        <v>-9.810538295352922E-4</v>
      </c>
      <c r="AW648" s="28">
        <f t="shared" si="401"/>
        <v>-0.86113000108402493</v>
      </c>
      <c r="AX648" s="31">
        <f t="shared" si="402"/>
        <v>0.31687820639470687</v>
      </c>
      <c r="AY648" s="28">
        <f t="shared" si="403"/>
        <v>14.545083530462705</v>
      </c>
      <c r="AZ648" s="8">
        <f t="shared" si="404"/>
        <v>-35.517036867281597</v>
      </c>
      <c r="BA648" s="8">
        <f t="shared" si="405"/>
        <v>-165.46672344748731</v>
      </c>
      <c r="BB648" s="8">
        <f t="shared" si="406"/>
        <v>14.533276552512689</v>
      </c>
      <c r="BD648" s="32">
        <f t="shared" si="407"/>
        <v>-36</v>
      </c>
      <c r="BE648" s="32">
        <f t="shared" si="408"/>
        <v>-165</v>
      </c>
      <c r="BF648" s="32">
        <f t="shared" si="409"/>
        <v>15</v>
      </c>
    </row>
    <row r="649" spans="22:58" x14ac:dyDescent="0.25">
      <c r="V649" s="27">
        <v>7.4500000000000997</v>
      </c>
      <c r="W649" s="32">
        <f t="shared" si="379"/>
        <v>281838293.12651044</v>
      </c>
      <c r="X649">
        <f t="shared" si="413"/>
        <v>-3.4139245433795011</v>
      </c>
      <c r="Y649" s="28">
        <f t="shared" si="380"/>
        <v>-112.63990468679658</v>
      </c>
      <c r="Z649" s="28">
        <f t="shared" si="381"/>
        <v>-89.999866301234249</v>
      </c>
      <c r="AA649" s="28">
        <f t="shared" si="382"/>
        <v>74.557500569315692</v>
      </c>
      <c r="AB649" s="28">
        <f t="shared" si="383"/>
        <v>-89.989278696099362</v>
      </c>
      <c r="AC649" s="28">
        <f t="shared" si="384"/>
        <v>63.853252598544941</v>
      </c>
      <c r="AD649" s="28">
        <f t="shared" si="385"/>
        <v>89.963232844464557</v>
      </c>
      <c r="AE649" s="28">
        <f t="shared" si="386"/>
        <v>22.356923937684542</v>
      </c>
      <c r="AF649" s="28">
        <f t="shared" si="387"/>
        <v>-90.02591215286904</v>
      </c>
      <c r="AG649" s="28">
        <f t="shared" si="410"/>
        <v>92.110410468749379</v>
      </c>
      <c r="AH649" s="28">
        <f t="shared" si="388"/>
        <v>-198.84381723956159</v>
      </c>
      <c r="AI649" s="28">
        <f t="shared" si="389"/>
        <v>-89.999999993454679</v>
      </c>
      <c r="AJ649" s="28">
        <f t="shared" si="390"/>
        <v>122.1823297811688</v>
      </c>
      <c r="AK649" s="28">
        <f t="shared" si="391"/>
        <v>89.999955433744745</v>
      </c>
      <c r="AL649" s="29">
        <f t="shared" si="392"/>
        <v>-71.984054693876018</v>
      </c>
      <c r="AM649" s="28">
        <f t="shared" si="393"/>
        <v>-89.985581505958393</v>
      </c>
      <c r="AN649" s="28">
        <f t="shared" si="394"/>
        <v>-56.535131683519424</v>
      </c>
      <c r="AO649" s="28">
        <f t="shared" si="395"/>
        <v>-89.985626065668328</v>
      </c>
      <c r="AP649">
        <f t="shared" si="411"/>
        <v>23.609121289162623</v>
      </c>
      <c r="AQ649">
        <f t="shared" si="412"/>
        <v>-25.26482869549163</v>
      </c>
      <c r="AR649" s="28">
        <f t="shared" si="396"/>
        <v>-35.83391515216389</v>
      </c>
      <c r="AS649" s="30">
        <f t="shared" si="397"/>
        <v>-180.01153821853737</v>
      </c>
      <c r="AT649" s="28">
        <f t="shared" si="398"/>
        <v>0.33228046802146416</v>
      </c>
      <c r="AU649" s="28">
        <f t="shared" si="399"/>
        <v>15.747456507627346</v>
      </c>
      <c r="AV649" s="29">
        <f t="shared" si="400"/>
        <v>-1.0272840041930392E-3</v>
      </c>
      <c r="AW649" s="28">
        <f t="shared" si="401"/>
        <v>-0.88118516874333952</v>
      </c>
      <c r="AX649" s="31">
        <f t="shared" si="402"/>
        <v>0.33125318401727111</v>
      </c>
      <c r="AY649" s="28">
        <f t="shared" si="403"/>
        <v>14.866271338884006</v>
      </c>
      <c r="AZ649" s="8">
        <f t="shared" si="404"/>
        <v>-35.502661968146619</v>
      </c>
      <c r="BA649" s="8">
        <f t="shared" si="405"/>
        <v>-165.14526687965335</v>
      </c>
      <c r="BB649" s="8">
        <f t="shared" si="406"/>
        <v>14.854733120346651</v>
      </c>
      <c r="BD649" s="32">
        <f t="shared" si="407"/>
        <v>-36</v>
      </c>
      <c r="BE649" s="32">
        <f t="shared" si="408"/>
        <v>-165</v>
      </c>
      <c r="BF649" s="32">
        <f t="shared" si="409"/>
        <v>15</v>
      </c>
    </row>
    <row r="650" spans="22:58" x14ac:dyDescent="0.25">
      <c r="V650" s="27">
        <v>7.4600000000001003</v>
      </c>
      <c r="W650" s="32">
        <f t="shared" si="379"/>
        <v>288403150.31272817</v>
      </c>
      <c r="X650">
        <f t="shared" si="413"/>
        <v>-3.4139245433795011</v>
      </c>
      <c r="Y650" s="28">
        <f t="shared" si="380"/>
        <v>-112.83990468679555</v>
      </c>
      <c r="Z650" s="28">
        <f t="shared" si="381"/>
        <v>-89.999869344589712</v>
      </c>
      <c r="AA650" s="28">
        <f t="shared" si="382"/>
        <v>74.757500562471591</v>
      </c>
      <c r="AB650" s="28">
        <f t="shared" si="383"/>
        <v>-89.989522742765615</v>
      </c>
      <c r="AC650" s="28">
        <f t="shared" si="384"/>
        <v>64.053252518054762</v>
      </c>
      <c r="AD650" s="28">
        <f t="shared" si="385"/>
        <v>89.964069766880115</v>
      </c>
      <c r="AE650" s="28">
        <f t="shared" si="386"/>
        <v>22.556923850351296</v>
      </c>
      <c r="AF650" s="28">
        <f t="shared" si="387"/>
        <v>-90.025322320475212</v>
      </c>
      <c r="AG650" s="28">
        <f t="shared" si="410"/>
        <v>92.110410468749379</v>
      </c>
      <c r="AH650" s="28">
        <f t="shared" si="388"/>
        <v>-199.04381723956163</v>
      </c>
      <c r="AI650" s="28">
        <f t="shared" si="389"/>
        <v>-89.999999993603666</v>
      </c>
      <c r="AJ650" s="28">
        <f t="shared" si="390"/>
        <v>122.38232978116871</v>
      </c>
      <c r="AK650" s="28">
        <f t="shared" si="391"/>
        <v>89.999956448196571</v>
      </c>
      <c r="AL650" s="29">
        <f t="shared" si="392"/>
        <v>-72.184054681497699</v>
      </c>
      <c r="AM650" s="28">
        <f t="shared" si="393"/>
        <v>-89.985909710939026</v>
      </c>
      <c r="AN650" s="28">
        <f t="shared" si="394"/>
        <v>-56.735131671141247</v>
      </c>
      <c r="AO650" s="28">
        <f t="shared" si="395"/>
        <v>-89.985953256346122</v>
      </c>
      <c r="AP650">
        <f t="shared" si="411"/>
        <v>23.609121289162623</v>
      </c>
      <c r="AQ650">
        <f t="shared" si="412"/>
        <v>-25.26482869549163</v>
      </c>
      <c r="AR650" s="28">
        <f t="shared" si="396"/>
        <v>-35.833915227118958</v>
      </c>
      <c r="AS650" s="30">
        <f t="shared" si="397"/>
        <v>-180.01127557682133</v>
      </c>
      <c r="AT650" s="28">
        <f t="shared" si="398"/>
        <v>0.3473301759340835</v>
      </c>
      <c r="AU650" s="28">
        <f t="shared" si="399"/>
        <v>16.095465349281046</v>
      </c>
      <c r="AV650" s="29">
        <f t="shared" si="400"/>
        <v>-1.075692412411714E-3</v>
      </c>
      <c r="AW650" s="28">
        <f t="shared" si="401"/>
        <v>-0.90170725768475879</v>
      </c>
      <c r="AX650" s="31">
        <f t="shared" si="402"/>
        <v>0.34625448352167176</v>
      </c>
      <c r="AY650" s="28">
        <f t="shared" si="403"/>
        <v>15.193758091596287</v>
      </c>
      <c r="AZ650" s="8">
        <f t="shared" si="404"/>
        <v>-35.487660743597289</v>
      </c>
      <c r="BA650" s="8">
        <f t="shared" si="405"/>
        <v>-164.81751748522504</v>
      </c>
      <c r="BB650" s="8">
        <f t="shared" si="406"/>
        <v>15.182482514774961</v>
      </c>
      <c r="BD650" s="32">
        <f t="shared" si="407"/>
        <v>-35</v>
      </c>
      <c r="BE650" s="32">
        <f t="shared" si="408"/>
        <v>-165</v>
      </c>
      <c r="BF650" s="32">
        <f t="shared" si="409"/>
        <v>15</v>
      </c>
    </row>
    <row r="651" spans="22:58" x14ac:dyDescent="0.25">
      <c r="V651" s="27">
        <v>7.4700000000001001</v>
      </c>
      <c r="W651" s="32">
        <f t="shared" si="379"/>
        <v>295120922.66670662</v>
      </c>
      <c r="X651">
        <f t="shared" si="413"/>
        <v>-3.4139245433795011</v>
      </c>
      <c r="Y651" s="28">
        <f t="shared" si="380"/>
        <v>-113.0399046867945</v>
      </c>
      <c r="Z651" s="28">
        <f t="shared" si="381"/>
        <v>-89.999872318669958</v>
      </c>
      <c r="AA651" s="28">
        <f t="shared" si="382"/>
        <v>74.957500555935454</v>
      </c>
      <c r="AB651" s="28">
        <f t="shared" si="383"/>
        <v>-89.989761234251901</v>
      </c>
      <c r="AC651" s="28">
        <f t="shared" si="384"/>
        <v>64.253252441187158</v>
      </c>
      <c r="AD651" s="28">
        <f t="shared" si="385"/>
        <v>89.964887638630472</v>
      </c>
      <c r="AE651" s="28">
        <f t="shared" si="386"/>
        <v>22.756923766948617</v>
      </c>
      <c r="AF651" s="28">
        <f t="shared" si="387"/>
        <v>-90.024745914291401</v>
      </c>
      <c r="AG651" s="28">
        <f t="shared" si="410"/>
        <v>92.110410468749379</v>
      </c>
      <c r="AH651" s="28">
        <f t="shared" si="388"/>
        <v>-199.24381723956159</v>
      </c>
      <c r="AI651" s="28">
        <f t="shared" si="389"/>
        <v>-89.999999993749256</v>
      </c>
      <c r="AJ651" s="28">
        <f t="shared" si="390"/>
        <v>122.58232978116858</v>
      </c>
      <c r="AK651" s="28">
        <f t="shared" si="391"/>
        <v>89.999957439556653</v>
      </c>
      <c r="AL651" s="29">
        <f t="shared" si="392"/>
        <v>-72.384054669676431</v>
      </c>
      <c r="AM651" s="28">
        <f t="shared" si="393"/>
        <v>-89.9862304450631</v>
      </c>
      <c r="AN651" s="28">
        <f t="shared" si="394"/>
        <v>-56.935131659320064</v>
      </c>
      <c r="AO651" s="28">
        <f t="shared" si="395"/>
        <v>-89.986272999255704</v>
      </c>
      <c r="AP651">
        <f t="shared" si="411"/>
        <v>23.609121289162623</v>
      </c>
      <c r="AQ651">
        <f t="shared" si="412"/>
        <v>-25.26482869549163</v>
      </c>
      <c r="AR651" s="28">
        <f t="shared" si="396"/>
        <v>-35.833915298700454</v>
      </c>
      <c r="AS651" s="30">
        <f t="shared" si="397"/>
        <v>-180.0110189135471</v>
      </c>
      <c r="AT651" s="28">
        <f t="shared" si="398"/>
        <v>0.36303345694287276</v>
      </c>
      <c r="AU651" s="28">
        <f t="shared" si="399"/>
        <v>16.450321824685929</v>
      </c>
      <c r="AV651" s="29">
        <f t="shared" si="400"/>
        <v>-1.1263816603049794E-3</v>
      </c>
      <c r="AW651" s="28">
        <f t="shared" si="401"/>
        <v>-0.92270712791690856</v>
      </c>
      <c r="AX651" s="31">
        <f t="shared" si="402"/>
        <v>0.36190707528256777</v>
      </c>
      <c r="AY651" s="28">
        <f t="shared" si="403"/>
        <v>15.527614696769021</v>
      </c>
      <c r="AZ651" s="8">
        <f t="shared" si="404"/>
        <v>-35.472008223417888</v>
      </c>
      <c r="BA651" s="8">
        <f t="shared" si="405"/>
        <v>-164.48340421677807</v>
      </c>
      <c r="BB651" s="8">
        <f t="shared" si="406"/>
        <v>15.516595783221931</v>
      </c>
      <c r="BD651" s="32">
        <f t="shared" si="407"/>
        <v>-35</v>
      </c>
      <c r="BE651" s="32">
        <f t="shared" si="408"/>
        <v>-164</v>
      </c>
      <c r="BF651" s="32">
        <f t="shared" si="409"/>
        <v>16</v>
      </c>
    </row>
    <row r="652" spans="22:58" x14ac:dyDescent="0.25">
      <c r="V652" s="27">
        <v>7.4800000000000999</v>
      </c>
      <c r="W652" s="32">
        <f t="shared" si="379"/>
        <v>301995172.04027122</v>
      </c>
      <c r="X652">
        <f t="shared" si="413"/>
        <v>-3.4139245433795011</v>
      </c>
      <c r="Y652" s="28">
        <f t="shared" si="380"/>
        <v>-113.23990468679352</v>
      </c>
      <c r="Z652" s="28">
        <f t="shared" si="381"/>
        <v>-89.999875225051852</v>
      </c>
      <c r="AA652" s="28">
        <f t="shared" si="382"/>
        <v>75.157500549693538</v>
      </c>
      <c r="AB652" s="28">
        <f t="shared" si="383"/>
        <v>-89.989994297009517</v>
      </c>
      <c r="AC652" s="28">
        <f t="shared" si="384"/>
        <v>64.4532523677792</v>
      </c>
      <c r="AD652" s="28">
        <f t="shared" si="385"/>
        <v>89.965686893360711</v>
      </c>
      <c r="AE652" s="28">
        <f t="shared" si="386"/>
        <v>22.956923687299721</v>
      </c>
      <c r="AF652" s="28">
        <f t="shared" si="387"/>
        <v>-90.024182628700672</v>
      </c>
      <c r="AG652" s="28">
        <f t="shared" si="410"/>
        <v>92.110410468749379</v>
      </c>
      <c r="AH652" s="28">
        <f t="shared" si="388"/>
        <v>-199.44381723956158</v>
      </c>
      <c r="AI652" s="28">
        <f t="shared" si="389"/>
        <v>-89.999999993891535</v>
      </c>
      <c r="AJ652" s="28">
        <f t="shared" si="390"/>
        <v>122.78232978116847</v>
      </c>
      <c r="AK652" s="28">
        <f t="shared" si="391"/>
        <v>89.999958408350622</v>
      </c>
      <c r="AL652" s="29">
        <f t="shared" si="392"/>
        <v>-72.584054658387231</v>
      </c>
      <c r="AM652" s="28">
        <f t="shared" si="393"/>
        <v>-89.986543878388005</v>
      </c>
      <c r="AN652" s="28">
        <f t="shared" si="394"/>
        <v>-57.135131648030963</v>
      </c>
      <c r="AO652" s="28">
        <f t="shared" si="395"/>
        <v>-89.986585463928918</v>
      </c>
      <c r="AP652">
        <f t="shared" si="411"/>
        <v>23.609121289162623</v>
      </c>
      <c r="AQ652">
        <f t="shared" si="412"/>
        <v>-25.26482869549163</v>
      </c>
      <c r="AR652" s="28">
        <f t="shared" si="396"/>
        <v>-35.83391536706025</v>
      </c>
      <c r="AS652" s="30">
        <f t="shared" si="397"/>
        <v>-180.01076809262958</v>
      </c>
      <c r="AT652" s="28">
        <f t="shared" si="398"/>
        <v>0.3794161796815827</v>
      </c>
      <c r="AU652" s="28">
        <f t="shared" si="399"/>
        <v>16.812105148039855</v>
      </c>
      <c r="AV652" s="29">
        <f t="shared" si="400"/>
        <v>-1.179459184756578E-3</v>
      </c>
      <c r="AW652" s="28">
        <f t="shared" si="401"/>
        <v>-0.94419589126793502</v>
      </c>
      <c r="AX652" s="31">
        <f t="shared" si="402"/>
        <v>0.37823672049682611</v>
      </c>
      <c r="AY652" s="28">
        <f t="shared" si="403"/>
        <v>15.86790925677192</v>
      </c>
      <c r="AZ652" s="8">
        <f t="shared" si="404"/>
        <v>-35.45567864656342</v>
      </c>
      <c r="BA652" s="8">
        <f t="shared" si="405"/>
        <v>-164.14285883585765</v>
      </c>
      <c r="BB652" s="8">
        <f t="shared" si="406"/>
        <v>15.857141164142348</v>
      </c>
      <c r="BD652" s="32">
        <f t="shared" si="407"/>
        <v>-35</v>
      </c>
      <c r="BE652" s="32">
        <f t="shared" si="408"/>
        <v>-164</v>
      </c>
      <c r="BF652" s="32">
        <f t="shared" si="409"/>
        <v>16</v>
      </c>
    </row>
    <row r="653" spans="22:58" x14ac:dyDescent="0.25">
      <c r="V653" s="27">
        <v>7.4900000000000997</v>
      </c>
      <c r="W653" s="32">
        <f t="shared" si="379"/>
        <v>309029543.25143027</v>
      </c>
      <c r="X653">
        <f t="shared" si="413"/>
        <v>-3.4139245433795011</v>
      </c>
      <c r="Y653" s="28">
        <f t="shared" si="380"/>
        <v>-113.43990468679259</v>
      </c>
      <c r="Z653" s="28">
        <f t="shared" si="381"/>
        <v>-89.999878065276434</v>
      </c>
      <c r="AA653" s="28">
        <f t="shared" si="382"/>
        <v>75.357500543732542</v>
      </c>
      <c r="AB653" s="28">
        <f t="shared" si="383"/>
        <v>-89.99022205461138</v>
      </c>
      <c r="AC653" s="28">
        <f t="shared" si="384"/>
        <v>64.653252297675138</v>
      </c>
      <c r="AD653" s="28">
        <f t="shared" si="385"/>
        <v>89.966467954845044</v>
      </c>
      <c r="AE653" s="28">
        <f t="shared" si="386"/>
        <v>23.156923611235584</v>
      </c>
      <c r="AF653" s="28">
        <f t="shared" si="387"/>
        <v>-90.02363216504277</v>
      </c>
      <c r="AG653" s="28">
        <f t="shared" si="410"/>
        <v>92.110410468749379</v>
      </c>
      <c r="AH653" s="28">
        <f t="shared" si="388"/>
        <v>-199.64381723956163</v>
      </c>
      <c r="AI653" s="28">
        <f t="shared" si="389"/>
        <v>-89.999999994030588</v>
      </c>
      <c r="AJ653" s="28">
        <f t="shared" si="390"/>
        <v>122.98232978116836</v>
      </c>
      <c r="AK653" s="28">
        <f t="shared" si="391"/>
        <v>89.999959355092145</v>
      </c>
      <c r="AL653" s="29">
        <f t="shared" si="392"/>
        <v>-72.784054647606126</v>
      </c>
      <c r="AM653" s="28">
        <f t="shared" si="393"/>
        <v>-89.986850177100166</v>
      </c>
      <c r="AN653" s="28">
        <f t="shared" si="394"/>
        <v>-57.335131637250015</v>
      </c>
      <c r="AO653" s="28">
        <f t="shared" si="395"/>
        <v>-89.98689081603861</v>
      </c>
      <c r="AP653">
        <f t="shared" si="411"/>
        <v>23.609121289162623</v>
      </c>
      <c r="AQ653">
        <f t="shared" si="412"/>
        <v>-25.26482869549163</v>
      </c>
      <c r="AR653" s="28">
        <f t="shared" si="396"/>
        <v>-35.833915432343439</v>
      </c>
      <c r="AS653" s="30">
        <f t="shared" si="397"/>
        <v>-180.01052298108138</v>
      </c>
      <c r="AT653" s="28">
        <f t="shared" si="398"/>
        <v>0.39650501563403467</v>
      </c>
      <c r="AU653" s="28">
        <f t="shared" si="399"/>
        <v>17.180891702481894</v>
      </c>
      <c r="AV653" s="29">
        <f t="shared" si="400"/>
        <v>-1.2350374806093987E-3</v>
      </c>
      <c r="AW653" s="28">
        <f t="shared" si="401"/>
        <v>-0.96618491716946187</v>
      </c>
      <c r="AX653" s="31">
        <f t="shared" si="402"/>
        <v>0.39526997815342529</v>
      </c>
      <c r="AY653" s="28">
        <f t="shared" si="403"/>
        <v>16.214706785312433</v>
      </c>
      <c r="AZ653" s="8">
        <f t="shared" si="404"/>
        <v>-35.438645454190016</v>
      </c>
      <c r="BA653" s="8">
        <f t="shared" si="405"/>
        <v>-163.79581619576894</v>
      </c>
      <c r="BB653" s="8">
        <f t="shared" si="406"/>
        <v>16.204183804231064</v>
      </c>
      <c r="BD653" s="32">
        <f t="shared" si="407"/>
        <v>-35</v>
      </c>
      <c r="BE653" s="32">
        <f t="shared" si="408"/>
        <v>-164</v>
      </c>
      <c r="BF653" s="32">
        <f t="shared" si="409"/>
        <v>16</v>
      </c>
    </row>
    <row r="654" spans="22:58" x14ac:dyDescent="0.25">
      <c r="V654" s="27">
        <v>7.5000000000001004</v>
      </c>
      <c r="W654" s="32">
        <f t="shared" si="379"/>
        <v>316227766.01691192</v>
      </c>
      <c r="X654">
        <f t="shared" si="413"/>
        <v>-3.4139245433795011</v>
      </c>
      <c r="Y654" s="28">
        <f t="shared" si="380"/>
        <v>-113.63990468679175</v>
      </c>
      <c r="Z654" s="28">
        <f t="shared" si="381"/>
        <v>-89.999880840849599</v>
      </c>
      <c r="AA654" s="28">
        <f t="shared" si="382"/>
        <v>75.557500538039875</v>
      </c>
      <c r="AB654" s="28">
        <f t="shared" si="383"/>
        <v>-89.990444627817595</v>
      </c>
      <c r="AC654" s="28">
        <f t="shared" si="384"/>
        <v>64.853252230726326</v>
      </c>
      <c r="AD654" s="28">
        <f t="shared" si="385"/>
        <v>89.967231237211422</v>
      </c>
      <c r="AE654" s="28">
        <f t="shared" si="386"/>
        <v>23.356923538594941</v>
      </c>
      <c r="AF654" s="28">
        <f t="shared" si="387"/>
        <v>-90.023094231455786</v>
      </c>
      <c r="AG654" s="28">
        <f t="shared" si="410"/>
        <v>92.110410468749379</v>
      </c>
      <c r="AH654" s="28">
        <f t="shared" si="388"/>
        <v>-199.84381723956164</v>
      </c>
      <c r="AI654" s="28">
        <f t="shared" si="389"/>
        <v>-89.999999994166473</v>
      </c>
      <c r="AJ654" s="28">
        <f t="shared" si="390"/>
        <v>123.18232978116828</v>
      </c>
      <c r="AK654" s="28">
        <f t="shared" si="391"/>
        <v>89.999960280283204</v>
      </c>
      <c r="AL654" s="29">
        <f t="shared" si="392"/>
        <v>-72.984054637310294</v>
      </c>
      <c r="AM654" s="28">
        <f t="shared" si="393"/>
        <v>-89.987149503603149</v>
      </c>
      <c r="AN654" s="28">
        <f t="shared" si="394"/>
        <v>-57.535131626954282</v>
      </c>
      <c r="AO654" s="28">
        <f t="shared" si="395"/>
        <v>-89.987189217486417</v>
      </c>
      <c r="AP654">
        <f t="shared" si="411"/>
        <v>23.609121289162623</v>
      </c>
      <c r="AQ654">
        <f t="shared" si="412"/>
        <v>-25.26482869549163</v>
      </c>
      <c r="AR654" s="28">
        <f t="shared" si="396"/>
        <v>-35.833915494688348</v>
      </c>
      <c r="AS654" s="30">
        <f t="shared" si="397"/>
        <v>-180.0102834489422</v>
      </c>
      <c r="AT654" s="28">
        <f t="shared" si="398"/>
        <v>0.41432744461831927</v>
      </c>
      <c r="AU654" s="28">
        <f t="shared" si="399"/>
        <v>17.55675475085161</v>
      </c>
      <c r="AV654" s="29">
        <f t="shared" si="400"/>
        <v>-1.2932343385307866E-3</v>
      </c>
      <c r="AW654" s="28">
        <f t="shared" si="401"/>
        <v>-0.9886858385695001</v>
      </c>
      <c r="AX654" s="31">
        <f t="shared" si="402"/>
        <v>0.41303421027978848</v>
      </c>
      <c r="AY654" s="28">
        <f t="shared" si="403"/>
        <v>16.568068912282111</v>
      </c>
      <c r="AZ654" s="8">
        <f t="shared" si="404"/>
        <v>-35.420881284408559</v>
      </c>
      <c r="BA654" s="8">
        <f t="shared" si="405"/>
        <v>-163.44221453666009</v>
      </c>
      <c r="BB654" s="8">
        <f t="shared" si="406"/>
        <v>16.557785463339911</v>
      </c>
      <c r="BD654" s="32">
        <f t="shared" si="407"/>
        <v>-35</v>
      </c>
      <c r="BE654" s="32">
        <f t="shared" si="408"/>
        <v>-163</v>
      </c>
      <c r="BF654" s="32">
        <f t="shared" si="409"/>
        <v>17</v>
      </c>
    </row>
    <row r="655" spans="22:58" x14ac:dyDescent="0.25">
      <c r="V655" s="27">
        <v>7.5100000000001002</v>
      </c>
      <c r="W655" s="32">
        <f t="shared" si="379"/>
        <v>323593656.92970389</v>
      </c>
      <c r="X655">
        <f t="shared" si="413"/>
        <v>-3.4139245433795011</v>
      </c>
      <c r="Y655" s="28">
        <f t="shared" si="380"/>
        <v>-113.83990468679089</v>
      </c>
      <c r="Z655" s="28">
        <f t="shared" si="381"/>
        <v>-89.999883553243009</v>
      </c>
      <c r="AA655" s="28">
        <f t="shared" si="382"/>
        <v>75.757500532603387</v>
      </c>
      <c r="AB655" s="28">
        <f t="shared" si="383"/>
        <v>-89.990662134639379</v>
      </c>
      <c r="AC655" s="28">
        <f t="shared" si="384"/>
        <v>65.053252166790656</v>
      </c>
      <c r="AD655" s="28">
        <f t="shared" si="385"/>
        <v>89.967977145161186</v>
      </c>
      <c r="AE655" s="28">
        <f t="shared" si="386"/>
        <v>23.556923469223648</v>
      </c>
      <c r="AF655" s="28">
        <f t="shared" si="387"/>
        <v>-90.022568542721203</v>
      </c>
      <c r="AG655" s="28">
        <f t="shared" si="410"/>
        <v>92.110410468749379</v>
      </c>
      <c r="AH655" s="28">
        <f t="shared" si="388"/>
        <v>-200.04381723956163</v>
      </c>
      <c r="AI655" s="28">
        <f t="shared" si="389"/>
        <v>-89.999999994299245</v>
      </c>
      <c r="AJ655" s="28">
        <f t="shared" si="390"/>
        <v>123.3823297811682</v>
      </c>
      <c r="AK655" s="28">
        <f t="shared" si="391"/>
        <v>89.999961184414332</v>
      </c>
      <c r="AL655" s="29">
        <f t="shared" si="392"/>
        <v>-73.184054627477821</v>
      </c>
      <c r="AM655" s="28">
        <f t="shared" si="393"/>
        <v>-89.987442016603765</v>
      </c>
      <c r="AN655" s="28">
        <f t="shared" si="394"/>
        <v>-57.73513161712188</v>
      </c>
      <c r="AO655" s="28">
        <f t="shared" si="395"/>
        <v>-89.987480826488678</v>
      </c>
      <c r="AP655">
        <f t="shared" si="411"/>
        <v>23.609121289162623</v>
      </c>
      <c r="AQ655">
        <f t="shared" si="412"/>
        <v>-25.26482869549163</v>
      </c>
      <c r="AR655" s="28">
        <f t="shared" si="396"/>
        <v>-35.833915554227239</v>
      </c>
      <c r="AS655" s="30">
        <f t="shared" si="397"/>
        <v>-180.01004936920987</v>
      </c>
      <c r="AT655" s="28">
        <f t="shared" si="398"/>
        <v>0.43291175838115004</v>
      </c>
      <c r="AU655" s="28">
        <f t="shared" si="399"/>
        <v>17.939764134430639</v>
      </c>
      <c r="AV655" s="29">
        <f t="shared" si="400"/>
        <v>-1.3541730940260887E-3</v>
      </c>
      <c r="AW655" s="28">
        <f t="shared" si="401"/>
        <v>-1.0117105579768033</v>
      </c>
      <c r="AX655" s="31">
        <f t="shared" si="402"/>
        <v>0.43155758528712396</v>
      </c>
      <c r="AY655" s="28">
        <f t="shared" si="403"/>
        <v>16.928053576453834</v>
      </c>
      <c r="AZ655" s="8">
        <f t="shared" si="404"/>
        <v>-35.402357968940116</v>
      </c>
      <c r="BA655" s="8">
        <f t="shared" si="405"/>
        <v>-163.08199579275603</v>
      </c>
      <c r="BB655" s="8">
        <f t="shared" si="406"/>
        <v>16.918004207243968</v>
      </c>
      <c r="BD655" s="32">
        <f t="shared" si="407"/>
        <v>-35</v>
      </c>
      <c r="BE655" s="32">
        <f t="shared" si="408"/>
        <v>-163</v>
      </c>
      <c r="BF655" s="32">
        <f t="shared" si="409"/>
        <v>17</v>
      </c>
    </row>
    <row r="656" spans="22:58" x14ac:dyDescent="0.25">
      <c r="V656" s="27">
        <v>7.5200000000000999</v>
      </c>
      <c r="W656" s="32">
        <f t="shared" si="379"/>
        <v>331131121.48266727</v>
      </c>
      <c r="X656">
        <f t="shared" si="413"/>
        <v>-3.4139245433795011</v>
      </c>
      <c r="Y656" s="28">
        <f t="shared" si="380"/>
        <v>-114.03990468679005</v>
      </c>
      <c r="Z656" s="28">
        <f t="shared" si="381"/>
        <v>-89.999886203894803</v>
      </c>
      <c r="AA656" s="28">
        <f t="shared" si="382"/>
        <v>75.957500527411554</v>
      </c>
      <c r="AB656" s="28">
        <f t="shared" si="383"/>
        <v>-89.990874690401697</v>
      </c>
      <c r="AC656" s="28">
        <f t="shared" si="384"/>
        <v>65.253252105732543</v>
      </c>
      <c r="AD656" s="28">
        <f t="shared" si="385"/>
        <v>89.968706074183586</v>
      </c>
      <c r="AE656" s="28">
        <f t="shared" si="386"/>
        <v>23.756923402974536</v>
      </c>
      <c r="AF656" s="28">
        <f t="shared" si="387"/>
        <v>-90.022054820112913</v>
      </c>
      <c r="AG656" s="28">
        <f t="shared" si="410"/>
        <v>92.110410468749379</v>
      </c>
      <c r="AH656" s="28">
        <f t="shared" si="388"/>
        <v>-200.24381723956162</v>
      </c>
      <c r="AI656" s="28">
        <f t="shared" si="389"/>
        <v>-89.999999994429018</v>
      </c>
      <c r="AJ656" s="28">
        <f t="shared" si="390"/>
        <v>123.58232978116808</v>
      </c>
      <c r="AK656" s="28">
        <f t="shared" si="391"/>
        <v>89.999962067964944</v>
      </c>
      <c r="AL656" s="29">
        <f t="shared" si="392"/>
        <v>-73.384054618087845</v>
      </c>
      <c r="AM656" s="28">
        <f t="shared" si="393"/>
        <v>-89.987727871196213</v>
      </c>
      <c r="AN656" s="28">
        <f t="shared" si="394"/>
        <v>-57.935131607732004</v>
      </c>
      <c r="AO656" s="28">
        <f t="shared" si="395"/>
        <v>-89.987765797660288</v>
      </c>
      <c r="AP656">
        <f t="shared" si="411"/>
        <v>23.609121289162623</v>
      </c>
      <c r="AQ656">
        <f t="shared" si="412"/>
        <v>-25.26482869549163</v>
      </c>
      <c r="AR656" s="28">
        <f t="shared" si="396"/>
        <v>-35.833915611086475</v>
      </c>
      <c r="AS656" s="30">
        <f t="shared" si="397"/>
        <v>-180.00982061777319</v>
      </c>
      <c r="AT656" s="28">
        <f t="shared" si="398"/>
        <v>0.45228706211840775</v>
      </c>
      <c r="AU656" s="28">
        <f t="shared" si="399"/>
        <v>18.329985959900561</v>
      </c>
      <c r="AV656" s="29">
        <f t="shared" si="400"/>
        <v>-1.4179828881306926E-3</v>
      </c>
      <c r="AW656" s="28">
        <f t="shared" si="401"/>
        <v>-1.0352712536393605</v>
      </c>
      <c r="AX656" s="31">
        <f t="shared" si="402"/>
        <v>0.45086907923027703</v>
      </c>
      <c r="AY656" s="28">
        <f t="shared" si="403"/>
        <v>17.2947147062612</v>
      </c>
      <c r="AZ656" s="8">
        <f t="shared" si="404"/>
        <v>-35.383046531856195</v>
      </c>
      <c r="BA656" s="8">
        <f t="shared" si="405"/>
        <v>-162.71510591151198</v>
      </c>
      <c r="BB656" s="8">
        <f t="shared" si="406"/>
        <v>17.284894088488016</v>
      </c>
      <c r="BD656" s="32">
        <f t="shared" si="407"/>
        <v>-35</v>
      </c>
      <c r="BE656" s="32">
        <f t="shared" si="408"/>
        <v>-163</v>
      </c>
      <c r="BF656" s="32">
        <f t="shared" si="409"/>
        <v>17</v>
      </c>
    </row>
    <row r="657" spans="22:58" x14ac:dyDescent="0.25">
      <c r="V657" s="27">
        <v>7.5300000000000997</v>
      </c>
      <c r="W657" s="32">
        <f t="shared" si="379"/>
        <v>338844156.1392805</v>
      </c>
      <c r="X657">
        <f t="shared" si="413"/>
        <v>-3.4139245433795011</v>
      </c>
      <c r="Y657" s="28">
        <f t="shared" si="380"/>
        <v>-114.23990468678929</v>
      </c>
      <c r="Z657" s="28">
        <f t="shared" si="381"/>
        <v>-89.999888794210406</v>
      </c>
      <c r="AA657" s="28">
        <f t="shared" si="382"/>
        <v>76.157500522453418</v>
      </c>
      <c r="AB657" s="28">
        <f t="shared" si="383"/>
        <v>-89.991082407804385</v>
      </c>
      <c r="AC657" s="28">
        <f t="shared" si="384"/>
        <v>65.453252047422538</v>
      </c>
      <c r="AD657" s="28">
        <f t="shared" si="385"/>
        <v>89.969418410765513</v>
      </c>
      <c r="AE657" s="28">
        <f t="shared" si="386"/>
        <v>23.956923339707174</v>
      </c>
      <c r="AF657" s="28">
        <f t="shared" si="387"/>
        <v>-90.021552791249292</v>
      </c>
      <c r="AG657" s="28">
        <f t="shared" si="410"/>
        <v>92.110410468749379</v>
      </c>
      <c r="AH657" s="28">
        <f t="shared" si="388"/>
        <v>-200.44381723956161</v>
      </c>
      <c r="AI657" s="28">
        <f t="shared" si="389"/>
        <v>-89.999999994555836</v>
      </c>
      <c r="AJ657" s="28">
        <f t="shared" si="390"/>
        <v>123.78232978116799</v>
      </c>
      <c r="AK657" s="28">
        <f t="shared" si="391"/>
        <v>89.999962931403473</v>
      </c>
      <c r="AL657" s="29">
        <f t="shared" si="392"/>
        <v>-73.584054609120514</v>
      </c>
      <c r="AM657" s="28">
        <f t="shared" si="393"/>
        <v>-89.988007218944318</v>
      </c>
      <c r="AN657" s="28">
        <f t="shared" si="394"/>
        <v>-58.135131598764758</v>
      </c>
      <c r="AO657" s="28">
        <f t="shared" si="395"/>
        <v>-89.988044282096681</v>
      </c>
      <c r="AP657">
        <f t="shared" si="411"/>
        <v>23.609121289162623</v>
      </c>
      <c r="AQ657">
        <f t="shared" si="412"/>
        <v>-25.26482869549163</v>
      </c>
      <c r="AR657" s="28">
        <f t="shared" si="396"/>
        <v>-35.833915665386591</v>
      </c>
      <c r="AS657" s="30">
        <f t="shared" si="397"/>
        <v>-180.00959707334596</v>
      </c>
      <c r="AT657" s="28">
        <f t="shared" si="398"/>
        <v>0.47248327373141713</v>
      </c>
      <c r="AU657" s="28">
        <f t="shared" si="399"/>
        <v>18.727482274844288</v>
      </c>
      <c r="AV657" s="29">
        <f t="shared" si="400"/>
        <v>-1.4847989403411672E-3</v>
      </c>
      <c r="AW657" s="28">
        <f t="shared" si="401"/>
        <v>-1.0593803858596174</v>
      </c>
      <c r="AX657" s="31">
        <f t="shared" si="402"/>
        <v>0.47099847479107598</v>
      </c>
      <c r="AY657" s="28">
        <f t="shared" si="403"/>
        <v>17.668101888984669</v>
      </c>
      <c r="AZ657" s="8">
        <f t="shared" si="404"/>
        <v>-35.362917190595518</v>
      </c>
      <c r="BA657" s="8">
        <f t="shared" si="405"/>
        <v>-162.34149518436129</v>
      </c>
      <c r="BB657" s="8">
        <f t="shared" si="406"/>
        <v>17.658504815638707</v>
      </c>
      <c r="BD657" s="32">
        <f t="shared" si="407"/>
        <v>-35</v>
      </c>
      <c r="BE657" s="32">
        <f t="shared" si="408"/>
        <v>-162</v>
      </c>
      <c r="BF657" s="32">
        <f t="shared" si="409"/>
        <v>18</v>
      </c>
    </row>
    <row r="658" spans="22:58" x14ac:dyDescent="0.25">
      <c r="V658" s="27">
        <v>7.5400000000001004</v>
      </c>
      <c r="W658" s="32">
        <f t="shared" si="379"/>
        <v>346736850.45261264</v>
      </c>
      <c r="X658">
        <f t="shared" si="413"/>
        <v>-3.4139245433795011</v>
      </c>
      <c r="Y658" s="28">
        <f t="shared" si="380"/>
        <v>-114.43990468678857</v>
      </c>
      <c r="Z658" s="28">
        <f t="shared" si="381"/>
        <v>-89.999891325563226</v>
      </c>
      <c r="AA658" s="28">
        <f t="shared" si="382"/>
        <v>76.357500517718464</v>
      </c>
      <c r="AB658" s="28">
        <f t="shared" si="383"/>
        <v>-89.991285396981979</v>
      </c>
      <c r="AC658" s="28">
        <f t="shared" si="384"/>
        <v>65.653251991736937</v>
      </c>
      <c r="AD658" s="28">
        <f t="shared" si="385"/>
        <v>89.970114532596341</v>
      </c>
      <c r="AE658" s="28">
        <f t="shared" si="386"/>
        <v>24.156923279287341</v>
      </c>
      <c r="AF658" s="28">
        <f t="shared" si="387"/>
        <v>-90.021062189948879</v>
      </c>
      <c r="AG658" s="28">
        <f t="shared" si="410"/>
        <v>92.110410468749379</v>
      </c>
      <c r="AH658" s="28">
        <f t="shared" si="388"/>
        <v>-200.64381723956163</v>
      </c>
      <c r="AI658" s="28">
        <f t="shared" si="389"/>
        <v>-89.999999994679754</v>
      </c>
      <c r="AJ658" s="28">
        <f t="shared" si="390"/>
        <v>123.98232978116793</v>
      </c>
      <c r="AK658" s="28">
        <f t="shared" si="391"/>
        <v>89.999963775187737</v>
      </c>
      <c r="AL658" s="29">
        <f t="shared" si="392"/>
        <v>-73.784054600556829</v>
      </c>
      <c r="AM658" s="28">
        <f t="shared" si="393"/>
        <v>-89.988280207961907</v>
      </c>
      <c r="AN658" s="28">
        <f t="shared" si="394"/>
        <v>-58.335131590201144</v>
      </c>
      <c r="AO658" s="28">
        <f t="shared" si="395"/>
        <v>-89.988316427453924</v>
      </c>
      <c r="AP658">
        <f t="shared" si="411"/>
        <v>23.609121289162623</v>
      </c>
      <c r="AQ658">
        <f t="shared" si="412"/>
        <v>-25.26482869549163</v>
      </c>
      <c r="AR658" s="28">
        <f t="shared" si="396"/>
        <v>-35.83391571724281</v>
      </c>
      <c r="AS658" s="30">
        <f t="shared" si="397"/>
        <v>-180.0093786174028</v>
      </c>
      <c r="AT658" s="28">
        <f t="shared" si="398"/>
        <v>0.49353112062294086</v>
      </c>
      <c r="AU658" s="28">
        <f t="shared" si="399"/>
        <v>19.132310732223214</v>
      </c>
      <c r="AV658" s="29">
        <f t="shared" si="400"/>
        <v>-1.5547628343205652E-3</v>
      </c>
      <c r="AW658" s="28">
        <f t="shared" si="401"/>
        <v>-1.0840507034491089</v>
      </c>
      <c r="AX658" s="31">
        <f t="shared" si="402"/>
        <v>0.49197635778862031</v>
      </c>
      <c r="AY658" s="28">
        <f t="shared" si="403"/>
        <v>18.048260028774106</v>
      </c>
      <c r="AZ658" s="8">
        <f t="shared" si="404"/>
        <v>-35.341939359454187</v>
      </c>
      <c r="BA658" s="8">
        <f t="shared" si="405"/>
        <v>-161.96111858862869</v>
      </c>
      <c r="BB658" s="8">
        <f t="shared" si="406"/>
        <v>18.038881411371307</v>
      </c>
      <c r="BD658" s="32">
        <f t="shared" si="407"/>
        <v>-35</v>
      </c>
      <c r="BE658" s="32">
        <f t="shared" si="408"/>
        <v>-162</v>
      </c>
      <c r="BF658" s="32">
        <f t="shared" si="409"/>
        <v>18</v>
      </c>
    </row>
    <row r="659" spans="22:58" x14ac:dyDescent="0.25">
      <c r="V659" s="27">
        <v>7.5500000000001002</v>
      </c>
      <c r="W659" s="32">
        <f t="shared" si="379"/>
        <v>354813389.23365825</v>
      </c>
      <c r="X659">
        <f t="shared" si="413"/>
        <v>-3.4139245433795011</v>
      </c>
      <c r="Y659" s="28">
        <f t="shared" si="380"/>
        <v>-114.63990468678787</v>
      </c>
      <c r="Z659" s="28">
        <f t="shared" si="381"/>
        <v>-89.999893799295421</v>
      </c>
      <c r="AA659" s="28">
        <f t="shared" si="382"/>
        <v>76.557500513196587</v>
      </c>
      <c r="AB659" s="28">
        <f t="shared" si="383"/>
        <v>-89.991483765561981</v>
      </c>
      <c r="AC659" s="28">
        <f t="shared" si="384"/>
        <v>65.853251938557548</v>
      </c>
      <c r="AD659" s="28">
        <f t="shared" si="385"/>
        <v>89.970794808768275</v>
      </c>
      <c r="AE659" s="28">
        <f t="shared" si="386"/>
        <v>24.356923221586769</v>
      </c>
      <c r="AF659" s="28">
        <f t="shared" si="387"/>
        <v>-90.020582756089127</v>
      </c>
      <c r="AG659" s="28">
        <f t="shared" si="410"/>
        <v>92.110410468749379</v>
      </c>
      <c r="AH659" s="28">
        <f t="shared" si="388"/>
        <v>-200.84381723956164</v>
      </c>
      <c r="AI659" s="28">
        <f t="shared" si="389"/>
        <v>-89.999999994800859</v>
      </c>
      <c r="AJ659" s="28">
        <f t="shared" si="390"/>
        <v>124.18232978116785</v>
      </c>
      <c r="AK659" s="28">
        <f t="shared" si="391"/>
        <v>89.99996459976515</v>
      </c>
      <c r="AL659" s="29">
        <f t="shared" si="392"/>
        <v>-73.984054592378513</v>
      </c>
      <c r="AM659" s="28">
        <f t="shared" si="393"/>
        <v>-89.988546982991323</v>
      </c>
      <c r="AN659" s="28">
        <f t="shared" si="394"/>
        <v>-58.535131582022927</v>
      </c>
      <c r="AO659" s="28">
        <f t="shared" si="395"/>
        <v>-89.988582378027033</v>
      </c>
      <c r="AP659">
        <f t="shared" si="411"/>
        <v>23.609121289162623</v>
      </c>
      <c r="AQ659">
        <f t="shared" si="412"/>
        <v>-25.26482869549163</v>
      </c>
      <c r="AR659" s="28">
        <f t="shared" si="396"/>
        <v>-35.833915766765166</v>
      </c>
      <c r="AS659" s="30">
        <f t="shared" si="397"/>
        <v>-180.00916513411616</v>
      </c>
      <c r="AT659" s="28">
        <f t="shared" si="398"/>
        <v>0.51546213383223138</v>
      </c>
      <c r="AU659" s="28">
        <f t="shared" si="399"/>
        <v>19.544524244375239</v>
      </c>
      <c r="AV659" s="29">
        <f t="shared" si="400"/>
        <v>-1.6280228170272941E-3</v>
      </c>
      <c r="AW659" s="28">
        <f t="shared" si="401"/>
        <v>-1.1092952503252256</v>
      </c>
      <c r="AX659" s="31">
        <f t="shared" si="402"/>
        <v>0.51383411101520404</v>
      </c>
      <c r="AY659" s="28">
        <f t="shared" si="403"/>
        <v>18.435228994050014</v>
      </c>
      <c r="AZ659" s="8">
        <f t="shared" si="404"/>
        <v>-35.320081655749959</v>
      </c>
      <c r="BA659" s="8">
        <f t="shared" si="405"/>
        <v>-161.57393614006614</v>
      </c>
      <c r="BB659" s="8">
        <f t="shared" si="406"/>
        <v>18.426063859933862</v>
      </c>
      <c r="BD659" s="32">
        <f t="shared" si="407"/>
        <v>-35</v>
      </c>
      <c r="BE659" s="32">
        <f t="shared" si="408"/>
        <v>-162</v>
      </c>
      <c r="BF659" s="32">
        <f t="shared" si="409"/>
        <v>18</v>
      </c>
    </row>
    <row r="660" spans="22:58" x14ac:dyDescent="0.25">
      <c r="V660" s="27">
        <v>7.5600000000001</v>
      </c>
      <c r="W660" s="32">
        <f t="shared" si="379"/>
        <v>363078054.77018601</v>
      </c>
      <c r="X660">
        <f t="shared" si="413"/>
        <v>-3.4139245433795011</v>
      </c>
      <c r="Y660" s="28">
        <f t="shared" si="380"/>
        <v>-114.83990468678719</v>
      </c>
      <c r="Z660" s="28">
        <f t="shared" si="381"/>
        <v>-89.999896216718597</v>
      </c>
      <c r="AA660" s="28">
        <f t="shared" si="382"/>
        <v>76.757500508878238</v>
      </c>
      <c r="AB660" s="28">
        <f t="shared" si="383"/>
        <v>-89.991677618722022</v>
      </c>
      <c r="AC660" s="28">
        <f t="shared" si="384"/>
        <v>66.053251887771651</v>
      </c>
      <c r="AD660" s="28">
        <f t="shared" si="385"/>
        <v>89.971459599971979</v>
      </c>
      <c r="AE660" s="28">
        <f t="shared" si="386"/>
        <v>24.556923166483188</v>
      </c>
      <c r="AF660" s="28">
        <f t="shared" si="387"/>
        <v>-90.02011423546864</v>
      </c>
      <c r="AG660" s="28">
        <f t="shared" si="410"/>
        <v>92.110410468749379</v>
      </c>
      <c r="AH660" s="28">
        <f t="shared" si="388"/>
        <v>-201.04381723956163</v>
      </c>
      <c r="AI660" s="28">
        <f t="shared" si="389"/>
        <v>-89.999999994919207</v>
      </c>
      <c r="AJ660" s="28">
        <f t="shared" si="390"/>
        <v>124.38232978116778</v>
      </c>
      <c r="AK660" s="28">
        <f t="shared" si="391"/>
        <v>89.999965405572866</v>
      </c>
      <c r="AL660" s="29">
        <f t="shared" si="392"/>
        <v>-74.184054584568301</v>
      </c>
      <c r="AM660" s="28">
        <f t="shared" si="393"/>
        <v>-89.988807685480182</v>
      </c>
      <c r="AN660" s="28">
        <f t="shared" si="394"/>
        <v>-58.735131574212772</v>
      </c>
      <c r="AO660" s="28">
        <f t="shared" si="395"/>
        <v>-89.988842274826524</v>
      </c>
      <c r="AP660">
        <f t="shared" si="411"/>
        <v>23.609121289162623</v>
      </c>
      <c r="AQ660">
        <f t="shared" si="412"/>
        <v>-25.26482869549163</v>
      </c>
      <c r="AR660" s="28">
        <f t="shared" si="396"/>
        <v>-35.833915814058592</v>
      </c>
      <c r="AS660" s="30">
        <f t="shared" si="397"/>
        <v>-180.00895651029515</v>
      </c>
      <c r="AT660" s="28">
        <f t="shared" si="398"/>
        <v>0.53830863930497996</v>
      </c>
      <c r="AU660" s="28">
        <f t="shared" si="399"/>
        <v>19.964170627199461</v>
      </c>
      <c r="AV660" s="29">
        <f t="shared" si="400"/>
        <v>-1.7047341118336481E-3</v>
      </c>
      <c r="AW660" s="28">
        <f t="shared" si="401"/>
        <v>-1.1351273722528485</v>
      </c>
      <c r="AX660" s="31">
        <f t="shared" si="402"/>
        <v>0.53660390519314627</v>
      </c>
      <c r="AY660" s="28">
        <f t="shared" si="403"/>
        <v>18.829043254946612</v>
      </c>
      <c r="AZ660" s="8">
        <f t="shared" si="404"/>
        <v>-35.297311908865446</v>
      </c>
      <c r="BA660" s="8">
        <f t="shared" si="405"/>
        <v>-161.17991325534854</v>
      </c>
      <c r="BB660" s="8">
        <f t="shared" si="406"/>
        <v>18.820086744651462</v>
      </c>
      <c r="BD660" s="32">
        <f t="shared" si="407"/>
        <v>-35</v>
      </c>
      <c r="BE660" s="32">
        <f t="shared" si="408"/>
        <v>-161</v>
      </c>
      <c r="BF660" s="32">
        <f t="shared" si="409"/>
        <v>19</v>
      </c>
    </row>
    <row r="661" spans="22:58" x14ac:dyDescent="0.25">
      <c r="V661" s="27">
        <v>7.5700000000000998</v>
      </c>
      <c r="W661" s="32">
        <f t="shared" si="379"/>
        <v>371535229.09725785</v>
      </c>
      <c r="X661">
        <f t="shared" si="413"/>
        <v>-3.4139245433795011</v>
      </c>
      <c r="Y661" s="28">
        <f t="shared" si="380"/>
        <v>-115.03990468678653</v>
      </c>
      <c r="Z661" s="28">
        <f t="shared" si="381"/>
        <v>-89.9998985791145</v>
      </c>
      <c r="AA661" s="28">
        <f t="shared" si="382"/>
        <v>76.957500504754208</v>
      </c>
      <c r="AB661" s="28">
        <f t="shared" si="383"/>
        <v>-89.991867059245607</v>
      </c>
      <c r="AC661" s="28">
        <f t="shared" si="384"/>
        <v>66.253251839271456</v>
      </c>
      <c r="AD661" s="28">
        <f t="shared" si="385"/>
        <v>89.972109258687823</v>
      </c>
      <c r="AE661" s="28">
        <f t="shared" si="386"/>
        <v>24.756923113859628</v>
      </c>
      <c r="AF661" s="28">
        <f t="shared" si="387"/>
        <v>-90.019656379672284</v>
      </c>
      <c r="AG661" s="28">
        <f t="shared" si="410"/>
        <v>92.110410468749379</v>
      </c>
      <c r="AH661" s="28">
        <f t="shared" si="388"/>
        <v>-201.24381723956159</v>
      </c>
      <c r="AI661" s="28">
        <f t="shared" si="389"/>
        <v>-89.999999995034855</v>
      </c>
      <c r="AJ661" s="28">
        <f t="shared" si="390"/>
        <v>124.58232978116769</v>
      </c>
      <c r="AK661" s="28">
        <f t="shared" si="391"/>
        <v>89.999966193038162</v>
      </c>
      <c r="AL661" s="29">
        <f t="shared" si="392"/>
        <v>-74.38405457710958</v>
      </c>
      <c r="AM661" s="28">
        <f t="shared" si="393"/>
        <v>-89.989062453656331</v>
      </c>
      <c r="AN661" s="28">
        <f t="shared" si="394"/>
        <v>-58.935131566754109</v>
      </c>
      <c r="AO661" s="28">
        <f t="shared" si="395"/>
        <v>-89.989096255653024</v>
      </c>
      <c r="AP661">
        <f t="shared" si="411"/>
        <v>23.609121289162623</v>
      </c>
      <c r="AQ661">
        <f t="shared" si="412"/>
        <v>-25.26482869549163</v>
      </c>
      <c r="AR661" s="28">
        <f t="shared" si="396"/>
        <v>-35.833915859223488</v>
      </c>
      <c r="AS661" s="30">
        <f t="shared" si="397"/>
        <v>-180.00875263532532</v>
      </c>
      <c r="AT661" s="28">
        <f t="shared" si="398"/>
        <v>0.56210374609185654</v>
      </c>
      <c r="AU661" s="28">
        <f t="shared" si="399"/>
        <v>20.39129223532197</v>
      </c>
      <c r="AV661" s="29">
        <f t="shared" si="400"/>
        <v>-1.785059246331899E-3</v>
      </c>
      <c r="AW661" s="28">
        <f t="shared" si="401"/>
        <v>-1.1615607237335381</v>
      </c>
      <c r="AX661" s="31">
        <f t="shared" si="402"/>
        <v>0.56031868684552466</v>
      </c>
      <c r="AY661" s="28">
        <f t="shared" si="403"/>
        <v>19.229731511588433</v>
      </c>
      <c r="AZ661" s="8">
        <f t="shared" si="404"/>
        <v>-35.273597172377961</v>
      </c>
      <c r="BA661" s="8">
        <f t="shared" si="405"/>
        <v>-160.7790211237369</v>
      </c>
      <c r="BB661" s="8">
        <f t="shared" si="406"/>
        <v>19.220978876263104</v>
      </c>
      <c r="BD661" s="32">
        <f t="shared" si="407"/>
        <v>-35</v>
      </c>
      <c r="BE661" s="32">
        <f t="shared" si="408"/>
        <v>-161</v>
      </c>
      <c r="BF661" s="32">
        <f t="shared" si="409"/>
        <v>19</v>
      </c>
    </row>
    <row r="662" spans="22:58" x14ac:dyDescent="0.25">
      <c r="V662" s="27">
        <v>7.5800000000001004</v>
      </c>
      <c r="W662" s="32">
        <f t="shared" si="379"/>
        <v>380189396.32064986</v>
      </c>
      <c r="X662">
        <f t="shared" si="413"/>
        <v>-3.4139245433795011</v>
      </c>
      <c r="Y662" s="28">
        <f t="shared" si="380"/>
        <v>-115.23990468678593</v>
      </c>
      <c r="Z662" s="28">
        <f t="shared" si="381"/>
        <v>-89.999900887735691</v>
      </c>
      <c r="AA662" s="28">
        <f t="shared" si="382"/>
        <v>77.157500500815843</v>
      </c>
      <c r="AB662" s="28">
        <f t="shared" si="383"/>
        <v>-89.992052187576562</v>
      </c>
      <c r="AC662" s="28">
        <f t="shared" si="384"/>
        <v>66.453251792954205</v>
      </c>
      <c r="AD662" s="28">
        <f t="shared" si="385"/>
        <v>89.972744129372799</v>
      </c>
      <c r="AE662" s="28">
        <f t="shared" si="386"/>
        <v>24.95692306360462</v>
      </c>
      <c r="AF662" s="28">
        <f t="shared" si="387"/>
        <v>-90.019208945939468</v>
      </c>
      <c r="AG662" s="28">
        <f t="shared" si="410"/>
        <v>92.110410468749379</v>
      </c>
      <c r="AH662" s="28">
        <f t="shared" si="388"/>
        <v>-201.44381723956161</v>
      </c>
      <c r="AI662" s="28">
        <f t="shared" si="389"/>
        <v>-89.999999995147888</v>
      </c>
      <c r="AJ662" s="28">
        <f t="shared" si="390"/>
        <v>124.78232978116765</v>
      </c>
      <c r="AK662" s="28">
        <f t="shared" si="391"/>
        <v>89.999966962578569</v>
      </c>
      <c r="AL662" s="29">
        <f t="shared" si="392"/>
        <v>-74.584054569986606</v>
      </c>
      <c r="AM662" s="28">
        <f t="shared" si="393"/>
        <v>-89.98931142260119</v>
      </c>
      <c r="AN662" s="28">
        <f t="shared" si="394"/>
        <v>-59.135131559631191</v>
      </c>
      <c r="AO662" s="28">
        <f t="shared" si="395"/>
        <v>-89.98934445517051</v>
      </c>
      <c r="AP662">
        <f t="shared" si="411"/>
        <v>23.609121289162623</v>
      </c>
      <c r="AQ662">
        <f t="shared" si="412"/>
        <v>-25.26482869549163</v>
      </c>
      <c r="AR662" s="28">
        <f t="shared" si="396"/>
        <v>-35.833915902355578</v>
      </c>
      <c r="AS662" s="30">
        <f t="shared" si="397"/>
        <v>-180.00855340110996</v>
      </c>
      <c r="AT662" s="28">
        <f t="shared" si="398"/>
        <v>0.58688133126876563</v>
      </c>
      <c r="AU662" s="28">
        <f t="shared" si="399"/>
        <v>20.825925589176745</v>
      </c>
      <c r="AV662" s="29">
        <f t="shared" si="400"/>
        <v>-1.8691683954918507E-3</v>
      </c>
      <c r="AW662" s="28">
        <f t="shared" si="401"/>
        <v>-1.1886092750451269</v>
      </c>
      <c r="AX662" s="31">
        <f t="shared" si="402"/>
        <v>0.58501216287327373</v>
      </c>
      <c r="AY662" s="28">
        <f t="shared" si="403"/>
        <v>19.637316314131617</v>
      </c>
      <c r="AZ662" s="8">
        <f t="shared" si="404"/>
        <v>-35.248903739482301</v>
      </c>
      <c r="BA662" s="8">
        <f t="shared" si="405"/>
        <v>-160.37123708697834</v>
      </c>
      <c r="BB662" s="8">
        <f t="shared" si="406"/>
        <v>19.62876291302166</v>
      </c>
      <c r="BD662" s="32">
        <f t="shared" si="407"/>
        <v>-35</v>
      </c>
      <c r="BE662" s="32">
        <f t="shared" si="408"/>
        <v>-160</v>
      </c>
      <c r="BF662" s="32">
        <f t="shared" si="409"/>
        <v>20</v>
      </c>
    </row>
    <row r="663" spans="22:58" x14ac:dyDescent="0.25">
      <c r="V663" s="27">
        <v>7.5900000000001002</v>
      </c>
      <c r="W663" s="32">
        <f t="shared" si="379"/>
        <v>389045144.99437124</v>
      </c>
      <c r="X663">
        <f t="shared" si="413"/>
        <v>-3.4139245433795011</v>
      </c>
      <c r="Y663" s="28">
        <f t="shared" si="380"/>
        <v>-115.43990468678535</v>
      </c>
      <c r="Z663" s="28">
        <f t="shared" si="381"/>
        <v>-89.999903143806264</v>
      </c>
      <c r="AA663" s="28">
        <f t="shared" si="382"/>
        <v>77.357500497054716</v>
      </c>
      <c r="AB663" s="28">
        <f t="shared" si="383"/>
        <v>-89.992233101872401</v>
      </c>
      <c r="AC663" s="28">
        <f t="shared" si="384"/>
        <v>66.65325174872153</v>
      </c>
      <c r="AD663" s="28">
        <f t="shared" si="385"/>
        <v>89.973364548643119</v>
      </c>
      <c r="AE663" s="28">
        <f t="shared" si="386"/>
        <v>25.156923015611397</v>
      </c>
      <c r="AF663" s="28">
        <f t="shared" si="387"/>
        <v>-90.018771697035547</v>
      </c>
      <c r="AG663" s="28">
        <f t="shared" si="410"/>
        <v>92.110410468749379</v>
      </c>
      <c r="AH663" s="28">
        <f t="shared" si="388"/>
        <v>-201.6438172395616</v>
      </c>
      <c r="AI663" s="28">
        <f t="shared" si="389"/>
        <v>-89.999999995258321</v>
      </c>
      <c r="AJ663" s="28">
        <f t="shared" si="390"/>
        <v>124.98232978116758</v>
      </c>
      <c r="AK663" s="28">
        <f t="shared" si="391"/>
        <v>89.999967714602093</v>
      </c>
      <c r="AL663" s="29">
        <f t="shared" si="392"/>
        <v>-74.784054563184199</v>
      </c>
      <c r="AM663" s="28">
        <f t="shared" si="393"/>
        <v>-89.989554724321366</v>
      </c>
      <c r="AN663" s="28">
        <f t="shared" si="394"/>
        <v>-59.335131552828841</v>
      </c>
      <c r="AO663" s="28">
        <f t="shared" si="395"/>
        <v>-89.989587004977594</v>
      </c>
      <c r="AP663">
        <f t="shared" si="411"/>
        <v>23.609121289162623</v>
      </c>
      <c r="AQ663">
        <f t="shared" si="412"/>
        <v>-25.26482869549163</v>
      </c>
      <c r="AR663" s="28">
        <f t="shared" si="396"/>
        <v>-35.833915943546451</v>
      </c>
      <c r="AS663" s="30">
        <f t="shared" si="397"/>
        <v>-180.00835870201314</v>
      </c>
      <c r="AT663" s="28">
        <f t="shared" si="398"/>
        <v>0.61267602137303601</v>
      </c>
      <c r="AU663" s="28">
        <f t="shared" si="399"/>
        <v>21.26810099507766</v>
      </c>
      <c r="AV663" s="29">
        <f t="shared" si="400"/>
        <v>-1.957239740870211E-3</v>
      </c>
      <c r="AW663" s="28">
        <f t="shared" si="401"/>
        <v>-1.2162873194343831</v>
      </c>
      <c r="AX663" s="31">
        <f t="shared" si="402"/>
        <v>0.61071878163216575</v>
      </c>
      <c r="AY663" s="28">
        <f t="shared" si="403"/>
        <v>20.051813675643277</v>
      </c>
      <c r="AZ663" s="8">
        <f t="shared" si="404"/>
        <v>-35.223197161914285</v>
      </c>
      <c r="BA663" s="8">
        <f t="shared" si="405"/>
        <v>-159.95654502636987</v>
      </c>
      <c r="BB663" s="8">
        <f t="shared" si="406"/>
        <v>20.043454973630134</v>
      </c>
      <c r="BD663" s="32">
        <f t="shared" si="407"/>
        <v>-35</v>
      </c>
      <c r="BE663" s="32">
        <f t="shared" si="408"/>
        <v>-160</v>
      </c>
      <c r="BF663" s="32">
        <f t="shared" si="409"/>
        <v>20</v>
      </c>
    </row>
    <row r="664" spans="22:58" x14ac:dyDescent="0.25">
      <c r="V664" s="27">
        <v>7.6000000000001</v>
      </c>
      <c r="W664" s="32">
        <f t="shared" si="379"/>
        <v>398107170.55359</v>
      </c>
      <c r="X664">
        <f t="shared" si="413"/>
        <v>-3.4139245433795011</v>
      </c>
      <c r="Y664" s="28">
        <f t="shared" si="380"/>
        <v>-115.6399046867848</v>
      </c>
      <c r="Z664" s="28">
        <f t="shared" si="381"/>
        <v>-89.999905348522418</v>
      </c>
      <c r="AA664" s="28">
        <f t="shared" si="382"/>
        <v>77.557500493462868</v>
      </c>
      <c r="AB664" s="28">
        <f t="shared" si="383"/>
        <v>-89.992409898056252</v>
      </c>
      <c r="AC664" s="28">
        <f t="shared" si="384"/>
        <v>66.853251706479654</v>
      </c>
      <c r="AD664" s="28">
        <f t="shared" si="385"/>
        <v>89.973970845452698</v>
      </c>
      <c r="AE664" s="28">
        <f t="shared" si="386"/>
        <v>25.356922969778225</v>
      </c>
      <c r="AF664" s="28">
        <f t="shared" si="387"/>
        <v>-90.018344401125972</v>
      </c>
      <c r="AG664" s="28">
        <f t="shared" si="410"/>
        <v>92.110410468749379</v>
      </c>
      <c r="AH664" s="28">
        <f t="shared" si="388"/>
        <v>-201.84381723956162</v>
      </c>
      <c r="AI664" s="28">
        <f t="shared" si="389"/>
        <v>-89.999999995366267</v>
      </c>
      <c r="AJ664" s="28">
        <f t="shared" si="390"/>
        <v>125.18232978116751</v>
      </c>
      <c r="AK664" s="28">
        <f t="shared" si="391"/>
        <v>89.999968449507477</v>
      </c>
      <c r="AL664" s="29">
        <f t="shared" si="392"/>
        <v>-74.984054556687937</v>
      </c>
      <c r="AM664" s="28">
        <f t="shared" si="393"/>
        <v>-89.98979248781859</v>
      </c>
      <c r="AN664" s="28">
        <f t="shared" si="394"/>
        <v>-59.535131546332664</v>
      </c>
      <c r="AO664" s="28">
        <f t="shared" si="395"/>
        <v>-89.98982403367738</v>
      </c>
      <c r="AP664">
        <f t="shared" si="411"/>
        <v>23.609121289162623</v>
      </c>
      <c r="AQ664">
        <f t="shared" si="412"/>
        <v>-25.26482869549163</v>
      </c>
      <c r="AR664" s="28">
        <f t="shared" si="396"/>
        <v>-35.833915982883447</v>
      </c>
      <c r="AS664" s="30">
        <f t="shared" si="397"/>
        <v>-180.00816843480334</v>
      </c>
      <c r="AT664" s="28">
        <f t="shared" si="398"/>
        <v>0.6395231701530204</v>
      </c>
      <c r="AU664" s="28">
        <f t="shared" si="399"/>
        <v>21.717842159513463</v>
      </c>
      <c r="AV664" s="29">
        <f t="shared" si="400"/>
        <v>-2.0494598466655862E-3</v>
      </c>
      <c r="AW664" s="28">
        <f t="shared" si="401"/>
        <v>-1.2446094804657011</v>
      </c>
      <c r="AX664" s="31">
        <f t="shared" si="402"/>
        <v>0.6374737103063548</v>
      </c>
      <c r="AY664" s="28">
        <f t="shared" si="403"/>
        <v>20.473232679047761</v>
      </c>
      <c r="AZ664" s="8">
        <f t="shared" si="404"/>
        <v>-35.196442272577094</v>
      </c>
      <c r="BA664" s="8">
        <f t="shared" si="405"/>
        <v>-159.53493575575558</v>
      </c>
      <c r="BB664" s="8">
        <f t="shared" si="406"/>
        <v>20.465064244244417</v>
      </c>
      <c r="BD664" s="32">
        <f t="shared" si="407"/>
        <v>-35</v>
      </c>
      <c r="BE664" s="32">
        <f t="shared" si="408"/>
        <v>-160</v>
      </c>
      <c r="BF664" s="32">
        <f t="shared" si="409"/>
        <v>20</v>
      </c>
    </row>
    <row r="665" spans="22:58" x14ac:dyDescent="0.25">
      <c r="V665" s="27">
        <v>7.6100000000000998</v>
      </c>
      <c r="W665" s="32">
        <f t="shared" si="379"/>
        <v>407380277.80420756</v>
      </c>
      <c r="X665">
        <f t="shared" si="413"/>
        <v>-3.4139245433795011</v>
      </c>
      <c r="Y665" s="28">
        <f t="shared" si="380"/>
        <v>-115.83990468678425</v>
      </c>
      <c r="Z665" s="28">
        <f t="shared" si="381"/>
        <v>-89.99990750305308</v>
      </c>
      <c r="AA665" s="28">
        <f t="shared" si="382"/>
        <v>77.757500490032669</v>
      </c>
      <c r="AB665" s="28">
        <f t="shared" si="383"/>
        <v>-89.992582669867772</v>
      </c>
      <c r="AC665" s="28">
        <f t="shared" si="384"/>
        <v>67.053251666138962</v>
      </c>
      <c r="AD665" s="28">
        <f t="shared" si="385"/>
        <v>89.974563341267611</v>
      </c>
      <c r="AE665" s="28">
        <f t="shared" si="386"/>
        <v>25.556922926007886</v>
      </c>
      <c r="AF665" s="28">
        <f t="shared" si="387"/>
        <v>-90.017926831653227</v>
      </c>
      <c r="AG665" s="28">
        <f t="shared" si="410"/>
        <v>92.110410468749379</v>
      </c>
      <c r="AH665" s="28">
        <f t="shared" si="388"/>
        <v>-202.04381723956163</v>
      </c>
      <c r="AI665" s="28">
        <f t="shared" si="389"/>
        <v>-89.99999999547174</v>
      </c>
      <c r="AJ665" s="28">
        <f t="shared" si="390"/>
        <v>125.38232978116746</v>
      </c>
      <c r="AK665" s="28">
        <f t="shared" si="391"/>
        <v>89.99996916768437</v>
      </c>
      <c r="AL665" s="29">
        <f t="shared" si="392"/>
        <v>-75.184054550484063</v>
      </c>
      <c r="AM665" s="28">
        <f t="shared" si="393"/>
        <v>-89.990024839158224</v>
      </c>
      <c r="AN665" s="28">
        <f t="shared" si="394"/>
        <v>-59.735131540128862</v>
      </c>
      <c r="AO665" s="28">
        <f t="shared" si="395"/>
        <v>-89.990055666945594</v>
      </c>
      <c r="AP665">
        <f t="shared" si="411"/>
        <v>23.609121289162623</v>
      </c>
      <c r="AQ665">
        <f t="shared" si="412"/>
        <v>-25.26482869549163</v>
      </c>
      <c r="AR665" s="28">
        <f t="shared" si="396"/>
        <v>-35.833916020449983</v>
      </c>
      <c r="AS665" s="30">
        <f t="shared" si="397"/>
        <v>-180.00798249859884</v>
      </c>
      <c r="AT665" s="28">
        <f t="shared" si="398"/>
        <v>0.66745883243369519</v>
      </c>
      <c r="AU665" s="28">
        <f t="shared" si="399"/>
        <v>22.175165799050514</v>
      </c>
      <c r="AV665" s="29">
        <f t="shared" si="400"/>
        <v>-2.1460240533424692E-3</v>
      </c>
      <c r="AW665" s="28">
        <f t="shared" si="401"/>
        <v>-1.2735907195284644</v>
      </c>
      <c r="AX665" s="31">
        <f t="shared" si="402"/>
        <v>0.66531280838035267</v>
      </c>
      <c r="AY665" s="28">
        <f t="shared" si="403"/>
        <v>20.901575079522051</v>
      </c>
      <c r="AZ665" s="8">
        <f t="shared" si="404"/>
        <v>-35.168603212069634</v>
      </c>
      <c r="BA665" s="8">
        <f t="shared" si="405"/>
        <v>-159.10640741907679</v>
      </c>
      <c r="BB665" s="8">
        <f t="shared" si="406"/>
        <v>20.893592580923212</v>
      </c>
      <c r="BD665" s="32">
        <f t="shared" si="407"/>
        <v>-35</v>
      </c>
      <c r="BE665" s="32">
        <f t="shared" si="408"/>
        <v>-159</v>
      </c>
      <c r="BF665" s="32">
        <f t="shared" si="409"/>
        <v>21</v>
      </c>
    </row>
    <row r="666" spans="22:58" x14ac:dyDescent="0.25">
      <c r="V666" s="27">
        <v>7.6200000000000996</v>
      </c>
      <c r="W666" s="32">
        <f t="shared" si="379"/>
        <v>416869383.47043097</v>
      </c>
      <c r="X666">
        <f t="shared" si="413"/>
        <v>-3.4139245433795011</v>
      </c>
      <c r="Y666" s="28">
        <f t="shared" si="380"/>
        <v>-116.03990468678373</v>
      </c>
      <c r="Z666" s="28">
        <f t="shared" si="381"/>
        <v>-89.999909608540648</v>
      </c>
      <c r="AA666" s="28">
        <f t="shared" si="382"/>
        <v>77.957500486756842</v>
      </c>
      <c r="AB666" s="28">
        <f t="shared" si="383"/>
        <v>-89.992751508912846</v>
      </c>
      <c r="AC666" s="28">
        <f t="shared" si="384"/>
        <v>67.253251627613878</v>
      </c>
      <c r="AD666" s="28">
        <f t="shared" si="385"/>
        <v>89.975142350236467</v>
      </c>
      <c r="AE666" s="28">
        <f t="shared" si="386"/>
        <v>25.756922884207498</v>
      </c>
      <c r="AF666" s="28">
        <f t="shared" si="387"/>
        <v>-90.017518767217041</v>
      </c>
      <c r="AG666" s="28">
        <f t="shared" si="410"/>
        <v>92.110410468749379</v>
      </c>
      <c r="AH666" s="28">
        <f t="shared" si="388"/>
        <v>-202.24381723956159</v>
      </c>
      <c r="AI666" s="28">
        <f t="shared" si="389"/>
        <v>-89.999999995574811</v>
      </c>
      <c r="AJ666" s="28">
        <f t="shared" si="390"/>
        <v>125.58232978116736</v>
      </c>
      <c r="AK666" s="28">
        <f t="shared" si="391"/>
        <v>89.999969869513549</v>
      </c>
      <c r="AL666" s="29">
        <f t="shared" si="392"/>
        <v>-75.38405454455939</v>
      </c>
      <c r="AM666" s="28">
        <f t="shared" si="393"/>
        <v>-89.990251901535956</v>
      </c>
      <c r="AN666" s="28">
        <f t="shared" si="394"/>
        <v>-59.935131534204245</v>
      </c>
      <c r="AO666" s="28">
        <f t="shared" si="395"/>
        <v>-89.990282027597218</v>
      </c>
      <c r="AP666">
        <f t="shared" si="411"/>
        <v>23.609121289162623</v>
      </c>
      <c r="AQ666">
        <f t="shared" si="412"/>
        <v>-25.26482869549163</v>
      </c>
      <c r="AR666" s="28">
        <f t="shared" si="396"/>
        <v>-35.833916056325755</v>
      </c>
      <c r="AS666" s="30">
        <f t="shared" si="397"/>
        <v>-180.00780079481427</v>
      </c>
      <c r="AT666" s="28">
        <f t="shared" si="398"/>
        <v>0.69651973390866029</v>
      </c>
      <c r="AU666" s="28">
        <f t="shared" si="399"/>
        <v>22.640081247394331</v>
      </c>
      <c r="AV666" s="29">
        <f t="shared" si="400"/>
        <v>-2.247136889676885E-3</v>
      </c>
      <c r="AW666" s="28">
        <f t="shared" si="401"/>
        <v>-1.3032463435059898</v>
      </c>
      <c r="AX666" s="31">
        <f t="shared" si="402"/>
        <v>0.69427259701898336</v>
      </c>
      <c r="AY666" s="28">
        <f t="shared" si="403"/>
        <v>21.336834903888342</v>
      </c>
      <c r="AZ666" s="8">
        <f t="shared" si="404"/>
        <v>-35.139643459306768</v>
      </c>
      <c r="BA666" s="8">
        <f t="shared" si="405"/>
        <v>-158.67096589092594</v>
      </c>
      <c r="BB666" s="8">
        <f t="shared" si="406"/>
        <v>21.329034109074058</v>
      </c>
      <c r="BD666" s="32">
        <f t="shared" si="407"/>
        <v>-35</v>
      </c>
      <c r="BE666" s="32">
        <f t="shared" si="408"/>
        <v>-159</v>
      </c>
      <c r="BF666" s="32">
        <f t="shared" si="409"/>
        <v>21</v>
      </c>
    </row>
    <row r="667" spans="22:58" x14ac:dyDescent="0.25">
      <c r="V667" s="27">
        <v>7.6300000000001003</v>
      </c>
      <c r="W667" s="32">
        <f t="shared" si="379"/>
        <v>426579518.80169189</v>
      </c>
      <c r="X667">
        <f t="shared" si="413"/>
        <v>-3.4139245433795011</v>
      </c>
      <c r="Y667" s="28">
        <f t="shared" si="380"/>
        <v>-116.23990468678328</v>
      </c>
      <c r="Z667" s="28">
        <f t="shared" si="381"/>
        <v>-89.999911666101454</v>
      </c>
      <c r="AA667" s="28">
        <f t="shared" si="382"/>
        <v>78.157500483628496</v>
      </c>
      <c r="AB667" s="28">
        <f t="shared" si="383"/>
        <v>-89.99291650471217</v>
      </c>
      <c r="AC667" s="28">
        <f t="shared" si="384"/>
        <v>67.453251590822774</v>
      </c>
      <c r="AD667" s="28">
        <f t="shared" si="385"/>
        <v>89.975708179356985</v>
      </c>
      <c r="AE667" s="28">
        <f t="shared" si="386"/>
        <v>25.956922844288485</v>
      </c>
      <c r="AF667" s="28">
        <f t="shared" si="387"/>
        <v>-90.017119991456639</v>
      </c>
      <c r="AG667" s="28">
        <f t="shared" si="410"/>
        <v>92.110410468749379</v>
      </c>
      <c r="AH667" s="28">
        <f t="shared" si="388"/>
        <v>-202.44381723956164</v>
      </c>
      <c r="AI667" s="28">
        <f t="shared" si="389"/>
        <v>-89.999999995675537</v>
      </c>
      <c r="AJ667" s="28">
        <f t="shared" si="390"/>
        <v>125.78232978116733</v>
      </c>
      <c r="AK667" s="28">
        <f t="shared" si="391"/>
        <v>89.999970555367156</v>
      </c>
      <c r="AL667" s="29">
        <f t="shared" si="392"/>
        <v>-75.584054538901412</v>
      </c>
      <c r="AM667" s="28">
        <f t="shared" si="393"/>
        <v>-89.990473795343263</v>
      </c>
      <c r="AN667" s="28">
        <f t="shared" si="394"/>
        <v>-60.135131528546339</v>
      </c>
      <c r="AO667" s="28">
        <f t="shared" si="395"/>
        <v>-89.990503235651644</v>
      </c>
      <c r="AP667">
        <f t="shared" si="411"/>
        <v>23.609121289162623</v>
      </c>
      <c r="AQ667">
        <f t="shared" si="412"/>
        <v>-25.26482869549163</v>
      </c>
      <c r="AR667" s="28">
        <f t="shared" si="396"/>
        <v>-35.833916090586861</v>
      </c>
      <c r="AS667" s="30">
        <f t="shared" si="397"/>
        <v>-180.0076232271083</v>
      </c>
      <c r="AT667" s="28">
        <f t="shared" si="398"/>
        <v>0.72674323667925722</v>
      </c>
      <c r="AU667" s="28">
        <f t="shared" si="399"/>
        <v>23.112590061325427</v>
      </c>
      <c r="AV667" s="29">
        <f t="shared" si="400"/>
        <v>-2.3530125040881096E-3</v>
      </c>
      <c r="AW667" s="28">
        <f t="shared" si="401"/>
        <v>-1.333592012608863</v>
      </c>
      <c r="AX667" s="31">
        <f t="shared" si="402"/>
        <v>0.72439022417516907</v>
      </c>
      <c r="AY667" s="28">
        <f t="shared" si="403"/>
        <v>21.778998048716563</v>
      </c>
      <c r="AZ667" s="8">
        <f t="shared" si="404"/>
        <v>-35.109525866411694</v>
      </c>
      <c r="BA667" s="8">
        <f t="shared" si="405"/>
        <v>-158.22862517839172</v>
      </c>
      <c r="BB667" s="8">
        <f t="shared" si="406"/>
        <v>21.771374821608276</v>
      </c>
      <c r="BD667" s="32">
        <f t="shared" si="407"/>
        <v>-35</v>
      </c>
      <c r="BE667" s="32">
        <f t="shared" si="408"/>
        <v>-158</v>
      </c>
      <c r="BF667" s="32">
        <f t="shared" si="409"/>
        <v>22</v>
      </c>
    </row>
    <row r="668" spans="22:58" x14ac:dyDescent="0.25">
      <c r="V668" s="27">
        <v>7.6400000000001</v>
      </c>
      <c r="W668" s="32">
        <f t="shared" si="379"/>
        <v>436515832.24026746</v>
      </c>
      <c r="X668">
        <f t="shared" si="413"/>
        <v>-3.4139245433795011</v>
      </c>
      <c r="Y668" s="28">
        <f t="shared" si="380"/>
        <v>-116.43990468678281</v>
      </c>
      <c r="Z668" s="28">
        <f t="shared" si="381"/>
        <v>-89.99991367682648</v>
      </c>
      <c r="AA668" s="28">
        <f t="shared" si="382"/>
        <v>78.357500480640923</v>
      </c>
      <c r="AB668" s="28">
        <f t="shared" si="383"/>
        <v>-89.993077744748675</v>
      </c>
      <c r="AC668" s="28">
        <f t="shared" si="384"/>
        <v>67.653251555687518</v>
      </c>
      <c r="AD668" s="28">
        <f t="shared" si="385"/>
        <v>89.976261128638839</v>
      </c>
      <c r="AE668" s="28">
        <f t="shared" si="386"/>
        <v>26.156922806166122</v>
      </c>
      <c r="AF668" s="28">
        <f t="shared" si="387"/>
        <v>-90.016730292936302</v>
      </c>
      <c r="AG668" s="28">
        <f t="shared" si="410"/>
        <v>92.110410468749379</v>
      </c>
      <c r="AH668" s="28">
        <f t="shared" si="388"/>
        <v>-202.64381723956163</v>
      </c>
      <c r="AI668" s="28">
        <f t="shared" si="389"/>
        <v>-89.99999999577399</v>
      </c>
      <c r="AJ668" s="28">
        <f t="shared" si="390"/>
        <v>125.98232978116728</v>
      </c>
      <c r="AK668" s="28">
        <f t="shared" si="391"/>
        <v>89.999971225608832</v>
      </c>
      <c r="AL668" s="29">
        <f t="shared" si="392"/>
        <v>-75.784054533498065</v>
      </c>
      <c r="AM668" s="28">
        <f t="shared" si="393"/>
        <v>-89.990690638231143</v>
      </c>
      <c r="AN668" s="28">
        <f t="shared" si="394"/>
        <v>-60.335131523143033</v>
      </c>
      <c r="AO668" s="28">
        <f t="shared" si="395"/>
        <v>-89.990719408396302</v>
      </c>
      <c r="AP668">
        <f t="shared" si="411"/>
        <v>23.609121289162623</v>
      </c>
      <c r="AQ668">
        <f t="shared" si="412"/>
        <v>-25.26482869549163</v>
      </c>
      <c r="AR668" s="28">
        <f t="shared" si="396"/>
        <v>-35.833916123305919</v>
      </c>
      <c r="AS668" s="30">
        <f t="shared" si="397"/>
        <v>-180.0074497013326</v>
      </c>
      <c r="AT668" s="28">
        <f t="shared" si="398"/>
        <v>0.75816730037441427</v>
      </c>
      <c r="AU668" s="28">
        <f t="shared" si="399"/>
        <v>23.592685627391546</v>
      </c>
      <c r="AV668" s="29">
        <f t="shared" si="400"/>
        <v>-2.4638751161008619E-3</v>
      </c>
      <c r="AW668" s="28">
        <f t="shared" si="401"/>
        <v>-1.3646437483753928</v>
      </c>
      <c r="AX668" s="31">
        <f t="shared" si="402"/>
        <v>0.75570342525831335</v>
      </c>
      <c r="AY668" s="28">
        <f t="shared" si="403"/>
        <v>22.228041879016153</v>
      </c>
      <c r="AZ668" s="8">
        <f t="shared" si="404"/>
        <v>-35.078212698047608</v>
      </c>
      <c r="BA668" s="8">
        <f t="shared" si="405"/>
        <v>-157.77940782231644</v>
      </c>
      <c r="BB668" s="8">
        <f t="shared" si="406"/>
        <v>22.220592177683557</v>
      </c>
      <c r="BD668" s="32">
        <f t="shared" si="407"/>
        <v>-35</v>
      </c>
      <c r="BE668" s="32">
        <f t="shared" si="408"/>
        <v>-158</v>
      </c>
      <c r="BF668" s="32">
        <f t="shared" si="409"/>
        <v>22</v>
      </c>
    </row>
    <row r="669" spans="22:58" x14ac:dyDescent="0.25">
      <c r="V669" s="27">
        <v>7.6500000000000998</v>
      </c>
      <c r="W669" s="32">
        <f t="shared" si="379"/>
        <v>446683592.15106696</v>
      </c>
      <c r="X669">
        <f t="shared" si="413"/>
        <v>-3.4139245433795011</v>
      </c>
      <c r="Y669" s="28">
        <f t="shared" si="380"/>
        <v>-116.63990468678236</v>
      </c>
      <c r="Z669" s="28">
        <f t="shared" si="381"/>
        <v>-89.999915641781811</v>
      </c>
      <c r="AA669" s="28">
        <f t="shared" si="382"/>
        <v>78.557500477787812</v>
      </c>
      <c r="AB669" s="28">
        <f t="shared" si="383"/>
        <v>-89.993235314513967</v>
      </c>
      <c r="AC669" s="28">
        <f t="shared" si="384"/>
        <v>67.85325152213359</v>
      </c>
      <c r="AD669" s="28">
        <f t="shared" si="385"/>
        <v>89.976801491262663</v>
      </c>
      <c r="AE669" s="28">
        <f t="shared" si="386"/>
        <v>26.356922769759549</v>
      </c>
      <c r="AF669" s="28">
        <f t="shared" si="387"/>
        <v>-90.016349465033116</v>
      </c>
      <c r="AG669" s="28">
        <f t="shared" si="410"/>
        <v>92.110410468749379</v>
      </c>
      <c r="AH669" s="28">
        <f t="shared" si="388"/>
        <v>-202.84381723956162</v>
      </c>
      <c r="AI669" s="28">
        <f t="shared" si="389"/>
        <v>-89.999999995870184</v>
      </c>
      <c r="AJ669" s="28">
        <f t="shared" si="390"/>
        <v>126.18232978116724</v>
      </c>
      <c r="AK669" s="28">
        <f t="shared" si="391"/>
        <v>89.999971880593947</v>
      </c>
      <c r="AL669" s="29">
        <f t="shared" si="392"/>
        <v>-75.984054528337907</v>
      </c>
      <c r="AM669" s="28">
        <f t="shared" si="393"/>
        <v>-89.990902545172517</v>
      </c>
      <c r="AN669" s="28">
        <f t="shared" si="394"/>
        <v>-60.535131517982904</v>
      </c>
      <c r="AO669" s="28">
        <f t="shared" si="395"/>
        <v>-89.990930660448754</v>
      </c>
      <c r="AP669">
        <f t="shared" si="411"/>
        <v>23.609121289162623</v>
      </c>
      <c r="AQ669">
        <f t="shared" si="412"/>
        <v>-25.26482869549163</v>
      </c>
      <c r="AR669" s="28">
        <f t="shared" si="396"/>
        <v>-35.833916154552362</v>
      </c>
      <c r="AS669" s="30">
        <f t="shared" si="397"/>
        <v>-180.00728012548188</v>
      </c>
      <c r="AT669" s="28">
        <f t="shared" si="398"/>
        <v>0.79083043870117331</v>
      </c>
      <c r="AU669" s="28">
        <f t="shared" si="399"/>
        <v>24.080352771409952</v>
      </c>
      <c r="AV669" s="29">
        <f t="shared" si="400"/>
        <v>-2.5799594889303603E-3</v>
      </c>
      <c r="AW669" s="28">
        <f t="shared" si="401"/>
        <v>-1.3964179418421485</v>
      </c>
      <c r="AX669" s="31">
        <f t="shared" si="402"/>
        <v>0.788250479212243</v>
      </c>
      <c r="AY669" s="28">
        <f t="shared" si="403"/>
        <v>22.683934829567804</v>
      </c>
      <c r="AZ669" s="8">
        <f t="shared" si="404"/>
        <v>-35.045665675340118</v>
      </c>
      <c r="BA669" s="8">
        <f t="shared" si="405"/>
        <v>-157.32334529591407</v>
      </c>
      <c r="BB669" s="8">
        <f t="shared" si="406"/>
        <v>22.676654704085934</v>
      </c>
      <c r="BD669" s="32">
        <f t="shared" si="407"/>
        <v>-35</v>
      </c>
      <c r="BE669" s="32">
        <f t="shared" si="408"/>
        <v>-157</v>
      </c>
      <c r="BF669" s="32">
        <f t="shared" si="409"/>
        <v>23</v>
      </c>
    </row>
    <row r="670" spans="22:58" x14ac:dyDescent="0.25">
      <c r="V670" s="27">
        <v>7.6600000000000996</v>
      </c>
      <c r="W670" s="32">
        <f t="shared" si="379"/>
        <v>457088189.61498129</v>
      </c>
      <c r="X670">
        <f t="shared" si="413"/>
        <v>-3.4139245433795011</v>
      </c>
      <c r="Y670" s="28">
        <f t="shared" si="380"/>
        <v>-116.83990468678192</v>
      </c>
      <c r="Z670" s="28">
        <f t="shared" si="381"/>
        <v>-89.999917562009287</v>
      </c>
      <c r="AA670" s="28">
        <f t="shared" si="382"/>
        <v>78.757500475063125</v>
      </c>
      <c r="AB670" s="28">
        <f t="shared" si="383"/>
        <v>-89.993389297553605</v>
      </c>
      <c r="AC670" s="28">
        <f t="shared" si="384"/>
        <v>68.053251490089849</v>
      </c>
      <c r="AD670" s="28">
        <f t="shared" si="385"/>
        <v>89.977329553735444</v>
      </c>
      <c r="AE670" s="28">
        <f t="shared" si="386"/>
        <v>26.556922734991559</v>
      </c>
      <c r="AF670" s="28">
        <f t="shared" si="387"/>
        <v>-90.015977305827448</v>
      </c>
      <c r="AG670" s="28">
        <f t="shared" si="410"/>
        <v>92.110410468749379</v>
      </c>
      <c r="AH670" s="28">
        <f t="shared" si="388"/>
        <v>-203.04381723956163</v>
      </c>
      <c r="AI670" s="28">
        <f t="shared" si="389"/>
        <v>-89.999999995964174</v>
      </c>
      <c r="AJ670" s="28">
        <f t="shared" si="390"/>
        <v>126.38232978116719</v>
      </c>
      <c r="AK670" s="28">
        <f t="shared" si="391"/>
        <v>89.999972520669772</v>
      </c>
      <c r="AL670" s="29">
        <f t="shared" si="392"/>
        <v>-76.184054523409998</v>
      </c>
      <c r="AM670" s="28">
        <f t="shared" si="393"/>
        <v>-89.991109628523262</v>
      </c>
      <c r="AN670" s="28">
        <f t="shared" si="394"/>
        <v>-60.735131513055066</v>
      </c>
      <c r="AO670" s="28">
        <f t="shared" si="395"/>
        <v>-89.991137103817664</v>
      </c>
      <c r="AP670">
        <f t="shared" si="411"/>
        <v>23.609121289162623</v>
      </c>
      <c r="AQ670">
        <f t="shared" si="412"/>
        <v>-25.26482869549163</v>
      </c>
      <c r="AR670" s="28">
        <f t="shared" si="396"/>
        <v>-35.833916184392514</v>
      </c>
      <c r="AS670" s="30">
        <f t="shared" si="397"/>
        <v>-180.00711440964511</v>
      </c>
      <c r="AT670" s="28">
        <f t="shared" si="398"/>
        <v>0.82477167129476125</v>
      </c>
      <c r="AU670" s="28">
        <f t="shared" si="399"/>
        <v>24.575567372994698</v>
      </c>
      <c r="AV670" s="29">
        <f t="shared" si="400"/>
        <v>-2.701511424130065E-3</v>
      </c>
      <c r="AW670" s="28">
        <f t="shared" si="401"/>
        <v>-1.4289313618872164</v>
      </c>
      <c r="AX670" s="31">
        <f t="shared" si="402"/>
        <v>0.82207015987063115</v>
      </c>
      <c r="AY670" s="28">
        <f t="shared" si="403"/>
        <v>23.146636011107482</v>
      </c>
      <c r="AZ670" s="8">
        <f t="shared" si="404"/>
        <v>-35.01184602452188</v>
      </c>
      <c r="BA670" s="8">
        <f t="shared" si="405"/>
        <v>-156.86047839853762</v>
      </c>
      <c r="BB670" s="8">
        <f t="shared" si="406"/>
        <v>23.139521601462377</v>
      </c>
      <c r="BD670" s="32">
        <f t="shared" si="407"/>
        <v>-35</v>
      </c>
      <c r="BE670" s="32">
        <f t="shared" si="408"/>
        <v>-157</v>
      </c>
      <c r="BF670" s="32">
        <f t="shared" si="409"/>
        <v>23</v>
      </c>
    </row>
    <row r="671" spans="22:58" x14ac:dyDescent="0.25">
      <c r="V671" s="27">
        <v>7.6700000000001003</v>
      </c>
      <c r="W671" s="32">
        <f t="shared" si="379"/>
        <v>467735141.28730685</v>
      </c>
      <c r="X671">
        <f t="shared" si="413"/>
        <v>-3.4139245433795011</v>
      </c>
      <c r="Y671" s="28">
        <f t="shared" si="380"/>
        <v>-117.03990468678154</v>
      </c>
      <c r="Z671" s="28">
        <f t="shared" si="381"/>
        <v>-89.999919438527058</v>
      </c>
      <c r="AA671" s="28">
        <f t="shared" si="382"/>
        <v>78.957500472461049</v>
      </c>
      <c r="AB671" s="28">
        <f t="shared" si="383"/>
        <v>-89.993539775511422</v>
      </c>
      <c r="AC671" s="28">
        <f t="shared" si="384"/>
        <v>68.253251459488311</v>
      </c>
      <c r="AD671" s="28">
        <f t="shared" si="385"/>
        <v>89.97784559604257</v>
      </c>
      <c r="AE671" s="28">
        <f t="shared" si="386"/>
        <v>26.756922701788326</v>
      </c>
      <c r="AF671" s="28">
        <f t="shared" si="387"/>
        <v>-90.015613617995896</v>
      </c>
      <c r="AG671" s="28">
        <f t="shared" si="410"/>
        <v>92.110410468749379</v>
      </c>
      <c r="AH671" s="28">
        <f t="shared" si="388"/>
        <v>-203.24381723956162</v>
      </c>
      <c r="AI671" s="28">
        <f t="shared" si="389"/>
        <v>-89.999999996056047</v>
      </c>
      <c r="AJ671" s="28">
        <f t="shared" si="390"/>
        <v>126.58232978116715</v>
      </c>
      <c r="AK671" s="28">
        <f t="shared" si="391"/>
        <v>89.999973146175677</v>
      </c>
      <c r="AL671" s="29">
        <f t="shared" si="392"/>
        <v>-76.384054518703877</v>
      </c>
      <c r="AM671" s="28">
        <f t="shared" si="393"/>
        <v>-89.99131199808167</v>
      </c>
      <c r="AN671" s="28">
        <f t="shared" si="394"/>
        <v>-60.935131508348974</v>
      </c>
      <c r="AO671" s="28">
        <f t="shared" si="395"/>
        <v>-89.991338847962041</v>
      </c>
      <c r="AP671">
        <f t="shared" si="411"/>
        <v>23.609121289162623</v>
      </c>
      <c r="AQ671">
        <f t="shared" si="412"/>
        <v>-25.26482869549163</v>
      </c>
      <c r="AR671" s="28">
        <f t="shared" si="396"/>
        <v>-35.833916212889655</v>
      </c>
      <c r="AS671" s="30">
        <f t="shared" si="397"/>
        <v>-180.00695246595794</v>
      </c>
      <c r="AT671" s="28">
        <f t="shared" si="398"/>
        <v>0.86003047075970118</v>
      </c>
      <c r="AU671" s="28">
        <f t="shared" si="399"/>
        <v>25.078295987489192</v>
      </c>
      <c r="AV671" s="29">
        <f t="shared" si="400"/>
        <v>-2.8287882793371325E-3</v>
      </c>
      <c r="AW671" s="28">
        <f t="shared" si="401"/>
        <v>-1.4622011637490535</v>
      </c>
      <c r="AX671" s="31">
        <f t="shared" si="402"/>
        <v>0.8572016824803641</v>
      </c>
      <c r="AY671" s="28">
        <f t="shared" si="403"/>
        <v>23.616094823740138</v>
      </c>
      <c r="AZ671" s="8">
        <f t="shared" si="404"/>
        <v>-34.976714530409289</v>
      </c>
      <c r="BA671" s="8">
        <f t="shared" si="405"/>
        <v>-156.39085764221781</v>
      </c>
      <c r="BB671" s="8">
        <f t="shared" si="406"/>
        <v>23.60914235778219</v>
      </c>
      <c r="BD671" s="32">
        <f t="shared" si="407"/>
        <v>-35</v>
      </c>
      <c r="BE671" s="32">
        <f t="shared" si="408"/>
        <v>-156</v>
      </c>
      <c r="BF671" s="32">
        <f t="shared" si="409"/>
        <v>24</v>
      </c>
    </row>
    <row r="672" spans="22:58" x14ac:dyDescent="0.25">
      <c r="V672" s="27">
        <v>7.6800000000001001</v>
      </c>
      <c r="W672" s="32">
        <f t="shared" si="379"/>
        <v>478630092.3227495</v>
      </c>
      <c r="X672">
        <f t="shared" si="413"/>
        <v>-3.4139245433795011</v>
      </c>
      <c r="Y672" s="28">
        <f t="shared" si="380"/>
        <v>-117.23990468678113</v>
      </c>
      <c r="Z672" s="28">
        <f t="shared" si="381"/>
        <v>-89.99992127233007</v>
      </c>
      <c r="AA672" s="28">
        <f t="shared" si="382"/>
        <v>79.1575004699761</v>
      </c>
      <c r="AB672" s="28">
        <f t="shared" si="383"/>
        <v>-89.993686828172841</v>
      </c>
      <c r="AC672" s="28">
        <f t="shared" si="384"/>
        <v>68.453251430264075</v>
      </c>
      <c r="AD672" s="28">
        <f t="shared" si="385"/>
        <v>89.978349891796128</v>
      </c>
      <c r="AE672" s="28">
        <f t="shared" si="386"/>
        <v>26.95692267007955</v>
      </c>
      <c r="AF672" s="28">
        <f t="shared" si="387"/>
        <v>-90.015258208706783</v>
      </c>
      <c r="AG672" s="28">
        <f t="shared" si="410"/>
        <v>92.110410468749379</v>
      </c>
      <c r="AH672" s="28">
        <f t="shared" si="388"/>
        <v>-203.44381723956161</v>
      </c>
      <c r="AI672" s="28">
        <f t="shared" si="389"/>
        <v>-89.999999996145831</v>
      </c>
      <c r="AJ672" s="28">
        <f t="shared" si="390"/>
        <v>126.78232978116711</v>
      </c>
      <c r="AK672" s="28">
        <f t="shared" si="391"/>
        <v>89.999973757443357</v>
      </c>
      <c r="AL672" s="29">
        <f t="shared" si="392"/>
        <v>-76.584054514209569</v>
      </c>
      <c r="AM672" s="28">
        <f t="shared" si="393"/>
        <v>-89.991509761146744</v>
      </c>
      <c r="AN672" s="28">
        <f t="shared" si="394"/>
        <v>-61.135131503854694</v>
      </c>
      <c r="AO672" s="28">
        <f t="shared" si="395"/>
        <v>-89.991535999849219</v>
      </c>
      <c r="AP672">
        <f t="shared" si="411"/>
        <v>23.609121289162623</v>
      </c>
      <c r="AQ672">
        <f t="shared" si="412"/>
        <v>-25.26482869549163</v>
      </c>
      <c r="AR672" s="28">
        <f t="shared" si="396"/>
        <v>-35.833916240104152</v>
      </c>
      <c r="AS672" s="30">
        <f t="shared" si="397"/>
        <v>-180.00679420855602</v>
      </c>
      <c r="AT672" s="28">
        <f t="shared" si="398"/>
        <v>0.8966467048191995</v>
      </c>
      <c r="AU672" s="28">
        <f t="shared" si="399"/>
        <v>25.58849547783749</v>
      </c>
      <c r="AV672" s="29">
        <f t="shared" si="400"/>
        <v>-2.9620595101706973E-3</v>
      </c>
      <c r="AW672" s="28">
        <f t="shared" si="401"/>
        <v>-1.4962448977236578</v>
      </c>
      <c r="AX672" s="31">
        <f t="shared" si="402"/>
        <v>0.8936846453090288</v>
      </c>
      <c r="AY672" s="28">
        <f t="shared" si="403"/>
        <v>24.092250580113834</v>
      </c>
      <c r="AZ672" s="8">
        <f t="shared" si="404"/>
        <v>-34.940231594795122</v>
      </c>
      <c r="BA672" s="8">
        <f t="shared" si="405"/>
        <v>-155.91454362844217</v>
      </c>
      <c r="BB672" s="8">
        <f t="shared" si="406"/>
        <v>24.085456371557825</v>
      </c>
      <c r="BD672" s="32">
        <f t="shared" si="407"/>
        <v>-35</v>
      </c>
      <c r="BE672" s="32">
        <f t="shared" si="408"/>
        <v>-156</v>
      </c>
      <c r="BF672" s="32">
        <f t="shared" si="409"/>
        <v>24</v>
      </c>
    </row>
    <row r="673" spans="22:58" x14ac:dyDescent="0.25">
      <c r="V673" s="27">
        <v>7.6900000000000999</v>
      </c>
      <c r="W673" s="32">
        <f t="shared" si="379"/>
        <v>489778819.36855984</v>
      </c>
      <c r="X673">
        <f t="shared" si="413"/>
        <v>-3.4139245433795011</v>
      </c>
      <c r="Y673" s="28">
        <f t="shared" si="380"/>
        <v>-117.43990468678078</v>
      </c>
      <c r="Z673" s="28">
        <f t="shared" si="381"/>
        <v>-89.999923064390615</v>
      </c>
      <c r="AA673" s="28">
        <f t="shared" si="382"/>
        <v>79.357500467602989</v>
      </c>
      <c r="AB673" s="28">
        <f t="shared" si="383"/>
        <v>-89.993830533507094</v>
      </c>
      <c r="AC673" s="28">
        <f t="shared" si="384"/>
        <v>68.653251402355139</v>
      </c>
      <c r="AD673" s="28">
        <f t="shared" si="385"/>
        <v>89.978842708380157</v>
      </c>
      <c r="AE673" s="28">
        <f t="shared" si="386"/>
        <v>27.156922639797855</v>
      </c>
      <c r="AF673" s="28">
        <f t="shared" si="387"/>
        <v>-90.014910889517537</v>
      </c>
      <c r="AG673" s="28">
        <f t="shared" si="410"/>
        <v>92.110410468749379</v>
      </c>
      <c r="AH673" s="28">
        <f t="shared" si="388"/>
        <v>-203.6438172395616</v>
      </c>
      <c r="AI673" s="28">
        <f t="shared" si="389"/>
        <v>-89.999999996233555</v>
      </c>
      <c r="AJ673" s="28">
        <f t="shared" si="390"/>
        <v>126.98232978116707</v>
      </c>
      <c r="AK673" s="28">
        <f t="shared" si="391"/>
        <v>89.999974354796876</v>
      </c>
      <c r="AL673" s="29">
        <f t="shared" si="392"/>
        <v>-76.784054509917524</v>
      </c>
      <c r="AM673" s="28">
        <f t="shared" si="393"/>
        <v>-89.991703022575052</v>
      </c>
      <c r="AN673" s="28">
        <f t="shared" si="394"/>
        <v>-61.335131499562678</v>
      </c>
      <c r="AO673" s="28">
        <f t="shared" si="395"/>
        <v>-89.991728664011731</v>
      </c>
      <c r="AP673">
        <f t="shared" si="411"/>
        <v>23.609121289162623</v>
      </c>
      <c r="AQ673">
        <f t="shared" si="412"/>
        <v>-25.26482869549163</v>
      </c>
      <c r="AR673" s="28">
        <f t="shared" si="396"/>
        <v>-35.83391626609383</v>
      </c>
      <c r="AS673" s="30">
        <f t="shared" si="397"/>
        <v>-180.00663955352928</v>
      </c>
      <c r="AT673" s="28">
        <f t="shared" si="398"/>
        <v>0.93466057351933762</v>
      </c>
      <c r="AU673" s="28">
        <f t="shared" si="399"/>
        <v>26.106112659073379</v>
      </c>
      <c r="AV673" s="29">
        <f t="shared" si="400"/>
        <v>-3.101607237424931E-3</v>
      </c>
      <c r="AW673" s="28">
        <f t="shared" si="401"/>
        <v>-1.5310805180427853</v>
      </c>
      <c r="AX673" s="31">
        <f t="shared" si="402"/>
        <v>0.9315589662819127</v>
      </c>
      <c r="AY673" s="28">
        <f t="shared" si="403"/>
        <v>24.575032141030594</v>
      </c>
      <c r="AZ673" s="8">
        <f t="shared" si="404"/>
        <v>-34.902357299811918</v>
      </c>
      <c r="BA673" s="8">
        <f t="shared" si="405"/>
        <v>-155.43160741249869</v>
      </c>
      <c r="BB673" s="8">
        <f t="shared" si="406"/>
        <v>24.568392587501307</v>
      </c>
      <c r="BD673" s="32">
        <f t="shared" si="407"/>
        <v>-35</v>
      </c>
      <c r="BE673" s="32">
        <f t="shared" si="408"/>
        <v>-155</v>
      </c>
      <c r="BF673" s="32">
        <f t="shared" si="409"/>
        <v>25</v>
      </c>
    </row>
    <row r="674" spans="22:58" x14ac:dyDescent="0.25">
      <c r="V674" s="27">
        <v>7.7000000000000997</v>
      </c>
      <c r="W674" s="32">
        <f t="shared" si="379"/>
        <v>501187233.62738854</v>
      </c>
      <c r="X674">
        <f t="shared" si="413"/>
        <v>-3.4139245433795011</v>
      </c>
      <c r="Y674" s="28">
        <f t="shared" si="380"/>
        <v>-117.63990468678043</v>
      </c>
      <c r="Z674" s="28">
        <f t="shared" si="381"/>
        <v>-89.999924815658886</v>
      </c>
      <c r="AA674" s="28">
        <f t="shared" si="382"/>
        <v>79.557500465336673</v>
      </c>
      <c r="AB674" s="28">
        <f t="shared" si="383"/>
        <v>-89.993970967708634</v>
      </c>
      <c r="AC674" s="28">
        <f t="shared" si="384"/>
        <v>68.853251375702314</v>
      </c>
      <c r="AD674" s="28">
        <f t="shared" si="385"/>
        <v>89.979324307092156</v>
      </c>
      <c r="AE674" s="28">
        <f t="shared" si="386"/>
        <v>27.356922610879067</v>
      </c>
      <c r="AF674" s="28">
        <f t="shared" si="387"/>
        <v>-90.014571476275364</v>
      </c>
      <c r="AG674" s="28">
        <f t="shared" si="410"/>
        <v>92.110410468749379</v>
      </c>
      <c r="AH674" s="28">
        <f t="shared" si="388"/>
        <v>-203.84381723956159</v>
      </c>
      <c r="AI674" s="28">
        <f t="shared" si="389"/>
        <v>-89.999999996319303</v>
      </c>
      <c r="AJ674" s="28">
        <f t="shared" si="390"/>
        <v>127.18232978116701</v>
      </c>
      <c r="AK674" s="28">
        <f t="shared" si="391"/>
        <v>89.999974938552967</v>
      </c>
      <c r="AL674" s="29">
        <f t="shared" si="392"/>
        <v>-76.984054505818676</v>
      </c>
      <c r="AM674" s="28">
        <f t="shared" si="393"/>
        <v>-89.991891884836363</v>
      </c>
      <c r="AN674" s="28">
        <f t="shared" si="394"/>
        <v>-61.535131495463872</v>
      </c>
      <c r="AO674" s="28">
        <f t="shared" si="395"/>
        <v>-89.9919169426027</v>
      </c>
      <c r="AP674">
        <f t="shared" si="411"/>
        <v>23.609121289162623</v>
      </c>
      <c r="AQ674">
        <f t="shared" si="412"/>
        <v>-25.26482869549163</v>
      </c>
      <c r="AR674" s="28">
        <f t="shared" si="396"/>
        <v>-35.833916290913812</v>
      </c>
      <c r="AS674" s="30">
        <f t="shared" si="397"/>
        <v>-180.00648841887806</v>
      </c>
      <c r="AT674" s="28">
        <f t="shared" si="398"/>
        <v>0.97411254146719561</v>
      </c>
      <c r="AU674" s="28">
        <f t="shared" si="399"/>
        <v>26.631083958239245</v>
      </c>
      <c r="AV674" s="29">
        <f t="shared" si="400"/>
        <v>-3.2477268406903336E-3</v>
      </c>
      <c r="AW674" s="28">
        <f t="shared" si="401"/>
        <v>-1.5667263919359053</v>
      </c>
      <c r="AX674" s="31">
        <f t="shared" si="402"/>
        <v>0.97086481462650531</v>
      </c>
      <c r="AY674" s="28">
        <f t="shared" si="403"/>
        <v>25.06435756630334</v>
      </c>
      <c r="AZ674" s="8">
        <f t="shared" si="404"/>
        <v>-34.86305147628731</v>
      </c>
      <c r="BA674" s="8">
        <f t="shared" si="405"/>
        <v>-154.94213085257473</v>
      </c>
      <c r="BB674" s="8">
        <f t="shared" si="406"/>
        <v>25.057869147425265</v>
      </c>
      <c r="BD674" s="32">
        <f t="shared" si="407"/>
        <v>-35</v>
      </c>
      <c r="BE674" s="32">
        <f t="shared" si="408"/>
        <v>-155</v>
      </c>
      <c r="BF674" s="32">
        <f t="shared" si="409"/>
        <v>25</v>
      </c>
    </row>
    <row r="675" spans="22:58" x14ac:dyDescent="0.25">
      <c r="V675" s="27">
        <v>7.7100000000001003</v>
      </c>
      <c r="W675" s="32">
        <f t="shared" si="379"/>
        <v>512861383.99148375</v>
      </c>
      <c r="X675">
        <f t="shared" si="413"/>
        <v>-3.4139245433795011</v>
      </c>
      <c r="Y675" s="28">
        <f t="shared" si="380"/>
        <v>-117.83990468678007</v>
      </c>
      <c r="Z675" s="28">
        <f t="shared" si="381"/>
        <v>-89.999926527063437</v>
      </c>
      <c r="AA675" s="28">
        <f t="shared" si="382"/>
        <v>79.757500463172363</v>
      </c>
      <c r="AB675" s="28">
        <f t="shared" si="383"/>
        <v>-89.994108205237552</v>
      </c>
      <c r="AC675" s="28">
        <f t="shared" si="384"/>
        <v>69.05325135024907</v>
      </c>
      <c r="AD675" s="28">
        <f t="shared" si="385"/>
        <v>89.979794943281931</v>
      </c>
      <c r="AE675" s="28">
        <f t="shared" si="386"/>
        <v>27.556922583261866</v>
      </c>
      <c r="AF675" s="28">
        <f t="shared" si="387"/>
        <v>-90.014239789019044</v>
      </c>
      <c r="AG675" s="28">
        <f t="shared" si="410"/>
        <v>92.110410468749379</v>
      </c>
      <c r="AH675" s="28">
        <f t="shared" si="388"/>
        <v>-204.04381723956163</v>
      </c>
      <c r="AI675" s="28">
        <f t="shared" si="389"/>
        <v>-89.999999996403076</v>
      </c>
      <c r="AJ675" s="28">
        <f t="shared" si="390"/>
        <v>127.38232978116699</v>
      </c>
      <c r="AK675" s="28">
        <f t="shared" si="391"/>
        <v>89.999975509021155</v>
      </c>
      <c r="AL675" s="29">
        <f t="shared" si="392"/>
        <v>-77.184054501904299</v>
      </c>
      <c r="AM675" s="28">
        <f t="shared" si="393"/>
        <v>-89.99207644806792</v>
      </c>
      <c r="AN675" s="28">
        <f t="shared" si="394"/>
        <v>-61.735131491549566</v>
      </c>
      <c r="AO675" s="28">
        <f t="shared" si="395"/>
        <v>-89.992100935449841</v>
      </c>
      <c r="AP675">
        <f t="shared" si="411"/>
        <v>23.609121289162623</v>
      </c>
      <c r="AQ675">
        <f t="shared" si="412"/>
        <v>-25.26482869549163</v>
      </c>
      <c r="AR675" s="28">
        <f t="shared" si="396"/>
        <v>-35.833916314616708</v>
      </c>
      <c r="AS675" s="30">
        <f t="shared" si="397"/>
        <v>-180.00634072446888</v>
      </c>
      <c r="AT675" s="28">
        <f t="shared" si="398"/>
        <v>1.0150432651181376</v>
      </c>
      <c r="AU675" s="28">
        <f t="shared" si="399"/>
        <v>27.163335092663733</v>
      </c>
      <c r="AV675" s="29">
        <f t="shared" si="400"/>
        <v>-3.4007275796451714E-3</v>
      </c>
      <c r="AW675" s="28">
        <f t="shared" si="401"/>
        <v>-1.6032013088785291</v>
      </c>
      <c r="AX675" s="31">
        <f t="shared" si="402"/>
        <v>1.0116425375384923</v>
      </c>
      <c r="AY675" s="28">
        <f t="shared" si="403"/>
        <v>25.560133783785204</v>
      </c>
      <c r="AZ675" s="8">
        <f t="shared" si="404"/>
        <v>-34.822273777078216</v>
      </c>
      <c r="BA675" s="8">
        <f t="shared" si="405"/>
        <v>-154.44620694068368</v>
      </c>
      <c r="BB675" s="8">
        <f t="shared" si="406"/>
        <v>25.55379305931632</v>
      </c>
      <c r="BD675" s="32">
        <f t="shared" si="407"/>
        <v>-35</v>
      </c>
      <c r="BE675" s="32">
        <f t="shared" si="408"/>
        <v>-154</v>
      </c>
      <c r="BF675" s="32">
        <f t="shared" si="409"/>
        <v>26</v>
      </c>
    </row>
    <row r="676" spans="22:58" x14ac:dyDescent="0.25">
      <c r="V676" s="27">
        <v>7.7200000000001001</v>
      </c>
      <c r="W676" s="32">
        <f t="shared" si="379"/>
        <v>524807460.24989426</v>
      </c>
      <c r="X676">
        <f t="shared" si="413"/>
        <v>-3.4139245433795011</v>
      </c>
      <c r="Y676" s="28">
        <f t="shared" si="380"/>
        <v>-118.03990468677975</v>
      </c>
      <c r="Z676" s="28">
        <f t="shared" si="381"/>
        <v>-89.999928199511658</v>
      </c>
      <c r="AA676" s="28">
        <f t="shared" si="382"/>
        <v>79.957500461105468</v>
      </c>
      <c r="AB676" s="28">
        <f t="shared" si="383"/>
        <v>-89.99424231885898</v>
      </c>
      <c r="AC676" s="28">
        <f t="shared" si="384"/>
        <v>69.253251325941406</v>
      </c>
      <c r="AD676" s="28">
        <f t="shared" si="385"/>
        <v>89.980254866486746</v>
      </c>
      <c r="AE676" s="28">
        <f t="shared" si="386"/>
        <v>27.756922556887631</v>
      </c>
      <c r="AF676" s="28">
        <f t="shared" si="387"/>
        <v>-90.013915651883906</v>
      </c>
      <c r="AG676" s="28">
        <f t="shared" si="410"/>
        <v>92.110410468749379</v>
      </c>
      <c r="AH676" s="28">
        <f t="shared" si="388"/>
        <v>-204.24381723956162</v>
      </c>
      <c r="AI676" s="28">
        <f t="shared" si="389"/>
        <v>-89.999999996484959</v>
      </c>
      <c r="AJ676" s="28">
        <f t="shared" si="390"/>
        <v>127.58232978116695</v>
      </c>
      <c r="AK676" s="28">
        <f t="shared" si="391"/>
        <v>89.999976066503891</v>
      </c>
      <c r="AL676" s="29">
        <f t="shared" si="392"/>
        <v>-77.384054498166094</v>
      </c>
      <c r="AM676" s="28">
        <f t="shared" si="393"/>
        <v>-89.992256810127571</v>
      </c>
      <c r="AN676" s="28">
        <f t="shared" si="394"/>
        <v>-61.93513148781139</v>
      </c>
      <c r="AO676" s="28">
        <f t="shared" si="395"/>
        <v>-89.99228074010864</v>
      </c>
      <c r="AP676">
        <f t="shared" si="411"/>
        <v>23.609121289162623</v>
      </c>
      <c r="AQ676">
        <f t="shared" si="412"/>
        <v>-25.26482869549163</v>
      </c>
      <c r="AR676" s="28">
        <f t="shared" si="396"/>
        <v>-35.833916337252766</v>
      </c>
      <c r="AS676" s="30">
        <f t="shared" si="397"/>
        <v>-180.00619639199255</v>
      </c>
      <c r="AT676" s="28">
        <f t="shared" si="398"/>
        <v>1.0574935151667995</v>
      </c>
      <c r="AU676" s="28">
        <f t="shared" si="399"/>
        <v>27.702780769625612</v>
      </c>
      <c r="AV676" s="29">
        <f t="shared" si="400"/>
        <v>-3.5609332442817655E-3</v>
      </c>
      <c r="AW676" s="28">
        <f t="shared" si="401"/>
        <v>-1.6405244900295051</v>
      </c>
      <c r="AX676" s="31">
        <f t="shared" si="402"/>
        <v>1.0539325819225176</v>
      </c>
      <c r="AY676" s="28">
        <f t="shared" si="403"/>
        <v>26.062256279596106</v>
      </c>
      <c r="AZ676" s="8">
        <f t="shared" si="404"/>
        <v>-34.77998375533025</v>
      </c>
      <c r="BA676" s="8">
        <f t="shared" si="405"/>
        <v>-153.94394011239643</v>
      </c>
      <c r="BB676" s="8">
        <f t="shared" si="406"/>
        <v>26.056059887603567</v>
      </c>
      <c r="BD676" s="32">
        <f t="shared" si="407"/>
        <v>-35</v>
      </c>
      <c r="BE676" s="32">
        <f t="shared" si="408"/>
        <v>-154</v>
      </c>
      <c r="BF676" s="32">
        <f t="shared" si="409"/>
        <v>26</v>
      </c>
    </row>
    <row r="677" spans="22:58" x14ac:dyDescent="0.25">
      <c r="V677" s="27">
        <v>7.7300000000000999</v>
      </c>
      <c r="W677" s="32">
        <f t="shared" si="379"/>
        <v>537031796.37037718</v>
      </c>
      <c r="X677">
        <f t="shared" si="413"/>
        <v>-3.4139245433795011</v>
      </c>
      <c r="Y677" s="28">
        <f t="shared" si="380"/>
        <v>-118.23990468677945</v>
      </c>
      <c r="Z677" s="28">
        <f t="shared" si="381"/>
        <v>-89.999929833890306</v>
      </c>
      <c r="AA677" s="28">
        <f t="shared" si="382"/>
        <v>80.157500459131597</v>
      </c>
      <c r="AB677" s="28">
        <f t="shared" si="383"/>
        <v>-89.994373379681761</v>
      </c>
      <c r="AC677" s="28">
        <f t="shared" si="384"/>
        <v>69.453251302727764</v>
      </c>
      <c r="AD677" s="28">
        <f t="shared" si="385"/>
        <v>89.980704320563731</v>
      </c>
      <c r="AE677" s="28">
        <f t="shared" si="386"/>
        <v>27.956922531700414</v>
      </c>
      <c r="AF677" s="28">
        <f t="shared" si="387"/>
        <v>-90.013598893008336</v>
      </c>
      <c r="AG677" s="28">
        <f t="shared" si="410"/>
        <v>92.110410468749379</v>
      </c>
      <c r="AH677" s="28">
        <f t="shared" si="388"/>
        <v>-204.44381723956161</v>
      </c>
      <c r="AI677" s="28">
        <f t="shared" si="389"/>
        <v>-89.999999996564966</v>
      </c>
      <c r="AJ677" s="28">
        <f t="shared" si="390"/>
        <v>127.78232978116691</v>
      </c>
      <c r="AK677" s="28">
        <f t="shared" si="391"/>
        <v>89.999976611296773</v>
      </c>
      <c r="AL677" s="29">
        <f t="shared" si="392"/>
        <v>-77.584054494596131</v>
      </c>
      <c r="AM677" s="28">
        <f t="shared" si="393"/>
        <v>-89.99243306664566</v>
      </c>
      <c r="AN677" s="28">
        <f t="shared" si="394"/>
        <v>-62.135131484241455</v>
      </c>
      <c r="AO677" s="28">
        <f t="shared" si="395"/>
        <v>-89.992456451913853</v>
      </c>
      <c r="AP677">
        <f t="shared" si="411"/>
        <v>23.609121289162623</v>
      </c>
      <c r="AQ677">
        <f t="shared" si="412"/>
        <v>-25.26482869549163</v>
      </c>
      <c r="AR677" s="28">
        <f t="shared" si="396"/>
        <v>-35.833916358870049</v>
      </c>
      <c r="AS677" s="30">
        <f t="shared" si="397"/>
        <v>-180.00605534492217</v>
      </c>
      <c r="AT677" s="28">
        <f t="shared" si="398"/>
        <v>1.1015040941387353</v>
      </c>
      <c r="AU677" s="28">
        <f t="shared" si="399"/>
        <v>28.249324410507189</v>
      </c>
      <c r="AV677" s="29">
        <f t="shared" si="400"/>
        <v>-3.7286828353968954E-3</v>
      </c>
      <c r="AW677" s="28">
        <f t="shared" si="401"/>
        <v>-1.678715597859803</v>
      </c>
      <c r="AX677" s="31">
        <f t="shared" si="402"/>
        <v>1.0977754113033384</v>
      </c>
      <c r="AY677" s="28">
        <f t="shared" si="403"/>
        <v>26.570608812647386</v>
      </c>
      <c r="AZ677" s="8">
        <f t="shared" si="404"/>
        <v>-34.73614094756671</v>
      </c>
      <c r="BA677" s="8">
        <f t="shared" si="405"/>
        <v>-153.4354465322748</v>
      </c>
      <c r="BB677" s="8">
        <f t="shared" si="406"/>
        <v>26.564553467725204</v>
      </c>
      <c r="BD677" s="32">
        <f t="shared" si="407"/>
        <v>-35</v>
      </c>
      <c r="BE677" s="32">
        <f t="shared" si="408"/>
        <v>-153</v>
      </c>
      <c r="BF677" s="32">
        <f t="shared" si="409"/>
        <v>27</v>
      </c>
    </row>
    <row r="678" spans="22:58" x14ac:dyDescent="0.25">
      <c r="V678" s="27">
        <v>7.7400000000000997</v>
      </c>
      <c r="W678" s="32">
        <f t="shared" si="379"/>
        <v>549540873.85775185</v>
      </c>
      <c r="X678">
        <f t="shared" si="413"/>
        <v>-3.4139245433795011</v>
      </c>
      <c r="Y678" s="28">
        <f t="shared" si="380"/>
        <v>-118.43990468677916</v>
      </c>
      <c r="Z678" s="28">
        <f t="shared" si="381"/>
        <v>-89.99993143106596</v>
      </c>
      <c r="AA678" s="28">
        <f t="shared" si="382"/>
        <v>80.357500457246573</v>
      </c>
      <c r="AB678" s="28">
        <f t="shared" si="383"/>
        <v>-89.994501457196037</v>
      </c>
      <c r="AC678" s="28">
        <f t="shared" si="384"/>
        <v>69.653251280558905</v>
      </c>
      <c r="AD678" s="28">
        <f t="shared" si="385"/>
        <v>89.981143543819158</v>
      </c>
      <c r="AE678" s="28">
        <f t="shared" si="386"/>
        <v>28.156922507646826</v>
      </c>
      <c r="AF678" s="28">
        <f t="shared" si="387"/>
        <v>-90.013289344442839</v>
      </c>
      <c r="AG678" s="28">
        <f t="shared" si="410"/>
        <v>92.110410468749379</v>
      </c>
      <c r="AH678" s="28">
        <f t="shared" si="388"/>
        <v>-204.64381723956163</v>
      </c>
      <c r="AI678" s="28">
        <f t="shared" si="389"/>
        <v>-89.999999996643155</v>
      </c>
      <c r="AJ678" s="28">
        <f t="shared" si="390"/>
        <v>127.98232978116688</v>
      </c>
      <c r="AK678" s="28">
        <f t="shared" si="391"/>
        <v>89.999977143688653</v>
      </c>
      <c r="AL678" s="29">
        <f t="shared" si="392"/>
        <v>-77.784054491186851</v>
      </c>
      <c r="AM678" s="28">
        <f t="shared" si="393"/>
        <v>-89.992605311075707</v>
      </c>
      <c r="AN678" s="28">
        <f t="shared" si="394"/>
        <v>-62.335131480832217</v>
      </c>
      <c r="AO678" s="28">
        <f t="shared" si="395"/>
        <v>-89.992628164030208</v>
      </c>
      <c r="AP678">
        <f t="shared" si="411"/>
        <v>23.609121289162623</v>
      </c>
      <c r="AQ678">
        <f t="shared" si="412"/>
        <v>-25.26482869549163</v>
      </c>
      <c r="AR678" s="28">
        <f t="shared" si="396"/>
        <v>-35.833916379514399</v>
      </c>
      <c r="AS678" s="30">
        <f t="shared" si="397"/>
        <v>-180.00591750847303</v>
      </c>
      <c r="AT678" s="28">
        <f t="shared" si="398"/>
        <v>1.1471157493249313</v>
      </c>
      <c r="AU678" s="28">
        <f t="shared" si="399"/>
        <v>28.802857902591423</v>
      </c>
      <c r="AV678" s="29">
        <f t="shared" si="400"/>
        <v>-3.9043312767529036E-3</v>
      </c>
      <c r="AW678" s="28">
        <f t="shared" si="401"/>
        <v>-1.7177947459752365</v>
      </c>
      <c r="AX678" s="31">
        <f t="shared" si="402"/>
        <v>1.1432114180481785</v>
      </c>
      <c r="AY678" s="28">
        <f t="shared" si="403"/>
        <v>27.085063156616187</v>
      </c>
      <c r="AZ678" s="8">
        <f t="shared" si="404"/>
        <v>-34.690704961466217</v>
      </c>
      <c r="BA678" s="8">
        <f t="shared" si="405"/>
        <v>-152.92085435185686</v>
      </c>
      <c r="BB678" s="8">
        <f t="shared" si="406"/>
        <v>27.07914564814314</v>
      </c>
      <c r="BD678" s="32">
        <f t="shared" si="407"/>
        <v>-35</v>
      </c>
      <c r="BE678" s="32">
        <f t="shared" si="408"/>
        <v>-153</v>
      </c>
      <c r="BF678" s="32">
        <f t="shared" si="409"/>
        <v>27</v>
      </c>
    </row>
    <row r="679" spans="22:58" x14ac:dyDescent="0.25">
      <c r="V679" s="27">
        <v>7.7500000000001004</v>
      </c>
      <c r="W679" s="32">
        <f t="shared" si="379"/>
        <v>562341325.19047928</v>
      </c>
      <c r="X679">
        <f t="shared" si="413"/>
        <v>-3.4139245433795011</v>
      </c>
      <c r="Y679" s="28">
        <f t="shared" si="380"/>
        <v>-118.63990468677886</v>
      </c>
      <c r="Z679" s="28">
        <f t="shared" si="381"/>
        <v>-89.999932991885458</v>
      </c>
      <c r="AA679" s="28">
        <f t="shared" si="382"/>
        <v>80.557500455446387</v>
      </c>
      <c r="AB679" s="28">
        <f t="shared" si="383"/>
        <v>-89.994626619310196</v>
      </c>
      <c r="AC679" s="28">
        <f t="shared" si="384"/>
        <v>69.853251259387818</v>
      </c>
      <c r="AD679" s="28">
        <f t="shared" si="385"/>
        <v>89.981572769134814</v>
      </c>
      <c r="AE679" s="28">
        <f t="shared" si="386"/>
        <v>28.356922484675849</v>
      </c>
      <c r="AF679" s="28">
        <f t="shared" si="387"/>
        <v>-90.01298684206084</v>
      </c>
      <c r="AG679" s="28">
        <f t="shared" si="410"/>
        <v>92.110410468749379</v>
      </c>
      <c r="AH679" s="28">
        <f t="shared" si="388"/>
        <v>-204.84381723956162</v>
      </c>
      <c r="AI679" s="28">
        <f t="shared" si="389"/>
        <v>-89.999999996719566</v>
      </c>
      <c r="AJ679" s="28">
        <f t="shared" si="390"/>
        <v>128.18232978116686</v>
      </c>
      <c r="AK679" s="28">
        <f t="shared" si="391"/>
        <v>89.999977663961815</v>
      </c>
      <c r="AL679" s="29">
        <f t="shared" si="392"/>
        <v>-77.984054487931019</v>
      </c>
      <c r="AM679" s="28">
        <f t="shared" si="393"/>
        <v>-89.992773634743997</v>
      </c>
      <c r="AN679" s="28">
        <f t="shared" si="394"/>
        <v>-62.5351314775764</v>
      </c>
      <c r="AO679" s="28">
        <f t="shared" si="395"/>
        <v>-89.992795967501749</v>
      </c>
      <c r="AP679">
        <f t="shared" si="411"/>
        <v>23.609121289162623</v>
      </c>
      <c r="AQ679">
        <f t="shared" si="412"/>
        <v>-25.26482869549163</v>
      </c>
      <c r="AR679" s="28">
        <f t="shared" si="396"/>
        <v>-35.833916399229558</v>
      </c>
      <c r="AS679" s="30">
        <f t="shared" si="397"/>
        <v>-180.00578280956259</v>
      </c>
      <c r="AT679" s="28">
        <f t="shared" si="398"/>
        <v>1.1943690812492658</v>
      </c>
      <c r="AU679" s="28">
        <f t="shared" si="399"/>
        <v>29.36326138167847</v>
      </c>
      <c r="AV679" s="29">
        <f t="shared" si="400"/>
        <v>-4.0882501603184953E-3</v>
      </c>
      <c r="AW679" s="28">
        <f t="shared" si="401"/>
        <v>-1.7577825091354942</v>
      </c>
      <c r="AX679" s="31">
        <f t="shared" si="402"/>
        <v>1.1902808310889472</v>
      </c>
      <c r="AY679" s="28">
        <f t="shared" si="403"/>
        <v>27.605478872542974</v>
      </c>
      <c r="AZ679" s="8">
        <f t="shared" si="404"/>
        <v>-34.64363556814061</v>
      </c>
      <c r="BA679" s="8">
        <f t="shared" si="405"/>
        <v>-152.4003039370196</v>
      </c>
      <c r="BB679" s="8">
        <f t="shared" si="406"/>
        <v>27.599696062980399</v>
      </c>
      <c r="BD679" s="32">
        <f t="shared" si="407"/>
        <v>-35</v>
      </c>
      <c r="BE679" s="32">
        <f t="shared" si="408"/>
        <v>-152</v>
      </c>
      <c r="BF679" s="32">
        <f t="shared" si="409"/>
        <v>28</v>
      </c>
    </row>
    <row r="680" spans="22:58" x14ac:dyDescent="0.25">
      <c r="V680" s="27">
        <v>7.7600000000001002</v>
      </c>
      <c r="W680" s="32">
        <f t="shared" si="379"/>
        <v>575439937.33729017</v>
      </c>
      <c r="X680">
        <f t="shared" si="413"/>
        <v>-3.4139245433795011</v>
      </c>
      <c r="Y680" s="28">
        <f t="shared" si="380"/>
        <v>-118.83990468677862</v>
      </c>
      <c r="Z680" s="28">
        <f t="shared" si="381"/>
        <v>-89.999934517176371</v>
      </c>
      <c r="AA680" s="28">
        <f t="shared" si="382"/>
        <v>80.757500453727218</v>
      </c>
      <c r="AB680" s="28">
        <f t="shared" si="383"/>
        <v>-89.994748932386869</v>
      </c>
      <c r="AC680" s="28">
        <f t="shared" si="384"/>
        <v>70.053251239169583</v>
      </c>
      <c r="AD680" s="28">
        <f t="shared" si="385"/>
        <v>89.981992224091456</v>
      </c>
      <c r="AE680" s="28">
        <f t="shared" si="386"/>
        <v>28.556922462738683</v>
      </c>
      <c r="AF680" s="28">
        <f t="shared" si="387"/>
        <v>-90.012691225471784</v>
      </c>
      <c r="AG680" s="28">
        <f t="shared" si="410"/>
        <v>92.110410468749379</v>
      </c>
      <c r="AH680" s="28">
        <f t="shared" si="388"/>
        <v>-205.0438172395616</v>
      </c>
      <c r="AI680" s="28">
        <f t="shared" si="389"/>
        <v>-89.999999996794244</v>
      </c>
      <c r="AJ680" s="28">
        <f t="shared" si="390"/>
        <v>128.38232978116682</v>
      </c>
      <c r="AK680" s="28">
        <f t="shared" si="391"/>
        <v>89.999978172392119</v>
      </c>
      <c r="AL680" s="29">
        <f t="shared" si="392"/>
        <v>-78.184054484821701</v>
      </c>
      <c r="AM680" s="28">
        <f t="shared" si="393"/>
        <v>-89.992938126897926</v>
      </c>
      <c r="AN680" s="28">
        <f t="shared" si="394"/>
        <v>-62.73513147446711</v>
      </c>
      <c r="AO680" s="28">
        <f t="shared" si="395"/>
        <v>-89.992959951300051</v>
      </c>
      <c r="AP680">
        <f t="shared" si="411"/>
        <v>23.609121289162623</v>
      </c>
      <c r="AQ680">
        <f t="shared" si="412"/>
        <v>-25.26482869549163</v>
      </c>
      <c r="AR680" s="28">
        <f t="shared" si="396"/>
        <v>-35.833916418057434</v>
      </c>
      <c r="AS680" s="30">
        <f t="shared" si="397"/>
        <v>-180.00565117677183</v>
      </c>
      <c r="AT680" s="28">
        <f t="shared" si="398"/>
        <v>1.24330444790883</v>
      </c>
      <c r="AU680" s="28">
        <f t="shared" si="399"/>
        <v>29.930403048687378</v>
      </c>
      <c r="AV680" s="29">
        <f t="shared" si="400"/>
        <v>-4.28082852617169E-3</v>
      </c>
      <c r="AW680" s="28">
        <f t="shared" si="401"/>
        <v>-1.7986999334717391</v>
      </c>
      <c r="AX680" s="31">
        <f t="shared" si="402"/>
        <v>1.2390236193826583</v>
      </c>
      <c r="AY680" s="28">
        <f t="shared" si="403"/>
        <v>28.13170311521564</v>
      </c>
      <c r="AZ680" s="8">
        <f t="shared" si="404"/>
        <v>-34.594892798674778</v>
      </c>
      <c r="BA680" s="8">
        <f t="shared" si="405"/>
        <v>-151.87394806155621</v>
      </c>
      <c r="BB680" s="8">
        <f t="shared" si="406"/>
        <v>28.126051938443794</v>
      </c>
      <c r="BD680" s="32">
        <f t="shared" si="407"/>
        <v>-35</v>
      </c>
      <c r="BE680" s="32">
        <f t="shared" si="408"/>
        <v>-152</v>
      </c>
      <c r="BF680" s="32">
        <f t="shared" si="409"/>
        <v>28</v>
      </c>
    </row>
    <row r="681" spans="22:58" x14ac:dyDescent="0.25">
      <c r="V681" s="27">
        <v>7.7700000000000999</v>
      </c>
      <c r="W681" s="32">
        <f t="shared" ref="W681:W744" si="414">10*10^V681</f>
        <v>588843655.35572517</v>
      </c>
      <c r="X681">
        <f t="shared" si="413"/>
        <v>-3.4139245433795011</v>
      </c>
      <c r="Y681" s="28">
        <f t="shared" ref="Y681:Y744" si="415">20*LOG(1/SQRT((W681/fp)^2+1))</f>
        <v>-119.03990468677834</v>
      </c>
      <c r="Z681" s="28">
        <f t="shared" ref="Z681:Z744" si="416">-180/PI()*ATAN(W681/fp)</f>
        <v>-89.999936007747408</v>
      </c>
      <c r="AA681" s="28">
        <f t="shared" ref="AA681:AA744" si="417">20*LOG(SQRT((W681/fzRHP)^2+1))</f>
        <v>80.957500452085412</v>
      </c>
      <c r="AB681" s="28">
        <f t="shared" ref="AB681:AB744" si="418">-180/PI()*ATAN(W681/fzRHP)</f>
        <v>-89.994868461278045</v>
      </c>
      <c r="AC681" s="28">
        <f t="shared" ref="AC681:AC744" si="419">20*LOG(SQRT((W681/fzESR)^2+1))</f>
        <v>70.253251219861312</v>
      </c>
      <c r="AD681" s="28">
        <f t="shared" ref="AD681:AD744" si="420">180/PI()*ATAN(W681/fzESR)</f>
        <v>89.982402131089458</v>
      </c>
      <c r="AE681" s="28">
        <f t="shared" ref="AE681:AE744" si="421">X681+Y681+AA681+AC681</f>
        <v>28.756922441788873</v>
      </c>
      <c r="AF681" s="28">
        <f t="shared" ref="AF681:AF744" si="422">Z681+AB681+AD681</f>
        <v>-90.012402337935981</v>
      </c>
      <c r="AG681" s="28">
        <f t="shared" si="410"/>
        <v>92.110410468749379</v>
      </c>
      <c r="AH681" s="28">
        <f t="shared" ref="AH681:AH744" si="423">20*LOG(1/SQRT((W681/fp_comp1)^2+1))</f>
        <v>-205.24381723956162</v>
      </c>
      <c r="AI681" s="28">
        <f t="shared" ref="AI681:AI744" si="424">-180/PI()*ATAN(W681/fp_comp1)</f>
        <v>-89.999999996867203</v>
      </c>
      <c r="AJ681" s="28">
        <f t="shared" ref="AJ681:AJ744" si="425">20*LOG(SQRT((W681/fz_comp)^2+1))</f>
        <v>128.58232978116678</v>
      </c>
      <c r="AK681" s="28">
        <f t="shared" ref="AK681:AK744" si="426">180/PI()*ATAN(W681/fz_comp)</f>
        <v>89.999978669249131</v>
      </c>
      <c r="AL681" s="29">
        <f t="shared" ref="AL681:AL744" si="427">20*LOG(1/SQRT((W681/fp_comp2)^2+1))</f>
        <v>-78.384054481852345</v>
      </c>
      <c r="AM681" s="28">
        <f t="shared" ref="AM681:AM744" si="428">-180/PI()*ATAN(W681/fp_comp2)</f>
        <v>-89.993098874753414</v>
      </c>
      <c r="AN681" s="28">
        <f t="shared" ref="AN681:AN744" si="429">AG681+AH681+AJ681+AL681</f>
        <v>-62.935131471497812</v>
      </c>
      <c r="AO681" s="28">
        <f t="shared" ref="AO681:AO744" si="430">AI681+AK681+AM681</f>
        <v>-89.993120202371486</v>
      </c>
      <c r="AP681">
        <f t="shared" si="411"/>
        <v>23.609121289162623</v>
      </c>
      <c r="AQ681">
        <f t="shared" si="412"/>
        <v>-25.26482869549163</v>
      </c>
      <c r="AR681" s="28">
        <f t="shared" ref="AR681:AR744" si="431">AE681+AN681+AP681+AQ681</f>
        <v>-35.833916436037946</v>
      </c>
      <c r="AS681" s="30">
        <f t="shared" ref="AS681:AS744" si="432">AF681+AO681</f>
        <v>-180.00552254030748</v>
      </c>
      <c r="AT681" s="28">
        <f t="shared" ref="AT681:AT744" si="433">20*LOG(SQRT((W681/fz_ff)^2+1))</f>
        <v>1.2939618650786553</v>
      </c>
      <c r="AU681" s="28">
        <f t="shared" ref="AU681:AU744" si="434">180/PI()*ATAN(W681/fz_ff)</f>
        <v>30.504139023363518</v>
      </c>
      <c r="AV681" s="29">
        <f t="shared" ref="AV681:AV744" si="435">20*LOG(1/SQRT((W681/fp_ff)^2+1))</f>
        <v>-4.4824736785829006E-3</v>
      </c>
      <c r="AW681" s="28">
        <f t="shared" ref="AW681:AW744" si="436">-180/PI()*ATAN(W681/fp_ff)</f>
        <v>-1.8405685469049491</v>
      </c>
      <c r="AX681" s="31">
        <f t="shared" ref="AX681:AX744" si="437">AT681+AV681</f>
        <v>1.2894793914000724</v>
      </c>
      <c r="AY681" s="28">
        <f t="shared" ref="AY681:AY744" si="438">AU681+AW681</f>
        <v>28.663570476458567</v>
      </c>
      <c r="AZ681" s="8">
        <f t="shared" ref="AZ681:AZ744" si="439">AR681+AX681</f>
        <v>-34.544437044637874</v>
      </c>
      <c r="BA681" s="8">
        <f t="shared" ref="BA681:BA744" si="440">AS681+AY681</f>
        <v>-151.34195206384891</v>
      </c>
      <c r="BB681" s="8">
        <f t="shared" ref="BB681:BB744" si="441">BA681+180</f>
        <v>28.658047936151092</v>
      </c>
      <c r="BD681" s="32">
        <f t="shared" ref="BD681:BD744" si="442">ROUND(AZ681,0)</f>
        <v>-35</v>
      </c>
      <c r="BE681" s="32">
        <f t="shared" ref="BE681:BE744" si="443">ROUND(BA681,0)</f>
        <v>-151</v>
      </c>
      <c r="BF681" s="32">
        <f t="shared" ref="BF681:BF744" si="444">ROUND(BB681,0)</f>
        <v>29</v>
      </c>
    </row>
    <row r="682" spans="22:58" x14ac:dyDescent="0.25">
      <c r="V682" s="27">
        <v>7.7800000000000997</v>
      </c>
      <c r="W682" s="32">
        <f t="shared" si="414"/>
        <v>602559586.0744971</v>
      </c>
      <c r="X682">
        <f t="shared" si="413"/>
        <v>-3.4139245433795011</v>
      </c>
      <c r="Y682" s="28">
        <f t="shared" si="415"/>
        <v>-119.23990468677812</v>
      </c>
      <c r="Z682" s="28">
        <f t="shared" si="416"/>
        <v>-89.999937464388907</v>
      </c>
      <c r="AA682" s="28">
        <f t="shared" si="417"/>
        <v>81.157500450517531</v>
      </c>
      <c r="AB682" s="28">
        <f t="shared" si="418"/>
        <v>-89.994985269359532</v>
      </c>
      <c r="AC682" s="28">
        <f t="shared" si="419"/>
        <v>70.453251201422063</v>
      </c>
      <c r="AD682" s="28">
        <f t="shared" si="420"/>
        <v>89.982802707466774</v>
      </c>
      <c r="AE682" s="28">
        <f t="shared" si="421"/>
        <v>28.956922421781982</v>
      </c>
      <c r="AF682" s="28">
        <f t="shared" si="422"/>
        <v>-90.012120026281664</v>
      </c>
      <c r="AG682" s="28">
        <f t="shared" si="410"/>
        <v>92.110410468749379</v>
      </c>
      <c r="AH682" s="28">
        <f t="shared" si="423"/>
        <v>-205.44381723956161</v>
      </c>
      <c r="AI682" s="28">
        <f t="shared" si="424"/>
        <v>-89.999999996938527</v>
      </c>
      <c r="AJ682" s="28">
        <f t="shared" si="425"/>
        <v>128.78232978116677</v>
      </c>
      <c r="AK682" s="28">
        <f t="shared" si="426"/>
        <v>89.999979154796307</v>
      </c>
      <c r="AL682" s="29">
        <f t="shared" si="427"/>
        <v>-78.584054479016629</v>
      </c>
      <c r="AM682" s="28">
        <f t="shared" si="428"/>
        <v>-89.993255963541088</v>
      </c>
      <c r="AN682" s="28">
        <f t="shared" si="429"/>
        <v>-63.135131468662095</v>
      </c>
      <c r="AO682" s="28">
        <f t="shared" si="430"/>
        <v>-89.993276805683308</v>
      </c>
      <c r="AP682">
        <f t="shared" si="411"/>
        <v>23.609121289162623</v>
      </c>
      <c r="AQ682">
        <f t="shared" si="412"/>
        <v>-25.26482869549163</v>
      </c>
      <c r="AR682" s="28">
        <f t="shared" si="431"/>
        <v>-35.83391645320912</v>
      </c>
      <c r="AS682" s="30">
        <f t="shared" si="432"/>
        <v>-180.00539683196496</v>
      </c>
      <c r="AT682" s="28">
        <f t="shared" si="433"/>
        <v>1.3463809030249974</v>
      </c>
      <c r="AU682" s="28">
        <f t="shared" si="434"/>
        <v>31.08431323812972</v>
      </c>
      <c r="AV682" s="29">
        <f t="shared" si="435"/>
        <v>-4.6936120399857948E-3</v>
      </c>
      <c r="AW682" s="28">
        <f t="shared" si="436"/>
        <v>-1.8834103697670272</v>
      </c>
      <c r="AX682" s="31">
        <f t="shared" si="437"/>
        <v>1.3416872909850115</v>
      </c>
      <c r="AY682" s="28">
        <f t="shared" si="438"/>
        <v>29.200902868362693</v>
      </c>
      <c r="AZ682" s="8">
        <f t="shared" si="439"/>
        <v>-34.492229162224106</v>
      </c>
      <c r="BA682" s="8">
        <f t="shared" si="440"/>
        <v>-150.80449396360225</v>
      </c>
      <c r="BB682" s="8">
        <f t="shared" si="441"/>
        <v>29.195506036397745</v>
      </c>
      <c r="BD682" s="32">
        <f t="shared" si="442"/>
        <v>-34</v>
      </c>
      <c r="BE682" s="32">
        <f t="shared" si="443"/>
        <v>-151</v>
      </c>
      <c r="BF682" s="32">
        <f t="shared" si="444"/>
        <v>29</v>
      </c>
    </row>
    <row r="683" spans="22:58" x14ac:dyDescent="0.25">
      <c r="V683" s="27">
        <v>7.7900000000001004</v>
      </c>
      <c r="W683" s="32">
        <f t="shared" si="414"/>
        <v>616595001.8616246</v>
      </c>
      <c r="X683">
        <f t="shared" si="413"/>
        <v>-3.4139245433795011</v>
      </c>
      <c r="Y683" s="28">
        <f t="shared" si="415"/>
        <v>-119.43990468677788</v>
      </c>
      <c r="Z683" s="28">
        <f t="shared" si="416"/>
        <v>-89.999938887873213</v>
      </c>
      <c r="AA683" s="28">
        <f t="shared" si="417"/>
        <v>81.357500449020179</v>
      </c>
      <c r="AB683" s="28">
        <f t="shared" si="418"/>
        <v>-89.995099418564507</v>
      </c>
      <c r="AC683" s="28">
        <f t="shared" si="419"/>
        <v>70.653251183812714</v>
      </c>
      <c r="AD683" s="28">
        <f t="shared" si="420"/>
        <v>89.983194165614165</v>
      </c>
      <c r="AE683" s="28">
        <f t="shared" si="421"/>
        <v>29.156922402675519</v>
      </c>
      <c r="AF683" s="28">
        <f t="shared" si="422"/>
        <v>-90.011844140823555</v>
      </c>
      <c r="AG683" s="28">
        <f t="shared" si="410"/>
        <v>92.110410468749379</v>
      </c>
      <c r="AH683" s="28">
        <f t="shared" si="423"/>
        <v>-205.6438172395616</v>
      </c>
      <c r="AI683" s="28">
        <f t="shared" si="424"/>
        <v>-89.999999997008203</v>
      </c>
      <c r="AJ683" s="28">
        <f t="shared" si="425"/>
        <v>128.98232978116673</v>
      </c>
      <c r="AK683" s="28">
        <f t="shared" si="426"/>
        <v>89.999979629291076</v>
      </c>
      <c r="AL683" s="29">
        <f t="shared" si="427"/>
        <v>-78.784054476308526</v>
      </c>
      <c r="AM683" s="28">
        <f t="shared" si="428"/>
        <v>-89.993409476551491</v>
      </c>
      <c r="AN683" s="28">
        <f t="shared" si="429"/>
        <v>-63.335131465954021</v>
      </c>
      <c r="AO683" s="28">
        <f t="shared" si="430"/>
        <v>-89.993429844268618</v>
      </c>
      <c r="AP683">
        <f t="shared" si="411"/>
        <v>23.609121289162623</v>
      </c>
      <c r="AQ683">
        <f t="shared" si="412"/>
        <v>-25.26482869549163</v>
      </c>
      <c r="AR683" s="28">
        <f t="shared" si="431"/>
        <v>-35.833916469607509</v>
      </c>
      <c r="AS683" s="30">
        <f t="shared" si="432"/>
        <v>-180.00527398509217</v>
      </c>
      <c r="AT683" s="28">
        <f t="shared" si="433"/>
        <v>1.4006005800243955</v>
      </c>
      <c r="AU683" s="28">
        <f t="shared" si="434"/>
        <v>31.670757374996594</v>
      </c>
      <c r="AV683" s="29">
        <f t="shared" si="435"/>
        <v>-4.9146900445145884E-3</v>
      </c>
      <c r="AW683" s="28">
        <f t="shared" si="436"/>
        <v>-1.9272479256265789</v>
      </c>
      <c r="AX683" s="31">
        <f t="shared" si="437"/>
        <v>1.395685889979881</v>
      </c>
      <c r="AY683" s="28">
        <f t="shared" si="438"/>
        <v>29.743509449370016</v>
      </c>
      <c r="AZ683" s="8">
        <f t="shared" si="439"/>
        <v>-34.438230579627628</v>
      </c>
      <c r="BA683" s="8">
        <f t="shared" si="440"/>
        <v>-150.26176453572216</v>
      </c>
      <c r="BB683" s="8">
        <f t="shared" si="441"/>
        <v>29.738235464277835</v>
      </c>
      <c r="BD683" s="32">
        <f t="shared" si="442"/>
        <v>-34</v>
      </c>
      <c r="BE683" s="32">
        <f t="shared" si="443"/>
        <v>-150</v>
      </c>
      <c r="BF683" s="32">
        <f t="shared" si="444"/>
        <v>30</v>
      </c>
    </row>
    <row r="684" spans="22:58" x14ac:dyDescent="0.25">
      <c r="V684" s="27">
        <v>7.8000000000001002</v>
      </c>
      <c r="W684" s="32">
        <f t="shared" si="414"/>
        <v>630957344.48033905</v>
      </c>
      <c r="X684">
        <f t="shared" si="413"/>
        <v>-3.4139245433795011</v>
      </c>
      <c r="Y684" s="28">
        <f t="shared" si="415"/>
        <v>-119.63990468677765</v>
      </c>
      <c r="Z684" s="28">
        <f t="shared" si="416"/>
        <v>-89.999940278955052</v>
      </c>
      <c r="AA684" s="28">
        <f t="shared" si="417"/>
        <v>81.557500447590243</v>
      </c>
      <c r="AB684" s="28">
        <f t="shared" si="418"/>
        <v>-89.995210969416377</v>
      </c>
      <c r="AC684" s="28">
        <f t="shared" si="419"/>
        <v>70.853251166995918</v>
      </c>
      <c r="AD684" s="28">
        <f t="shared" si="420"/>
        <v>89.983576713087729</v>
      </c>
      <c r="AE684" s="28">
        <f t="shared" si="421"/>
        <v>29.356922384428998</v>
      </c>
      <c r="AF684" s="28">
        <f t="shared" si="422"/>
        <v>-90.0115745352837</v>
      </c>
      <c r="AG684" s="28">
        <f t="shared" si="410"/>
        <v>92.110410468749379</v>
      </c>
      <c r="AH684" s="28">
        <f t="shared" si="423"/>
        <v>-205.84381723956159</v>
      </c>
      <c r="AI684" s="28">
        <f t="shared" si="424"/>
        <v>-89.999999997076301</v>
      </c>
      <c r="AJ684" s="28">
        <f t="shared" si="425"/>
        <v>129.18232978116669</v>
      </c>
      <c r="AK684" s="28">
        <f t="shared" si="426"/>
        <v>89.999980092985012</v>
      </c>
      <c r="AL684" s="29">
        <f t="shared" si="427"/>
        <v>-78.984054473722324</v>
      </c>
      <c r="AM684" s="28">
        <f t="shared" si="428"/>
        <v>-89.993559495179269</v>
      </c>
      <c r="AN684" s="28">
        <f t="shared" si="429"/>
        <v>-63.535131463367847</v>
      </c>
      <c r="AO684" s="28">
        <f t="shared" si="430"/>
        <v>-89.993579399270558</v>
      </c>
      <c r="AP684">
        <f t="shared" si="411"/>
        <v>23.609121289162623</v>
      </c>
      <c r="AQ684">
        <f t="shared" si="412"/>
        <v>-25.26482869549163</v>
      </c>
      <c r="AR684" s="28">
        <f t="shared" si="431"/>
        <v>-35.833916485267856</v>
      </c>
      <c r="AS684" s="30">
        <f t="shared" si="432"/>
        <v>-180.00515393455424</v>
      </c>
      <c r="AT684" s="28">
        <f t="shared" si="433"/>
        <v>1.4566592531384996</v>
      </c>
      <c r="AU684" s="28">
        <f t="shared" si="434"/>
        <v>32.263290848283631</v>
      </c>
      <c r="AV684" s="29">
        <f t="shared" si="435"/>
        <v>-5.1461750729673902E-3</v>
      </c>
      <c r="AW684" s="28">
        <f t="shared" si="436"/>
        <v>-1.9721042523211099</v>
      </c>
      <c r="AX684" s="31">
        <f t="shared" si="437"/>
        <v>1.4515130780655323</v>
      </c>
      <c r="AY684" s="28">
        <f t="shared" si="438"/>
        <v>30.291186595962522</v>
      </c>
      <c r="AZ684" s="8">
        <f t="shared" si="439"/>
        <v>-34.382403407202325</v>
      </c>
      <c r="BA684" s="8">
        <f t="shared" si="440"/>
        <v>-149.71396733859171</v>
      </c>
      <c r="BB684" s="8">
        <f t="shared" si="441"/>
        <v>30.286032661408285</v>
      </c>
      <c r="BD684" s="32">
        <f t="shared" si="442"/>
        <v>-34</v>
      </c>
      <c r="BE684" s="32">
        <f t="shared" si="443"/>
        <v>-150</v>
      </c>
      <c r="BF684" s="32">
        <f t="shared" si="444"/>
        <v>30</v>
      </c>
    </row>
    <row r="685" spans="22:58" x14ac:dyDescent="0.25">
      <c r="V685" s="27">
        <v>7.8100000000001097</v>
      </c>
      <c r="W685" s="32">
        <f t="shared" si="414"/>
        <v>645654229.03482068</v>
      </c>
      <c r="X685">
        <f t="shared" si="413"/>
        <v>-3.4139245433795011</v>
      </c>
      <c r="Y685" s="28">
        <f t="shared" si="415"/>
        <v>-119.83990468677766</v>
      </c>
      <c r="Z685" s="28">
        <f t="shared" si="416"/>
        <v>-89.999941638372007</v>
      </c>
      <c r="AA685" s="28">
        <f t="shared" si="417"/>
        <v>81.757500446224881</v>
      </c>
      <c r="AB685" s="28">
        <f t="shared" si="418"/>
        <v>-89.995319981060902</v>
      </c>
      <c r="AC685" s="28">
        <f t="shared" si="419"/>
        <v>71.053251150936219</v>
      </c>
      <c r="AD685" s="28">
        <f t="shared" si="420"/>
        <v>89.983950552719122</v>
      </c>
      <c r="AE685" s="28">
        <f t="shared" si="421"/>
        <v>29.556922367003949</v>
      </c>
      <c r="AF685" s="28">
        <f t="shared" si="422"/>
        <v>-90.011311066713787</v>
      </c>
      <c r="AG685" s="28">
        <f t="shared" si="410"/>
        <v>92.110410468749379</v>
      </c>
      <c r="AH685" s="28">
        <f t="shared" si="423"/>
        <v>-206.04381723956183</v>
      </c>
      <c r="AI685" s="28">
        <f t="shared" si="424"/>
        <v>-89.999999997142851</v>
      </c>
      <c r="AJ685" s="28">
        <f t="shared" si="425"/>
        <v>129.3823297811669</v>
      </c>
      <c r="AK685" s="28">
        <f t="shared" si="426"/>
        <v>89.999980546124007</v>
      </c>
      <c r="AL685" s="29">
        <f t="shared" si="427"/>
        <v>-79.184054471252736</v>
      </c>
      <c r="AM685" s="28">
        <f t="shared" si="428"/>
        <v>-89.993706098966243</v>
      </c>
      <c r="AN685" s="28">
        <f t="shared" si="429"/>
        <v>-63.735131460898288</v>
      </c>
      <c r="AO685" s="28">
        <f t="shared" si="430"/>
        <v>-89.993725549985086</v>
      </c>
      <c r="AP685">
        <f t="shared" si="411"/>
        <v>23.609121289162623</v>
      </c>
      <c r="AQ685">
        <f t="shared" si="412"/>
        <v>-25.26482869549163</v>
      </c>
      <c r="AR685" s="28">
        <f t="shared" si="431"/>
        <v>-35.833916500223346</v>
      </c>
      <c r="AS685" s="30">
        <f t="shared" si="432"/>
        <v>-180.00503661669887</v>
      </c>
      <c r="AT685" s="28">
        <f t="shared" si="433"/>
        <v>1.5145945067464632</v>
      </c>
      <c r="AU685" s="28">
        <f t="shared" si="434"/>
        <v>32.86172083569609</v>
      </c>
      <c r="AV685" s="29">
        <f t="shared" si="435"/>
        <v>-5.388556431012684E-3</v>
      </c>
      <c r="AW685" s="28">
        <f t="shared" si="436"/>
        <v>-2.018002913197257</v>
      </c>
      <c r="AX685" s="31">
        <f t="shared" si="437"/>
        <v>1.5092059503154505</v>
      </c>
      <c r="AY685" s="28">
        <f t="shared" si="438"/>
        <v>30.843717922498833</v>
      </c>
      <c r="AZ685" s="8">
        <f t="shared" si="439"/>
        <v>-34.324710549907898</v>
      </c>
      <c r="BA685" s="8">
        <f t="shared" si="440"/>
        <v>-149.16131869420005</v>
      </c>
      <c r="BB685" s="8">
        <f t="shared" si="441"/>
        <v>30.838681305799952</v>
      </c>
      <c r="BD685" s="32">
        <f t="shared" si="442"/>
        <v>-34</v>
      </c>
      <c r="BE685" s="32">
        <f t="shared" si="443"/>
        <v>-149</v>
      </c>
      <c r="BF685" s="32">
        <f t="shared" si="444"/>
        <v>31</v>
      </c>
    </row>
    <row r="686" spans="22:58" x14ac:dyDescent="0.25">
      <c r="V686" s="27">
        <v>7.8200000000001104</v>
      </c>
      <c r="W686" s="32">
        <f t="shared" si="414"/>
        <v>660693448.00776494</v>
      </c>
      <c r="X686">
        <f t="shared" si="413"/>
        <v>-3.4139245433795011</v>
      </c>
      <c r="Y686" s="28">
        <f t="shared" si="415"/>
        <v>-120.03990468677745</v>
      </c>
      <c r="Z686" s="28">
        <f t="shared" si="416"/>
        <v>-89.999942966844841</v>
      </c>
      <c r="AA686" s="28">
        <f t="shared" si="417"/>
        <v>81.95750044492074</v>
      </c>
      <c r="AB686" s="28">
        <f t="shared" si="418"/>
        <v>-89.995426511297481</v>
      </c>
      <c r="AC686" s="28">
        <f t="shared" si="419"/>
        <v>71.253251135599115</v>
      </c>
      <c r="AD686" s="28">
        <f t="shared" si="420"/>
        <v>89.984315882722896</v>
      </c>
      <c r="AE686" s="28">
        <f t="shared" si="421"/>
        <v>29.756922350362913</v>
      </c>
      <c r="AF686" s="28">
        <f t="shared" si="422"/>
        <v>-90.011053595419426</v>
      </c>
      <c r="AG686" s="28">
        <f t="shared" si="410"/>
        <v>92.110410468749379</v>
      </c>
      <c r="AH686" s="28">
        <f t="shared" si="423"/>
        <v>-206.24381723956185</v>
      </c>
      <c r="AI686" s="28">
        <f t="shared" si="424"/>
        <v>-89.999999997207894</v>
      </c>
      <c r="AJ686" s="28">
        <f t="shared" si="425"/>
        <v>129.58232978116686</v>
      </c>
      <c r="AK686" s="28">
        <f t="shared" si="426"/>
        <v>89.99998098894828</v>
      </c>
      <c r="AL686" s="29">
        <f t="shared" si="427"/>
        <v>-79.384054468894092</v>
      </c>
      <c r="AM686" s="28">
        <f t="shared" si="428"/>
        <v>-89.993849365643683</v>
      </c>
      <c r="AN686" s="28">
        <f t="shared" si="429"/>
        <v>-63.935131458539701</v>
      </c>
      <c r="AO686" s="28">
        <f t="shared" si="430"/>
        <v>-89.993868373903297</v>
      </c>
      <c r="AP686">
        <f t="shared" si="411"/>
        <v>23.609121289162623</v>
      </c>
      <c r="AQ686">
        <f t="shared" si="412"/>
        <v>-25.26482869549163</v>
      </c>
      <c r="AR686" s="28">
        <f t="shared" si="431"/>
        <v>-35.833916514505795</v>
      </c>
      <c r="AS686" s="30">
        <f t="shared" si="432"/>
        <v>-180.00492196932271</v>
      </c>
      <c r="AT686" s="28">
        <f t="shared" si="433"/>
        <v>1.5744430393860216</v>
      </c>
      <c r="AU686" s="28">
        <f t="shared" si="434"/>
        <v>33.465842360048342</v>
      </c>
      <c r="AV686" s="29">
        <f t="shared" si="435"/>
        <v>-5.6423463726660216E-3</v>
      </c>
      <c r="AW686" s="28">
        <f t="shared" si="436"/>
        <v>-2.0649680085601454</v>
      </c>
      <c r="AX686" s="31">
        <f t="shared" si="437"/>
        <v>1.5688006930133556</v>
      </c>
      <c r="AY686" s="28">
        <f t="shared" si="438"/>
        <v>31.400874351488195</v>
      </c>
      <c r="AZ686" s="8">
        <f t="shared" si="439"/>
        <v>-34.265115821492437</v>
      </c>
      <c r="BA686" s="8">
        <f t="shared" si="440"/>
        <v>-148.60404761783451</v>
      </c>
      <c r="BB686" s="8">
        <f t="shared" si="441"/>
        <v>31.39595238216549</v>
      </c>
      <c r="BD686" s="32">
        <f t="shared" si="442"/>
        <v>-34</v>
      </c>
      <c r="BE686" s="32">
        <f t="shared" si="443"/>
        <v>-149</v>
      </c>
      <c r="BF686" s="32">
        <f t="shared" si="444"/>
        <v>31</v>
      </c>
    </row>
    <row r="687" spans="22:58" x14ac:dyDescent="0.25">
      <c r="V687" s="27">
        <v>7.8300000000001102</v>
      </c>
      <c r="W687" s="32">
        <f t="shared" si="414"/>
        <v>676082975.39215457</v>
      </c>
      <c r="X687">
        <f t="shared" si="413"/>
        <v>-3.4139245433795011</v>
      </c>
      <c r="Y687" s="28">
        <f t="shared" si="415"/>
        <v>-120.23990468677725</v>
      </c>
      <c r="Z687" s="28">
        <f t="shared" si="416"/>
        <v>-89.999944265077957</v>
      </c>
      <c r="AA687" s="28">
        <f t="shared" si="417"/>
        <v>82.157500443675318</v>
      </c>
      <c r="AB687" s="28">
        <f t="shared" si="418"/>
        <v>-89.995530616609841</v>
      </c>
      <c r="AC687" s="28">
        <f t="shared" si="419"/>
        <v>71.453251120952302</v>
      </c>
      <c r="AD687" s="28">
        <f t="shared" si="420"/>
        <v>89.98467289680174</v>
      </c>
      <c r="AE687" s="28">
        <f t="shared" si="421"/>
        <v>29.95692233447086</v>
      </c>
      <c r="AF687" s="28">
        <f t="shared" si="422"/>
        <v>-90.010801984886072</v>
      </c>
      <c r="AG687" s="28">
        <f t="shared" si="410"/>
        <v>92.110410468749379</v>
      </c>
      <c r="AH687" s="28">
        <f t="shared" si="423"/>
        <v>-206.44381723956184</v>
      </c>
      <c r="AI687" s="28">
        <f t="shared" si="424"/>
        <v>-89.999999997271459</v>
      </c>
      <c r="AJ687" s="28">
        <f t="shared" si="425"/>
        <v>129.78232978116685</v>
      </c>
      <c r="AK687" s="28">
        <f t="shared" si="426"/>
        <v>89.999981421692652</v>
      </c>
      <c r="AL687" s="29">
        <f t="shared" si="427"/>
        <v>-79.584054466641604</v>
      </c>
      <c r="AM687" s="28">
        <f t="shared" si="428"/>
        <v>-89.99398937117347</v>
      </c>
      <c r="AN687" s="28">
        <f t="shared" si="429"/>
        <v>-64.135131456287212</v>
      </c>
      <c r="AO687" s="28">
        <f t="shared" si="430"/>
        <v>-89.994007946752276</v>
      </c>
      <c r="AP687">
        <f t="shared" si="411"/>
        <v>23.609121289162623</v>
      </c>
      <c r="AQ687">
        <f t="shared" si="412"/>
        <v>-25.26482869549163</v>
      </c>
      <c r="AR687" s="28">
        <f t="shared" si="431"/>
        <v>-35.833916528145359</v>
      </c>
      <c r="AS687" s="30">
        <f t="shared" si="432"/>
        <v>-180.00480993163836</v>
      </c>
      <c r="AT687" s="28">
        <f t="shared" si="433"/>
        <v>1.6362405495028143</v>
      </c>
      <c r="AU687" s="28">
        <f t="shared" si="434"/>
        <v>34.075438423643853</v>
      </c>
      <c r="AV687" s="29">
        <f t="shared" si="435"/>
        <v>-5.9080811710371228E-3</v>
      </c>
      <c r="AW687" s="28">
        <f t="shared" si="436"/>
        <v>-2.1130241873337821</v>
      </c>
      <c r="AX687" s="31">
        <f t="shared" si="437"/>
        <v>1.6303324683317773</v>
      </c>
      <c r="AY687" s="28">
        <f t="shared" si="438"/>
        <v>31.962414236310071</v>
      </c>
      <c r="AZ687" s="8">
        <f t="shared" si="439"/>
        <v>-34.203584059813579</v>
      </c>
      <c r="BA687" s="8">
        <f t="shared" si="440"/>
        <v>-148.04239569532828</v>
      </c>
      <c r="BB687" s="8">
        <f t="shared" si="441"/>
        <v>31.957604304671719</v>
      </c>
      <c r="BD687" s="32">
        <f t="shared" si="442"/>
        <v>-34</v>
      </c>
      <c r="BE687" s="32">
        <f t="shared" si="443"/>
        <v>-148</v>
      </c>
      <c r="BF687" s="32">
        <f t="shared" si="444"/>
        <v>32</v>
      </c>
    </row>
    <row r="688" spans="22:58" x14ac:dyDescent="0.25">
      <c r="V688" s="27">
        <v>7.84000000000011</v>
      </c>
      <c r="W688" s="32">
        <f t="shared" si="414"/>
        <v>691830970.91911328</v>
      </c>
      <c r="X688">
        <f t="shared" si="413"/>
        <v>-3.4139245433795011</v>
      </c>
      <c r="Y688" s="28">
        <f t="shared" si="415"/>
        <v>-120.43990468677707</v>
      </c>
      <c r="Z688" s="28">
        <f t="shared" si="416"/>
        <v>-89.999945533759671</v>
      </c>
      <c r="AA688" s="28">
        <f t="shared" si="417"/>
        <v>82.357500442485957</v>
      </c>
      <c r="AB688" s="28">
        <f t="shared" si="418"/>
        <v>-89.995632352196012</v>
      </c>
      <c r="AC688" s="28">
        <f t="shared" si="419"/>
        <v>71.653251106964689</v>
      </c>
      <c r="AD688" s="28">
        <f t="shared" si="420"/>
        <v>89.985021784249156</v>
      </c>
      <c r="AE688" s="28">
        <f t="shared" si="421"/>
        <v>30.156922319294068</v>
      </c>
      <c r="AF688" s="28">
        <f t="shared" si="422"/>
        <v>-90.010556101706541</v>
      </c>
      <c r="AG688" s="28">
        <f t="shared" si="410"/>
        <v>92.110410468749379</v>
      </c>
      <c r="AH688" s="28">
        <f t="shared" si="423"/>
        <v>-206.64381723956183</v>
      </c>
      <c r="AI688" s="28">
        <f t="shared" si="424"/>
        <v>-89.99999999733356</v>
      </c>
      <c r="AJ688" s="28">
        <f t="shared" si="425"/>
        <v>129.98232978116681</v>
      </c>
      <c r="AK688" s="28">
        <f t="shared" si="426"/>
        <v>89.999981844586557</v>
      </c>
      <c r="AL688" s="29">
        <f t="shared" si="427"/>
        <v>-79.784054464490481</v>
      </c>
      <c r="AM688" s="28">
        <f t="shared" si="428"/>
        <v>-89.994126189788403</v>
      </c>
      <c r="AN688" s="28">
        <f t="shared" si="429"/>
        <v>-64.335131454136118</v>
      </c>
      <c r="AO688" s="28">
        <f t="shared" si="430"/>
        <v>-89.994144342535407</v>
      </c>
      <c r="AP688">
        <f t="shared" si="411"/>
        <v>23.609121289162623</v>
      </c>
      <c r="AQ688">
        <f t="shared" si="412"/>
        <v>-25.26482869549163</v>
      </c>
      <c r="AR688" s="28">
        <f t="shared" si="431"/>
        <v>-35.833916541171057</v>
      </c>
      <c r="AS688" s="30">
        <f t="shared" si="432"/>
        <v>-180.00470044424196</v>
      </c>
      <c r="AT688" s="28">
        <f t="shared" si="433"/>
        <v>1.7000216207485985</v>
      </c>
      <c r="AU688" s="28">
        <f t="shared" si="434"/>
        <v>34.69028019696416</v>
      </c>
      <c r="AV688" s="29">
        <f t="shared" si="435"/>
        <v>-6.1863222385231034E-3</v>
      </c>
      <c r="AW688" s="28">
        <f t="shared" si="436"/>
        <v>-2.1621966589324391</v>
      </c>
      <c r="AX688" s="31">
        <f t="shared" si="437"/>
        <v>1.6938352985100755</v>
      </c>
      <c r="AY688" s="28">
        <f t="shared" si="438"/>
        <v>32.528083538031723</v>
      </c>
      <c r="AZ688" s="8">
        <f t="shared" si="439"/>
        <v>-34.140081242660983</v>
      </c>
      <c r="BA688" s="8">
        <f t="shared" si="440"/>
        <v>-147.47661690621024</v>
      </c>
      <c r="BB688" s="8">
        <f t="shared" si="441"/>
        <v>32.523383093789761</v>
      </c>
      <c r="BD688" s="32">
        <f t="shared" si="442"/>
        <v>-34</v>
      </c>
      <c r="BE688" s="32">
        <f t="shared" si="443"/>
        <v>-147</v>
      </c>
      <c r="BF688" s="32">
        <f t="shared" si="444"/>
        <v>33</v>
      </c>
    </row>
    <row r="689" spans="22:58" x14ac:dyDescent="0.25">
      <c r="V689" s="27">
        <v>7.8500000000001098</v>
      </c>
      <c r="W689" s="32">
        <f t="shared" si="414"/>
        <v>707945784.38431871</v>
      </c>
      <c r="X689">
        <f t="shared" si="413"/>
        <v>-3.4139245433795011</v>
      </c>
      <c r="Y689" s="28">
        <f t="shared" si="415"/>
        <v>-120.63990468677689</v>
      </c>
      <c r="Z689" s="28">
        <f t="shared" si="416"/>
        <v>-89.999946773562669</v>
      </c>
      <c r="AA689" s="28">
        <f t="shared" si="417"/>
        <v>82.557500441350115</v>
      </c>
      <c r="AB689" s="28">
        <f t="shared" si="418"/>
        <v>-89.995731771997555</v>
      </c>
      <c r="AC689" s="28">
        <f t="shared" si="419"/>
        <v>71.85325109360663</v>
      </c>
      <c r="AD689" s="28">
        <f t="shared" si="420"/>
        <v>89.985362730049758</v>
      </c>
      <c r="AE689" s="28">
        <f t="shared" si="421"/>
        <v>30.356922304800349</v>
      </c>
      <c r="AF689" s="28">
        <f t="shared" si="422"/>
        <v>-90.010315815510467</v>
      </c>
      <c r="AG689" s="28">
        <f t="shared" si="410"/>
        <v>92.110410468749379</v>
      </c>
      <c r="AH689" s="28">
        <f t="shared" si="423"/>
        <v>-206.84381723956182</v>
      </c>
      <c r="AI689" s="28">
        <f t="shared" si="424"/>
        <v>-89.999999997394255</v>
      </c>
      <c r="AJ689" s="28">
        <f t="shared" si="425"/>
        <v>130.1823297811668</v>
      </c>
      <c r="AK689" s="28">
        <f t="shared" si="426"/>
        <v>89.999982257854228</v>
      </c>
      <c r="AL689" s="29">
        <f t="shared" si="427"/>
        <v>-79.984054462436191</v>
      </c>
      <c r="AM689" s="28">
        <f t="shared" si="428"/>
        <v>-89.994259894031487</v>
      </c>
      <c r="AN689" s="28">
        <f t="shared" si="429"/>
        <v>-64.535131452081828</v>
      </c>
      <c r="AO689" s="28">
        <f t="shared" si="430"/>
        <v>-89.994277633571514</v>
      </c>
      <c r="AP689">
        <f t="shared" si="411"/>
        <v>23.609121289162623</v>
      </c>
      <c r="AQ689">
        <f t="shared" si="412"/>
        <v>-25.26482869549163</v>
      </c>
      <c r="AR689" s="28">
        <f t="shared" si="431"/>
        <v>-35.833916553610486</v>
      </c>
      <c r="AS689" s="30">
        <f t="shared" si="432"/>
        <v>-180.00459344908199</v>
      </c>
      <c r="AT689" s="28">
        <f t="shared" si="433"/>
        <v>1.7658196075100816</v>
      </c>
      <c r="AU689" s="28">
        <f t="shared" si="434"/>
        <v>35.310127262965118</v>
      </c>
      <c r="AV689" s="29">
        <f t="shared" si="435"/>
        <v>-6.4776572986347579E-3</v>
      </c>
      <c r="AW689" s="28">
        <f t="shared" si="436"/>
        <v>-2.2125112053444553</v>
      </c>
      <c r="AX689" s="31">
        <f t="shared" si="437"/>
        <v>1.7593419502114469</v>
      </c>
      <c r="AY689" s="28">
        <f t="shared" si="438"/>
        <v>33.097616057620662</v>
      </c>
      <c r="AZ689" s="8">
        <f t="shared" si="439"/>
        <v>-34.074574603399036</v>
      </c>
      <c r="BA689" s="8">
        <f t="shared" si="440"/>
        <v>-146.90697739146134</v>
      </c>
      <c r="BB689" s="8">
        <f t="shared" si="441"/>
        <v>33.093022608538661</v>
      </c>
      <c r="BD689" s="32">
        <f t="shared" si="442"/>
        <v>-34</v>
      </c>
      <c r="BE689" s="32">
        <f t="shared" si="443"/>
        <v>-147</v>
      </c>
      <c r="BF689" s="32">
        <f t="shared" si="444"/>
        <v>33</v>
      </c>
    </row>
    <row r="690" spans="22:58" x14ac:dyDescent="0.25">
      <c r="V690" s="27">
        <v>7.8600000000001096</v>
      </c>
      <c r="W690" s="32">
        <f t="shared" si="414"/>
        <v>724435960.07517505</v>
      </c>
      <c r="X690">
        <f t="shared" si="413"/>
        <v>-3.4139245433795011</v>
      </c>
      <c r="Y690" s="28">
        <f t="shared" si="415"/>
        <v>-120.83990468677672</v>
      </c>
      <c r="Z690" s="28">
        <f t="shared" si="416"/>
        <v>-89.999947985144303</v>
      </c>
      <c r="AA690" s="28">
        <f t="shared" si="417"/>
        <v>82.757500440265389</v>
      </c>
      <c r="AB690" s="28">
        <f t="shared" si="418"/>
        <v>-89.995828928728145</v>
      </c>
      <c r="AC690" s="28">
        <f t="shared" si="419"/>
        <v>72.05325108084979</v>
      </c>
      <c r="AD690" s="28">
        <f t="shared" si="420"/>
        <v>89.985695914977441</v>
      </c>
      <c r="AE690" s="28">
        <f t="shared" si="421"/>
        <v>30.556922290958966</v>
      </c>
      <c r="AF690" s="28">
        <f t="shared" si="422"/>
        <v>-90.010080998895006</v>
      </c>
      <c r="AG690" s="28">
        <f t="shared" si="410"/>
        <v>92.110410468749379</v>
      </c>
      <c r="AH690" s="28">
        <f t="shared" si="423"/>
        <v>-207.0438172395618</v>
      </c>
      <c r="AI690" s="28">
        <f t="shared" si="424"/>
        <v>-89.999999997453571</v>
      </c>
      <c r="AJ690" s="28">
        <f t="shared" si="425"/>
        <v>130.38232978116679</v>
      </c>
      <c r="AK690" s="28">
        <f t="shared" si="426"/>
        <v>89.999982661714768</v>
      </c>
      <c r="AL690" s="29">
        <f t="shared" si="427"/>
        <v>-80.184054460474357</v>
      </c>
      <c r="AM690" s="28">
        <f t="shared" si="428"/>
        <v>-89.994390554794506</v>
      </c>
      <c r="AN690" s="28">
        <f t="shared" si="429"/>
        <v>-64.735131450119994</v>
      </c>
      <c r="AO690" s="28">
        <f t="shared" si="430"/>
        <v>-89.99440789053331</v>
      </c>
      <c r="AP690">
        <f t="shared" si="411"/>
        <v>23.609121289162623</v>
      </c>
      <c r="AQ690">
        <f t="shared" si="412"/>
        <v>-25.26482869549163</v>
      </c>
      <c r="AR690" s="28">
        <f t="shared" si="431"/>
        <v>-35.833916565490036</v>
      </c>
      <c r="AS690" s="30">
        <f t="shared" si="432"/>
        <v>-180.00448888942833</v>
      </c>
      <c r="AT690" s="28">
        <f t="shared" si="433"/>
        <v>1.8336665213819938</v>
      </c>
      <c r="AU690" s="28">
        <f t="shared" si="434"/>
        <v>35.934727917851703</v>
      </c>
      <c r="AV690" s="29">
        <f t="shared" si="435"/>
        <v>-6.7827016118400859E-3</v>
      </c>
      <c r="AW690" s="28">
        <f t="shared" si="436"/>
        <v>-2.2639941934285592</v>
      </c>
      <c r="AX690" s="31">
        <f t="shared" si="437"/>
        <v>1.8268838197701538</v>
      </c>
      <c r="AY690" s="28">
        <f t="shared" si="438"/>
        <v>33.670733724423144</v>
      </c>
      <c r="AZ690" s="8">
        <f t="shared" si="439"/>
        <v>-34.007032745719883</v>
      </c>
      <c r="BA690" s="8">
        <f t="shared" si="440"/>
        <v>-146.33375516500519</v>
      </c>
      <c r="BB690" s="8">
        <f t="shared" si="441"/>
        <v>33.666244834994814</v>
      </c>
      <c r="BD690" s="32">
        <f t="shared" si="442"/>
        <v>-34</v>
      </c>
      <c r="BE690" s="32">
        <f t="shared" si="443"/>
        <v>-146</v>
      </c>
      <c r="BF690" s="32">
        <f t="shared" si="444"/>
        <v>34</v>
      </c>
    </row>
    <row r="691" spans="22:58" x14ac:dyDescent="0.25">
      <c r="V691" s="27">
        <v>7.8700000000001102</v>
      </c>
      <c r="W691" s="32">
        <f t="shared" si="414"/>
        <v>741310241.30110669</v>
      </c>
      <c r="X691">
        <f t="shared" si="413"/>
        <v>-3.4139245433795011</v>
      </c>
      <c r="Y691" s="28">
        <f t="shared" si="415"/>
        <v>-121.03990468677657</v>
      </c>
      <c r="Z691" s="28">
        <f t="shared" si="416"/>
        <v>-89.999949169146959</v>
      </c>
      <c r="AA691" s="28">
        <f t="shared" si="417"/>
        <v>82.957500439229491</v>
      </c>
      <c r="AB691" s="28">
        <f t="shared" si="418"/>
        <v>-89.99592387390156</v>
      </c>
      <c r="AC691" s="28">
        <f t="shared" si="419"/>
        <v>72.253251068667097</v>
      </c>
      <c r="AD691" s="28">
        <f t="shared" si="420"/>
        <v>89.986021515691178</v>
      </c>
      <c r="AE691" s="28">
        <f t="shared" si="421"/>
        <v>30.756922277740529</v>
      </c>
      <c r="AF691" s="28">
        <f t="shared" si="422"/>
        <v>-90.009851527357327</v>
      </c>
      <c r="AG691" s="28">
        <f t="shared" si="410"/>
        <v>92.110410468749379</v>
      </c>
      <c r="AH691" s="28">
        <f t="shared" si="423"/>
        <v>-207.24381723956182</v>
      </c>
      <c r="AI691" s="28">
        <f t="shared" si="424"/>
        <v>-89.999999997511537</v>
      </c>
      <c r="AJ691" s="28">
        <f t="shared" si="425"/>
        <v>130.58232978116678</v>
      </c>
      <c r="AK691" s="28">
        <f t="shared" si="426"/>
        <v>89.99998305638232</v>
      </c>
      <c r="AL691" s="29">
        <f t="shared" si="427"/>
        <v>-80.384054458600815</v>
      </c>
      <c r="AM691" s="28">
        <f t="shared" si="428"/>
        <v>-89.994518241355479</v>
      </c>
      <c r="AN691" s="28">
        <f t="shared" si="429"/>
        <v>-64.93513144824648</v>
      </c>
      <c r="AO691" s="28">
        <f t="shared" si="430"/>
        <v>-89.994535182484697</v>
      </c>
      <c r="AP691">
        <f t="shared" si="411"/>
        <v>23.609121289162623</v>
      </c>
      <c r="AQ691">
        <f t="shared" si="412"/>
        <v>-25.26482869549163</v>
      </c>
      <c r="AR691" s="28">
        <f t="shared" si="431"/>
        <v>-35.833916576834959</v>
      </c>
      <c r="AS691" s="30">
        <f t="shared" si="432"/>
        <v>-180.00438670984204</v>
      </c>
      <c r="AT691" s="28">
        <f t="shared" si="433"/>
        <v>1.9035929193255516</v>
      </c>
      <c r="AU691" s="28">
        <f t="shared" si="434"/>
        <v>36.563819528759133</v>
      </c>
      <c r="AV691" s="29">
        <f t="shared" si="435"/>
        <v>-7.1020992578008871E-3</v>
      </c>
      <c r="AW691" s="28">
        <f t="shared" si="436"/>
        <v>-2.3166725874228677</v>
      </c>
      <c r="AX691" s="31">
        <f t="shared" si="437"/>
        <v>1.8964908200677508</v>
      </c>
      <c r="AY691" s="28">
        <f t="shared" si="438"/>
        <v>34.247146941336268</v>
      </c>
      <c r="AZ691" s="8">
        <f t="shared" si="439"/>
        <v>-33.937425756767205</v>
      </c>
      <c r="BA691" s="8">
        <f t="shared" si="440"/>
        <v>-145.75723976850577</v>
      </c>
      <c r="BB691" s="8">
        <f t="shared" si="441"/>
        <v>34.242760231494231</v>
      </c>
      <c r="BD691" s="32">
        <f t="shared" si="442"/>
        <v>-34</v>
      </c>
      <c r="BE691" s="32">
        <f t="shared" si="443"/>
        <v>-146</v>
      </c>
      <c r="BF691" s="32">
        <f t="shared" si="444"/>
        <v>34</v>
      </c>
    </row>
    <row r="692" spans="22:58" x14ac:dyDescent="0.25">
      <c r="V692" s="27">
        <v>7.88000000000011</v>
      </c>
      <c r="W692" s="32">
        <f t="shared" si="414"/>
        <v>758577575.02937734</v>
      </c>
      <c r="X692">
        <f t="shared" si="413"/>
        <v>-3.4139245433795011</v>
      </c>
      <c r="Y692" s="28">
        <f t="shared" si="415"/>
        <v>-121.2399046867764</v>
      </c>
      <c r="Z692" s="28">
        <f t="shared" si="416"/>
        <v>-89.999950326198444</v>
      </c>
      <c r="AA692" s="28">
        <f t="shared" si="417"/>
        <v>83.157500438240191</v>
      </c>
      <c r="AB692" s="28">
        <f t="shared" si="418"/>
        <v>-89.996016657858988</v>
      </c>
      <c r="AC692" s="28">
        <f t="shared" si="419"/>
        <v>72.453251057032716</v>
      </c>
      <c r="AD692" s="28">
        <f t="shared" si="420"/>
        <v>89.986339704828666</v>
      </c>
      <c r="AE692" s="28">
        <f t="shared" si="421"/>
        <v>30.956922265117001</v>
      </c>
      <c r="AF692" s="28">
        <f t="shared" si="422"/>
        <v>-90.009627279228752</v>
      </c>
      <c r="AG692" s="28">
        <f t="shared" si="410"/>
        <v>92.110410468749379</v>
      </c>
      <c r="AH692" s="28">
        <f t="shared" si="423"/>
        <v>-207.44381723956181</v>
      </c>
      <c r="AI692" s="28">
        <f t="shared" si="424"/>
        <v>-89.999999997568182</v>
      </c>
      <c r="AJ692" s="28">
        <f t="shared" si="425"/>
        <v>130.78232978116677</v>
      </c>
      <c r="AK692" s="28">
        <f t="shared" si="426"/>
        <v>89.999983442066139</v>
      </c>
      <c r="AL692" s="29">
        <f t="shared" si="427"/>
        <v>-80.5840544568116</v>
      </c>
      <c r="AM692" s="28">
        <f t="shared" si="428"/>
        <v>-89.994643021415541</v>
      </c>
      <c r="AN692" s="28">
        <f t="shared" si="429"/>
        <v>-65.135131446457265</v>
      </c>
      <c r="AO692" s="28">
        <f t="shared" si="430"/>
        <v>-89.994659576917584</v>
      </c>
      <c r="AP692">
        <f t="shared" si="411"/>
        <v>23.609121289162623</v>
      </c>
      <c r="AQ692">
        <f t="shared" si="412"/>
        <v>-25.26482869549163</v>
      </c>
      <c r="AR692" s="28">
        <f t="shared" si="431"/>
        <v>-35.833916587669272</v>
      </c>
      <c r="AS692" s="30">
        <f t="shared" si="432"/>
        <v>-180.00428685614634</v>
      </c>
      <c r="AT692" s="28">
        <f t="shared" si="433"/>
        <v>1.9756277942731251</v>
      </c>
      <c r="AU692" s="28">
        <f t="shared" si="434"/>
        <v>37.197128948289951</v>
      </c>
      <c r="AV692" s="29">
        <f t="shared" si="435"/>
        <v>-7.4365244765387632E-3</v>
      </c>
      <c r="AW692" s="28">
        <f t="shared" si="436"/>
        <v>-2.370573961666318</v>
      </c>
      <c r="AX692" s="31">
        <f t="shared" si="437"/>
        <v>1.9681912697965862</v>
      </c>
      <c r="AY692" s="28">
        <f t="shared" si="438"/>
        <v>34.826554986623634</v>
      </c>
      <c r="AZ692" s="8">
        <f t="shared" si="439"/>
        <v>-33.865725317872688</v>
      </c>
      <c r="BA692" s="8">
        <f t="shared" si="440"/>
        <v>-145.17773186952269</v>
      </c>
      <c r="BB692" s="8">
        <f t="shared" si="441"/>
        <v>34.822268130477312</v>
      </c>
      <c r="BD692" s="32">
        <f t="shared" si="442"/>
        <v>-34</v>
      </c>
      <c r="BE692" s="32">
        <f t="shared" si="443"/>
        <v>-145</v>
      </c>
      <c r="BF692" s="32">
        <f t="shared" si="444"/>
        <v>35</v>
      </c>
    </row>
    <row r="693" spans="22:58" x14ac:dyDescent="0.25">
      <c r="V693" s="27">
        <v>7.8900000000001098</v>
      </c>
      <c r="W693" s="32">
        <f t="shared" si="414"/>
        <v>776247116.6288898</v>
      </c>
      <c r="X693">
        <f t="shared" si="413"/>
        <v>-3.4139245433795011</v>
      </c>
      <c r="Y693" s="28">
        <f t="shared" si="415"/>
        <v>-121.43990468677626</v>
      </c>
      <c r="Z693" s="28">
        <f t="shared" si="416"/>
        <v>-89.999951456912214</v>
      </c>
      <c r="AA693" s="28">
        <f t="shared" si="417"/>
        <v>83.357500437295457</v>
      </c>
      <c r="AB693" s="28">
        <f t="shared" si="418"/>
        <v>-89.996107329795706</v>
      </c>
      <c r="AC693" s="28">
        <f t="shared" si="419"/>
        <v>72.653251045921962</v>
      </c>
      <c r="AD693" s="28">
        <f t="shared" si="420"/>
        <v>89.986650651097932</v>
      </c>
      <c r="AE693" s="28">
        <f t="shared" si="421"/>
        <v>31.156922253061666</v>
      </c>
      <c r="AF693" s="28">
        <f t="shared" si="422"/>
        <v>-90.009408135609988</v>
      </c>
      <c r="AG693" s="28">
        <f t="shared" si="410"/>
        <v>92.110410468749379</v>
      </c>
      <c r="AH693" s="28">
        <f t="shared" si="423"/>
        <v>-207.6438172395618</v>
      </c>
      <c r="AI693" s="28">
        <f t="shared" si="424"/>
        <v>-89.999999997623533</v>
      </c>
      <c r="AJ693" s="28">
        <f t="shared" si="425"/>
        <v>130.98232978116673</v>
      </c>
      <c r="AK693" s="28">
        <f t="shared" si="426"/>
        <v>89.999983818970748</v>
      </c>
      <c r="AL693" s="29">
        <f t="shared" si="427"/>
        <v>-80.784054455102904</v>
      </c>
      <c r="AM693" s="28">
        <f t="shared" si="428"/>
        <v>-89.994764961134734</v>
      </c>
      <c r="AN693" s="28">
        <f t="shared" si="429"/>
        <v>-65.335131444748598</v>
      </c>
      <c r="AO693" s="28">
        <f t="shared" si="430"/>
        <v>-89.99478113978752</v>
      </c>
      <c r="AP693">
        <f t="shared" si="411"/>
        <v>23.609121289162623</v>
      </c>
      <c r="AQ693">
        <f t="shared" si="412"/>
        <v>-25.26482869549163</v>
      </c>
      <c r="AR693" s="28">
        <f t="shared" si="431"/>
        <v>-35.833916598015939</v>
      </c>
      <c r="AS693" s="30">
        <f t="shared" si="432"/>
        <v>-180.00418927539749</v>
      </c>
      <c r="AT693" s="28">
        <f t="shared" si="433"/>
        <v>2.0497984689519697</v>
      </c>
      <c r="AU693" s="28">
        <f t="shared" si="434"/>
        <v>37.834372985355444</v>
      </c>
      <c r="AV693" s="29">
        <f t="shared" si="435"/>
        <v>-7.7866830712061286E-3</v>
      </c>
      <c r="AW693" s="28">
        <f t="shared" si="436"/>
        <v>-2.4257265135319246</v>
      </c>
      <c r="AX693" s="31">
        <f t="shared" si="437"/>
        <v>2.0420117858807636</v>
      </c>
      <c r="AY693" s="28">
        <f t="shared" si="438"/>
        <v>35.408646471823516</v>
      </c>
      <c r="AZ693" s="8">
        <f t="shared" si="439"/>
        <v>-33.791904812135172</v>
      </c>
      <c r="BA693" s="8">
        <f t="shared" si="440"/>
        <v>-144.59554280357398</v>
      </c>
      <c r="BB693" s="8">
        <f t="shared" si="441"/>
        <v>35.404457196426023</v>
      </c>
      <c r="BD693" s="32">
        <f t="shared" si="442"/>
        <v>-34</v>
      </c>
      <c r="BE693" s="32">
        <f t="shared" si="443"/>
        <v>-145</v>
      </c>
      <c r="BF693" s="32">
        <f t="shared" si="444"/>
        <v>35</v>
      </c>
    </row>
    <row r="694" spans="22:58" x14ac:dyDescent="0.25">
      <c r="V694" s="27">
        <v>7.9000000000001096</v>
      </c>
      <c r="W694" s="32">
        <f t="shared" si="414"/>
        <v>794328234.72448397</v>
      </c>
      <c r="X694">
        <f t="shared" si="413"/>
        <v>-3.4139245433795011</v>
      </c>
      <c r="Y694" s="28">
        <f t="shared" si="415"/>
        <v>-121.63990468677612</v>
      </c>
      <c r="Z694" s="28">
        <f t="shared" si="416"/>
        <v>-89.999952561887795</v>
      </c>
      <c r="AA694" s="28">
        <f t="shared" si="417"/>
        <v>83.557500436393212</v>
      </c>
      <c r="AB694" s="28">
        <f t="shared" si="418"/>
        <v>-89.996195937787206</v>
      </c>
      <c r="AC694" s="28">
        <f t="shared" si="419"/>
        <v>72.853251035311288</v>
      </c>
      <c r="AD694" s="28">
        <f t="shared" si="420"/>
        <v>89.986954519366762</v>
      </c>
      <c r="AE694" s="28">
        <f t="shared" si="421"/>
        <v>31.356922241548872</v>
      </c>
      <c r="AF694" s="28">
        <f t="shared" si="422"/>
        <v>-90.00919398030824</v>
      </c>
      <c r="AG694" s="28">
        <f t="shared" si="410"/>
        <v>92.110410468749379</v>
      </c>
      <c r="AH694" s="28">
        <f t="shared" si="423"/>
        <v>-207.84381723956182</v>
      </c>
      <c r="AI694" s="28">
        <f t="shared" si="424"/>
        <v>-89.999999997677634</v>
      </c>
      <c r="AJ694" s="28">
        <f t="shared" si="425"/>
        <v>131.18232978116671</v>
      </c>
      <c r="AK694" s="28">
        <f t="shared" si="426"/>
        <v>89.999984187295937</v>
      </c>
      <c r="AL694" s="29">
        <f t="shared" si="427"/>
        <v>-80.984054453471117</v>
      </c>
      <c r="AM694" s="28">
        <f t="shared" si="428"/>
        <v>-89.994884125167061</v>
      </c>
      <c r="AN694" s="28">
        <f t="shared" si="429"/>
        <v>-65.535131443116839</v>
      </c>
      <c r="AO694" s="28">
        <f t="shared" si="430"/>
        <v>-89.994899935548759</v>
      </c>
      <c r="AP694">
        <f t="shared" si="411"/>
        <v>23.609121289162623</v>
      </c>
      <c r="AQ694">
        <f t="shared" si="412"/>
        <v>-25.26482869549163</v>
      </c>
      <c r="AR694" s="28">
        <f t="shared" si="431"/>
        <v>-35.833916607896974</v>
      </c>
      <c r="AS694" s="30">
        <f t="shared" si="432"/>
        <v>-180.004093915857</v>
      </c>
      <c r="AT694" s="28">
        <f t="shared" si="433"/>
        <v>2.1261304937032715</v>
      </c>
      <c r="AU694" s="28">
        <f t="shared" si="434"/>
        <v>38.475258931250337</v>
      </c>
      <c r="AV694" s="29">
        <f t="shared" si="435"/>
        <v>-8.1533138751364864E-3</v>
      </c>
      <c r="AW694" s="28">
        <f t="shared" si="436"/>
        <v>-2.4821590765708681</v>
      </c>
      <c r="AX694" s="31">
        <f t="shared" si="437"/>
        <v>2.1179771798281348</v>
      </c>
      <c r="AY694" s="28">
        <f t="shared" si="438"/>
        <v>35.993099854679471</v>
      </c>
      <c r="AZ694" s="8">
        <f t="shared" si="439"/>
        <v>-33.715939428068836</v>
      </c>
      <c r="BA694" s="8">
        <f t="shared" si="440"/>
        <v>-144.01099406117754</v>
      </c>
      <c r="BB694" s="8">
        <f t="shared" si="441"/>
        <v>35.989005938822459</v>
      </c>
      <c r="BD694" s="32">
        <f t="shared" si="442"/>
        <v>-34</v>
      </c>
      <c r="BE694" s="32">
        <f t="shared" si="443"/>
        <v>-144</v>
      </c>
      <c r="BF694" s="32">
        <f t="shared" si="444"/>
        <v>36</v>
      </c>
    </row>
    <row r="695" spans="22:58" x14ac:dyDescent="0.25">
      <c r="V695" s="27">
        <v>7.9100000000001103</v>
      </c>
      <c r="W695" s="32">
        <f t="shared" si="414"/>
        <v>812830516.1643064</v>
      </c>
      <c r="X695">
        <f t="shared" si="413"/>
        <v>-3.4139245433795011</v>
      </c>
      <c r="Y695" s="28">
        <f t="shared" si="415"/>
        <v>-121.83990468677598</v>
      </c>
      <c r="Z695" s="28">
        <f t="shared" si="416"/>
        <v>-89.999953641711059</v>
      </c>
      <c r="AA695" s="28">
        <f t="shared" si="417"/>
        <v>83.757500435531597</v>
      </c>
      <c r="AB695" s="28">
        <f t="shared" si="418"/>
        <v>-89.996282528814575</v>
      </c>
      <c r="AC695" s="28">
        <f t="shared" si="419"/>
        <v>73.053251025178156</v>
      </c>
      <c r="AD695" s="28">
        <f t="shared" si="420"/>
        <v>89.987251470750024</v>
      </c>
      <c r="AE695" s="28">
        <f t="shared" si="421"/>
        <v>31.556922230554278</v>
      </c>
      <c r="AF695" s="28">
        <f t="shared" si="422"/>
        <v>-90.00898469977561</v>
      </c>
      <c r="AG695" s="28">
        <f t="shared" si="410"/>
        <v>92.110410468749379</v>
      </c>
      <c r="AH695" s="28">
        <f t="shared" si="423"/>
        <v>-208.04381723956183</v>
      </c>
      <c r="AI695" s="28">
        <f t="shared" si="424"/>
        <v>-89.999999997730498</v>
      </c>
      <c r="AJ695" s="28">
        <f t="shared" si="425"/>
        <v>131.3823297811667</v>
      </c>
      <c r="AK695" s="28">
        <f t="shared" si="426"/>
        <v>89.99998454723702</v>
      </c>
      <c r="AL695" s="29">
        <f t="shared" si="427"/>
        <v>-81.184054451912786</v>
      </c>
      <c r="AM695" s="28">
        <f t="shared" si="428"/>
        <v>-89.995000576694906</v>
      </c>
      <c r="AN695" s="28">
        <f t="shared" si="429"/>
        <v>-65.735131441558536</v>
      </c>
      <c r="AO695" s="28">
        <f t="shared" si="430"/>
        <v>-89.995016027188385</v>
      </c>
      <c r="AP695">
        <f t="shared" si="411"/>
        <v>23.609121289162623</v>
      </c>
      <c r="AQ695">
        <f t="shared" si="412"/>
        <v>-25.26482869549163</v>
      </c>
      <c r="AR695" s="28">
        <f t="shared" si="431"/>
        <v>-35.833916617333266</v>
      </c>
      <c r="AS695" s="30">
        <f t="shared" si="432"/>
        <v>-180.00400072696399</v>
      </c>
      <c r="AT695" s="28">
        <f t="shared" si="433"/>
        <v>2.2046475490672708</v>
      </c>
      <c r="AU695" s="28">
        <f t="shared" si="434"/>
        <v>39.11948513935949</v>
      </c>
      <c r="AV695" s="29">
        <f t="shared" si="435"/>
        <v>-8.5371902861134056E-3</v>
      </c>
      <c r="AW695" s="28">
        <f t="shared" si="436"/>
        <v>-2.5399011338659663</v>
      </c>
      <c r="AX695" s="31">
        <f t="shared" si="437"/>
        <v>2.1961103587811572</v>
      </c>
      <c r="AY695" s="28">
        <f t="shared" si="438"/>
        <v>36.579584005493523</v>
      </c>
      <c r="AZ695" s="8">
        <f t="shared" si="439"/>
        <v>-33.637806258552111</v>
      </c>
      <c r="BA695" s="8">
        <f t="shared" si="440"/>
        <v>-143.42441672147046</v>
      </c>
      <c r="BB695" s="8">
        <f t="shared" si="441"/>
        <v>36.575583278529535</v>
      </c>
      <c r="BD695" s="32">
        <f t="shared" si="442"/>
        <v>-34</v>
      </c>
      <c r="BE695" s="32">
        <f t="shared" si="443"/>
        <v>-143</v>
      </c>
      <c r="BF695" s="32">
        <f t="shared" si="444"/>
        <v>37</v>
      </c>
    </row>
    <row r="696" spans="22:58" x14ac:dyDescent="0.25">
      <c r="V696" s="27">
        <v>7.9200000000001101</v>
      </c>
      <c r="W696" s="32">
        <f t="shared" si="414"/>
        <v>831763771.10288286</v>
      </c>
      <c r="X696">
        <f t="shared" si="413"/>
        <v>-3.4139245433795011</v>
      </c>
      <c r="Y696" s="28">
        <f t="shared" si="415"/>
        <v>-122.03990468677586</v>
      </c>
      <c r="Z696" s="28">
        <f t="shared" si="416"/>
        <v>-89.999954696954546</v>
      </c>
      <c r="AA696" s="28">
        <f t="shared" si="417"/>
        <v>83.957500434708749</v>
      </c>
      <c r="AB696" s="28">
        <f t="shared" si="418"/>
        <v>-89.996367148789545</v>
      </c>
      <c r="AC696" s="28">
        <f t="shared" si="419"/>
        <v>73.253251015501107</v>
      </c>
      <c r="AD696" s="28">
        <f t="shared" si="420"/>
        <v>89.987541662695236</v>
      </c>
      <c r="AE696" s="28">
        <f t="shared" si="421"/>
        <v>31.756922220054506</v>
      </c>
      <c r="AF696" s="28">
        <f t="shared" si="422"/>
        <v>-90.008780183048856</v>
      </c>
      <c r="AG696" s="28">
        <f t="shared" si="410"/>
        <v>92.110410468749379</v>
      </c>
      <c r="AH696" s="28">
        <f t="shared" si="423"/>
        <v>-208.24381723956182</v>
      </c>
      <c r="AI696" s="28">
        <f t="shared" si="424"/>
        <v>-89.999999997782155</v>
      </c>
      <c r="AJ696" s="28">
        <f t="shared" si="425"/>
        <v>131.58232978116669</v>
      </c>
      <c r="AK696" s="28">
        <f t="shared" si="426"/>
        <v>89.999984898984849</v>
      </c>
      <c r="AL696" s="29">
        <f t="shared" si="427"/>
        <v>-81.384054450424571</v>
      </c>
      <c r="AM696" s="28">
        <f t="shared" si="428"/>
        <v>-89.995114377462386</v>
      </c>
      <c r="AN696" s="28">
        <f t="shared" si="429"/>
        <v>-65.935131440070322</v>
      </c>
      <c r="AO696" s="28">
        <f t="shared" si="430"/>
        <v>-89.995129476259692</v>
      </c>
      <c r="AP696">
        <f t="shared" si="411"/>
        <v>23.609121289162623</v>
      </c>
      <c r="AQ696">
        <f t="shared" si="412"/>
        <v>-25.26482869549163</v>
      </c>
      <c r="AR696" s="28">
        <f t="shared" si="431"/>
        <v>-35.833916626344823</v>
      </c>
      <c r="AS696" s="30">
        <f t="shared" si="432"/>
        <v>-180.00390965930853</v>
      </c>
      <c r="AT696" s="28">
        <f t="shared" si="433"/>
        <v>2.285371353890278</v>
      </c>
      <c r="AU696" s="28">
        <f t="shared" si="434"/>
        <v>39.766741656361575</v>
      </c>
      <c r="AV696" s="29">
        <f t="shared" si="435"/>
        <v>-8.9391218707669494E-3</v>
      </c>
      <c r="AW696" s="28">
        <f t="shared" si="436"/>
        <v>-2.598982831592608</v>
      </c>
      <c r="AX696" s="31">
        <f t="shared" si="437"/>
        <v>2.2764322320195109</v>
      </c>
      <c r="AY696" s="28">
        <f t="shared" si="438"/>
        <v>37.167758824768967</v>
      </c>
      <c r="AZ696" s="8">
        <f t="shared" si="439"/>
        <v>-33.557484394325314</v>
      </c>
      <c r="BA696" s="8">
        <f t="shared" si="440"/>
        <v>-142.83615083453958</v>
      </c>
      <c r="BB696" s="8">
        <f t="shared" si="441"/>
        <v>37.163849165460419</v>
      </c>
      <c r="BD696" s="32">
        <f t="shared" si="442"/>
        <v>-34</v>
      </c>
      <c r="BE696" s="32">
        <f t="shared" si="443"/>
        <v>-143</v>
      </c>
      <c r="BF696" s="32">
        <f t="shared" si="444"/>
        <v>37</v>
      </c>
    </row>
    <row r="697" spans="22:58" x14ac:dyDescent="0.25">
      <c r="V697" s="27">
        <v>7.9300000000001098</v>
      </c>
      <c r="W697" s="32">
        <f t="shared" si="414"/>
        <v>851138038.20259321</v>
      </c>
      <c r="X697">
        <f t="shared" si="413"/>
        <v>-3.4139245433795011</v>
      </c>
      <c r="Y697" s="28">
        <f t="shared" si="415"/>
        <v>-122.23990468677573</v>
      </c>
      <c r="Z697" s="28">
        <f t="shared" si="416"/>
        <v>-89.999955728177753</v>
      </c>
      <c r="AA697" s="28">
        <f t="shared" si="417"/>
        <v>84.157500433922934</v>
      </c>
      <c r="AB697" s="28">
        <f t="shared" si="418"/>
        <v>-89.996449842578741</v>
      </c>
      <c r="AC697" s="28">
        <f t="shared" si="419"/>
        <v>73.453251006259592</v>
      </c>
      <c r="AD697" s="28">
        <f t="shared" si="420"/>
        <v>89.987825249065921</v>
      </c>
      <c r="AE697" s="28">
        <f t="shared" si="421"/>
        <v>31.956922210027301</v>
      </c>
      <c r="AF697" s="28">
        <f t="shared" si="422"/>
        <v>-90.008580321690587</v>
      </c>
      <c r="AG697" s="28">
        <f t="shared" si="410"/>
        <v>92.110410468749379</v>
      </c>
      <c r="AH697" s="28">
        <f t="shared" si="423"/>
        <v>-208.44381723956184</v>
      </c>
      <c r="AI697" s="28">
        <f t="shared" si="424"/>
        <v>-89.999999997832646</v>
      </c>
      <c r="AJ697" s="28">
        <f t="shared" si="425"/>
        <v>131.78232978116668</v>
      </c>
      <c r="AK697" s="28">
        <f t="shared" si="426"/>
        <v>89.999985242725913</v>
      </c>
      <c r="AL697" s="29">
        <f t="shared" si="427"/>
        <v>-81.584054449003332</v>
      </c>
      <c r="AM697" s="28">
        <f t="shared" si="428"/>
        <v>-89.995225587808179</v>
      </c>
      <c r="AN697" s="28">
        <f t="shared" si="429"/>
        <v>-66.135131438649111</v>
      </c>
      <c r="AO697" s="28">
        <f t="shared" si="430"/>
        <v>-89.995240342914911</v>
      </c>
      <c r="AP697">
        <f t="shared" si="411"/>
        <v>23.609121289162623</v>
      </c>
      <c r="AQ697">
        <f t="shared" si="412"/>
        <v>-25.26482869549163</v>
      </c>
      <c r="AR697" s="28">
        <f t="shared" si="431"/>
        <v>-35.833916634950818</v>
      </c>
      <c r="AS697" s="30">
        <f t="shared" si="432"/>
        <v>-180.00382066460548</v>
      </c>
      <c r="AT697" s="28">
        <f t="shared" si="433"/>
        <v>2.3683215796849812</v>
      </c>
      <c r="AU697" s="28">
        <f t="shared" si="434"/>
        <v>40.416710902265734</v>
      </c>
      <c r="AV697" s="29">
        <f t="shared" si="435"/>
        <v>-9.3599560422521714E-3</v>
      </c>
      <c r="AW697" s="28">
        <f t="shared" si="436"/>
        <v>-2.6594349927847376</v>
      </c>
      <c r="AX697" s="31">
        <f t="shared" si="437"/>
        <v>2.3589616236427289</v>
      </c>
      <c r="AY697" s="28">
        <f t="shared" si="438"/>
        <v>37.757275909480995</v>
      </c>
      <c r="AZ697" s="8">
        <f t="shared" si="439"/>
        <v>-33.47495501130809</v>
      </c>
      <c r="BA697" s="8">
        <f t="shared" si="440"/>
        <v>-142.24654475512449</v>
      </c>
      <c r="BB697" s="8">
        <f t="shared" si="441"/>
        <v>37.753455244875511</v>
      </c>
      <c r="BD697" s="32">
        <f t="shared" si="442"/>
        <v>-33</v>
      </c>
      <c r="BE697" s="32">
        <f t="shared" si="443"/>
        <v>-142</v>
      </c>
      <c r="BF697" s="32">
        <f t="shared" si="444"/>
        <v>38</v>
      </c>
    </row>
    <row r="698" spans="22:58" x14ac:dyDescent="0.25">
      <c r="V698" s="27">
        <v>7.9400000000001096</v>
      </c>
      <c r="W698" s="32">
        <f t="shared" si="414"/>
        <v>870963589.9563024</v>
      </c>
      <c r="X698">
        <f t="shared" si="413"/>
        <v>-3.4139245433795011</v>
      </c>
      <c r="Y698" s="28">
        <f t="shared" si="415"/>
        <v>-122.43990468677561</v>
      </c>
      <c r="Z698" s="28">
        <f t="shared" si="416"/>
        <v>-89.999956735927469</v>
      </c>
      <c r="AA698" s="28">
        <f t="shared" si="417"/>
        <v>84.35750043317249</v>
      </c>
      <c r="AB698" s="28">
        <f t="shared" si="418"/>
        <v>-89.996530654027495</v>
      </c>
      <c r="AC698" s="28">
        <f t="shared" si="419"/>
        <v>73.653250997434</v>
      </c>
      <c r="AD698" s="28">
        <f t="shared" si="420"/>
        <v>89.988102380223296</v>
      </c>
      <c r="AE698" s="28">
        <f t="shared" si="421"/>
        <v>32.15692220045139</v>
      </c>
      <c r="AF698" s="28">
        <f t="shared" si="422"/>
        <v>-90.008385009731654</v>
      </c>
      <c r="AG698" s="28">
        <f t="shared" si="410"/>
        <v>92.110410468749379</v>
      </c>
      <c r="AH698" s="28">
        <f t="shared" si="423"/>
        <v>-208.64381723956183</v>
      </c>
      <c r="AI698" s="28">
        <f t="shared" si="424"/>
        <v>-89.999999997881986</v>
      </c>
      <c r="AJ698" s="28">
        <f t="shared" si="425"/>
        <v>131.98232978116667</v>
      </c>
      <c r="AK698" s="28">
        <f t="shared" si="426"/>
        <v>89.999985578642494</v>
      </c>
      <c r="AL698" s="29">
        <f t="shared" si="427"/>
        <v>-81.784054447646085</v>
      </c>
      <c r="AM698" s="28">
        <f t="shared" si="428"/>
        <v>-89.995334266697483</v>
      </c>
      <c r="AN698" s="28">
        <f t="shared" si="429"/>
        <v>-66.335131437291864</v>
      </c>
      <c r="AO698" s="28">
        <f t="shared" si="430"/>
        <v>-89.995348685936975</v>
      </c>
      <c r="AP698">
        <f t="shared" si="411"/>
        <v>23.609121289162623</v>
      </c>
      <c r="AQ698">
        <f t="shared" si="412"/>
        <v>-25.26482869549163</v>
      </c>
      <c r="AR698" s="28">
        <f t="shared" si="431"/>
        <v>-35.833916643169481</v>
      </c>
      <c r="AS698" s="30">
        <f t="shared" si="432"/>
        <v>-180.00373369566864</v>
      </c>
      <c r="AT698" s="28">
        <f t="shared" si="433"/>
        <v>2.4535157719413165</v>
      </c>
      <c r="AU698" s="28">
        <f t="shared" si="434"/>
        <v>41.069068396101187</v>
      </c>
      <c r="AV698" s="29">
        <f t="shared" si="435"/>
        <v>-9.8005798143955391E-3</v>
      </c>
      <c r="AW698" s="28">
        <f t="shared" si="436"/>
        <v>-2.7212891313028886</v>
      </c>
      <c r="AX698" s="31">
        <f t="shared" si="437"/>
        <v>2.4437151921269211</v>
      </c>
      <c r="AY698" s="28">
        <f t="shared" si="438"/>
        <v>38.347779264798298</v>
      </c>
      <c r="AZ698" s="8">
        <f t="shared" si="439"/>
        <v>-33.390201451042557</v>
      </c>
      <c r="BA698" s="8">
        <f t="shared" si="440"/>
        <v>-141.65595443087034</v>
      </c>
      <c r="BB698" s="8">
        <f t="shared" si="441"/>
        <v>38.344045569129662</v>
      </c>
      <c r="BD698" s="32">
        <f t="shared" si="442"/>
        <v>-33</v>
      </c>
      <c r="BE698" s="32">
        <f t="shared" si="443"/>
        <v>-142</v>
      </c>
      <c r="BF698" s="32">
        <f t="shared" si="444"/>
        <v>38</v>
      </c>
    </row>
    <row r="699" spans="22:58" x14ac:dyDescent="0.25">
      <c r="V699" s="27">
        <v>7.9500000000001103</v>
      </c>
      <c r="W699" s="32">
        <f t="shared" si="414"/>
        <v>891250938.13397229</v>
      </c>
      <c r="X699">
        <f t="shared" si="413"/>
        <v>-3.4139245433795011</v>
      </c>
      <c r="Y699" s="28">
        <f t="shared" si="415"/>
        <v>-122.63990468677549</v>
      </c>
      <c r="Z699" s="28">
        <f t="shared" si="416"/>
        <v>-89.999957720737982</v>
      </c>
      <c r="AA699" s="28">
        <f t="shared" si="417"/>
        <v>84.557500432455811</v>
      </c>
      <c r="AB699" s="28">
        <f t="shared" si="418"/>
        <v>-89.996609625983098</v>
      </c>
      <c r="AC699" s="28">
        <f t="shared" si="419"/>
        <v>73.853250989005645</v>
      </c>
      <c r="AD699" s="28">
        <f t="shared" si="420"/>
        <v>89.988373203105894</v>
      </c>
      <c r="AE699" s="28">
        <f t="shared" si="421"/>
        <v>32.356922191306452</v>
      </c>
      <c r="AF699" s="28">
        <f t="shared" si="422"/>
        <v>-90.008194143615171</v>
      </c>
      <c r="AG699" s="28">
        <f t="shared" si="410"/>
        <v>92.110410468749379</v>
      </c>
      <c r="AH699" s="28">
        <f t="shared" si="423"/>
        <v>-208.84381723956182</v>
      </c>
      <c r="AI699" s="28">
        <f t="shared" si="424"/>
        <v>-89.999999997930189</v>
      </c>
      <c r="AJ699" s="28">
        <f t="shared" si="425"/>
        <v>132.18232978116666</v>
      </c>
      <c r="AK699" s="28">
        <f t="shared" si="426"/>
        <v>89.99998590691267</v>
      </c>
      <c r="AL699" s="29">
        <f t="shared" si="427"/>
        <v>-81.984054446349916</v>
      </c>
      <c r="AM699" s="28">
        <f t="shared" si="428"/>
        <v>-89.99544047175327</v>
      </c>
      <c r="AN699" s="28">
        <f t="shared" si="429"/>
        <v>-66.535131435995694</v>
      </c>
      <c r="AO699" s="28">
        <f t="shared" si="430"/>
        <v>-89.995454562770789</v>
      </c>
      <c r="AP699">
        <f t="shared" si="411"/>
        <v>23.609121289162623</v>
      </c>
      <c r="AQ699">
        <f t="shared" si="412"/>
        <v>-25.26482869549163</v>
      </c>
      <c r="AR699" s="28">
        <f t="shared" si="431"/>
        <v>-35.833916651018249</v>
      </c>
      <c r="AS699" s="30">
        <f t="shared" si="432"/>
        <v>-180.00364870638595</v>
      </c>
      <c r="AT699" s="28">
        <f t="shared" si="433"/>
        <v>2.5409692790417475</v>
      </c>
      <c r="AU699" s="28">
        <f t="shared" si="434"/>
        <v>41.723483523584541</v>
      </c>
      <c r="AV699" s="29">
        <f t="shared" si="435"/>
        <v>-1.0261921635704819E-2</v>
      </c>
      <c r="AW699" s="28">
        <f t="shared" si="436"/>
        <v>-2.7845774660006817</v>
      </c>
      <c r="AX699" s="31">
        <f t="shared" si="437"/>
        <v>2.5307073574060426</v>
      </c>
      <c r="AY699" s="28">
        <f t="shared" si="438"/>
        <v>38.938906057583857</v>
      </c>
      <c r="AZ699" s="8">
        <f t="shared" si="439"/>
        <v>-33.303209293612205</v>
      </c>
      <c r="BA699" s="8">
        <f t="shared" si="440"/>
        <v>-141.06474264880208</v>
      </c>
      <c r="BB699" s="8">
        <f t="shared" si="441"/>
        <v>38.935257351197919</v>
      </c>
      <c r="BD699" s="32">
        <f t="shared" si="442"/>
        <v>-33</v>
      </c>
      <c r="BE699" s="32">
        <f t="shared" si="443"/>
        <v>-141</v>
      </c>
      <c r="BF699" s="32">
        <f t="shared" si="444"/>
        <v>39</v>
      </c>
    </row>
    <row r="700" spans="22:58" x14ac:dyDescent="0.25">
      <c r="V700" s="27">
        <v>7.9600000000001101</v>
      </c>
      <c r="W700" s="32">
        <f t="shared" si="414"/>
        <v>912010839.35614169</v>
      </c>
      <c r="X700">
        <f t="shared" si="413"/>
        <v>-3.4139245433795011</v>
      </c>
      <c r="Y700" s="28">
        <f t="shared" si="415"/>
        <v>-122.83990468677538</v>
      </c>
      <c r="Z700" s="28">
        <f t="shared" si="416"/>
        <v>-89.999958683131496</v>
      </c>
      <c r="AA700" s="28">
        <f t="shared" si="417"/>
        <v>84.757500431771405</v>
      </c>
      <c r="AB700" s="28">
        <f t="shared" si="418"/>
        <v>-89.996686800317548</v>
      </c>
      <c r="AC700" s="28">
        <f t="shared" si="419"/>
        <v>74.053250980956619</v>
      </c>
      <c r="AD700" s="28">
        <f t="shared" si="420"/>
        <v>89.988637861307566</v>
      </c>
      <c r="AE700" s="28">
        <f t="shared" si="421"/>
        <v>32.556922182573146</v>
      </c>
      <c r="AF700" s="28">
        <f t="shared" si="422"/>
        <v>-90.008007622141477</v>
      </c>
      <c r="AG700" s="28">
        <f t="shared" si="410"/>
        <v>92.110410468749379</v>
      </c>
      <c r="AH700" s="28">
        <f t="shared" si="423"/>
        <v>-209.0438172395618</v>
      </c>
      <c r="AI700" s="28">
        <f t="shared" si="424"/>
        <v>-89.999999997977312</v>
      </c>
      <c r="AJ700" s="28">
        <f t="shared" si="425"/>
        <v>132.38232978116662</v>
      </c>
      <c r="AK700" s="28">
        <f t="shared" si="426"/>
        <v>89.999986227710494</v>
      </c>
      <c r="AL700" s="29">
        <f t="shared" si="427"/>
        <v>-82.184054445112068</v>
      </c>
      <c r="AM700" s="28">
        <f t="shared" si="428"/>
        <v>-89.995544259286874</v>
      </c>
      <c r="AN700" s="28">
        <f t="shared" si="429"/>
        <v>-66.735131434757875</v>
      </c>
      <c r="AO700" s="28">
        <f t="shared" si="430"/>
        <v>-89.995558029553692</v>
      </c>
      <c r="AP700">
        <f t="shared" si="411"/>
        <v>23.609121289162623</v>
      </c>
      <c r="AQ700">
        <f t="shared" si="412"/>
        <v>-25.26482869549163</v>
      </c>
      <c r="AR700" s="28">
        <f t="shared" si="431"/>
        <v>-35.833916658513736</v>
      </c>
      <c r="AS700" s="30">
        <f t="shared" si="432"/>
        <v>-180.00356565169517</v>
      </c>
      <c r="AT700" s="28">
        <f t="shared" si="433"/>
        <v>2.6306951893821844</v>
      </c>
      <c r="AU700" s="28">
        <f t="shared" si="434"/>
        <v>42.379620342624975</v>
      </c>
      <c r="AV700" s="29">
        <f t="shared" si="435"/>
        <v>-1.0744953306701784E-2</v>
      </c>
      <c r="AW700" s="28">
        <f t="shared" si="436"/>
        <v>-2.8493329350855352</v>
      </c>
      <c r="AX700" s="31">
        <f t="shared" si="437"/>
        <v>2.6199502360754825</v>
      </c>
      <c r="AY700" s="28">
        <f t="shared" si="438"/>
        <v>39.53028740753944</v>
      </c>
      <c r="AZ700" s="8">
        <f t="shared" si="439"/>
        <v>-33.213966422438254</v>
      </c>
      <c r="BA700" s="8">
        <f t="shared" si="440"/>
        <v>-140.47327824415572</v>
      </c>
      <c r="BB700" s="8">
        <f t="shared" si="441"/>
        <v>39.526721755844278</v>
      </c>
      <c r="BD700" s="32">
        <f t="shared" si="442"/>
        <v>-33</v>
      </c>
      <c r="BE700" s="32">
        <f t="shared" si="443"/>
        <v>-140</v>
      </c>
      <c r="BF700" s="32">
        <f t="shared" si="444"/>
        <v>40</v>
      </c>
    </row>
    <row r="701" spans="22:58" x14ac:dyDescent="0.25">
      <c r="V701" s="27">
        <v>7.9700000000001099</v>
      </c>
      <c r="W701" s="32">
        <f t="shared" si="414"/>
        <v>933254300.79722834</v>
      </c>
      <c r="X701">
        <f t="shared" si="413"/>
        <v>-3.4139245433795011</v>
      </c>
      <c r="Y701" s="28">
        <f t="shared" si="415"/>
        <v>-123.03990468677529</v>
      </c>
      <c r="Z701" s="28">
        <f t="shared" si="416"/>
        <v>-89.999959623618238</v>
      </c>
      <c r="AA701" s="28">
        <f t="shared" si="417"/>
        <v>84.957500431117808</v>
      </c>
      <c r="AB701" s="28">
        <f t="shared" si="418"/>
        <v>-89.996762217949694</v>
      </c>
      <c r="AC701" s="28">
        <f t="shared" si="419"/>
        <v>74.253250973269857</v>
      </c>
      <c r="AD701" s="28">
        <f t="shared" si="420"/>
        <v>89.988896495153554</v>
      </c>
      <c r="AE701" s="28">
        <f t="shared" si="421"/>
        <v>32.756922174232884</v>
      </c>
      <c r="AF701" s="28">
        <f t="shared" si="422"/>
        <v>-90.007825346414378</v>
      </c>
      <c r="AG701" s="28">
        <f t="shared" si="410"/>
        <v>92.110410468749379</v>
      </c>
      <c r="AH701" s="28">
        <f t="shared" si="423"/>
        <v>-209.24381723956179</v>
      </c>
      <c r="AI701" s="28">
        <f t="shared" si="424"/>
        <v>-89.999999998023355</v>
      </c>
      <c r="AJ701" s="28">
        <f t="shared" si="425"/>
        <v>132.58232978116664</v>
      </c>
      <c r="AK701" s="28">
        <f t="shared" si="426"/>
        <v>89.999986541206084</v>
      </c>
      <c r="AL701" s="29">
        <f t="shared" si="427"/>
        <v>-82.384054443929955</v>
      </c>
      <c r="AM701" s="28">
        <f t="shared" si="428"/>
        <v>-89.995645684327826</v>
      </c>
      <c r="AN701" s="28">
        <f t="shared" si="429"/>
        <v>-66.935131433575734</v>
      </c>
      <c r="AO701" s="28">
        <f t="shared" si="430"/>
        <v>-89.995659141145097</v>
      </c>
      <c r="AP701">
        <f t="shared" si="411"/>
        <v>23.609121289162623</v>
      </c>
      <c r="AQ701">
        <f t="shared" si="412"/>
        <v>-25.26482869549163</v>
      </c>
      <c r="AR701" s="28">
        <f t="shared" si="431"/>
        <v>-35.833916665671858</v>
      </c>
      <c r="AS701" s="30">
        <f t="shared" si="432"/>
        <v>-180.00348448755949</v>
      </c>
      <c r="AT701" s="28">
        <f t="shared" si="433"/>
        <v>2.7227042772386052</v>
      </c>
      <c r="AU701" s="28">
        <f t="shared" si="434"/>
        <v>43.037138422099588</v>
      </c>
      <c r="AV701" s="29">
        <f t="shared" si="435"/>
        <v>-1.1250691984247978E-2</v>
      </c>
      <c r="AW701" s="28">
        <f t="shared" si="436"/>
        <v>-2.9155892106686392</v>
      </c>
      <c r="AX701" s="31">
        <f t="shared" si="437"/>
        <v>2.7114535852543571</v>
      </c>
      <c r="AY701" s="28">
        <f t="shared" si="438"/>
        <v>40.121549211430946</v>
      </c>
      <c r="AZ701" s="8">
        <f t="shared" si="439"/>
        <v>-33.122463080417504</v>
      </c>
      <c r="BA701" s="8">
        <f t="shared" si="440"/>
        <v>-139.88193527612856</v>
      </c>
      <c r="BB701" s="8">
        <f t="shared" si="441"/>
        <v>40.118064723871441</v>
      </c>
      <c r="BD701" s="32">
        <f t="shared" si="442"/>
        <v>-33</v>
      </c>
      <c r="BE701" s="32">
        <f t="shared" si="443"/>
        <v>-140</v>
      </c>
      <c r="BF701" s="32">
        <f t="shared" si="444"/>
        <v>40</v>
      </c>
    </row>
    <row r="702" spans="22:58" x14ac:dyDescent="0.25">
      <c r="V702" s="27">
        <v>7.9800000000001097</v>
      </c>
      <c r="W702" s="32">
        <f t="shared" si="414"/>
        <v>954992586.02167869</v>
      </c>
      <c r="X702">
        <f t="shared" si="413"/>
        <v>-3.4139245433795011</v>
      </c>
      <c r="Y702" s="28">
        <f t="shared" si="415"/>
        <v>-123.2399046867752</v>
      </c>
      <c r="Z702" s="28">
        <f t="shared" si="416"/>
        <v>-89.999960542696897</v>
      </c>
      <c r="AA702" s="28">
        <f t="shared" si="417"/>
        <v>85.157500430493599</v>
      </c>
      <c r="AB702" s="28">
        <f t="shared" si="418"/>
        <v>-89.99683591886695</v>
      </c>
      <c r="AC702" s="28">
        <f t="shared" si="419"/>
        <v>74.453250965929058</v>
      </c>
      <c r="AD702" s="28">
        <f t="shared" si="420"/>
        <v>89.989149241774868</v>
      </c>
      <c r="AE702" s="28">
        <f t="shared" si="421"/>
        <v>32.956922166267944</v>
      </c>
      <c r="AF702" s="28">
        <f t="shared" si="422"/>
        <v>-90.007647219788993</v>
      </c>
      <c r="AG702" s="28">
        <f t="shared" si="410"/>
        <v>92.110410468749379</v>
      </c>
      <c r="AH702" s="28">
        <f t="shared" si="423"/>
        <v>-209.44381723956181</v>
      </c>
      <c r="AI702" s="28">
        <f t="shared" si="424"/>
        <v>-89.999999998068333</v>
      </c>
      <c r="AJ702" s="28">
        <f t="shared" si="425"/>
        <v>132.7823297811666</v>
      </c>
      <c r="AK702" s="28">
        <f t="shared" si="426"/>
        <v>89.999986847565637</v>
      </c>
      <c r="AL702" s="29">
        <f t="shared" si="427"/>
        <v>-82.584054442801019</v>
      </c>
      <c r="AM702" s="28">
        <f t="shared" si="428"/>
        <v>-89.995744800652986</v>
      </c>
      <c r="AN702" s="28">
        <f t="shared" si="429"/>
        <v>-67.135131432446855</v>
      </c>
      <c r="AO702" s="28">
        <f t="shared" si="430"/>
        <v>-89.995757951155682</v>
      </c>
      <c r="AP702">
        <f t="shared" si="411"/>
        <v>23.609121289162623</v>
      </c>
      <c r="AQ702">
        <f t="shared" si="412"/>
        <v>-25.26482869549163</v>
      </c>
      <c r="AR702" s="28">
        <f t="shared" si="431"/>
        <v>-35.833916672507918</v>
      </c>
      <c r="AS702" s="30">
        <f t="shared" si="432"/>
        <v>-180.00340517094469</v>
      </c>
      <c r="AT702" s="28">
        <f t="shared" si="433"/>
        <v>2.8170049578505152</v>
      </c>
      <c r="AU702" s="28">
        <f t="shared" si="434"/>
        <v>43.695693708949662</v>
      </c>
      <c r="AV702" s="29">
        <f t="shared" si="435"/>
        <v>-1.1780202276593228E-2</v>
      </c>
      <c r="AW702" s="28">
        <f t="shared" si="436"/>
        <v>-2.9833807134984651</v>
      </c>
      <c r="AX702" s="31">
        <f t="shared" si="437"/>
        <v>2.805224755573922</v>
      </c>
      <c r="AY702" s="28">
        <f t="shared" si="438"/>
        <v>40.7123129954512</v>
      </c>
      <c r="AZ702" s="8">
        <f t="shared" si="439"/>
        <v>-33.028691916933994</v>
      </c>
      <c r="BA702" s="8">
        <f t="shared" si="440"/>
        <v>-139.29109217549347</v>
      </c>
      <c r="BB702" s="8">
        <f t="shared" si="441"/>
        <v>40.708907824506525</v>
      </c>
      <c r="BD702" s="32">
        <f t="shared" si="442"/>
        <v>-33</v>
      </c>
      <c r="BE702" s="32">
        <f t="shared" si="443"/>
        <v>-139</v>
      </c>
      <c r="BF702" s="32">
        <f t="shared" si="444"/>
        <v>41</v>
      </c>
    </row>
    <row r="703" spans="22:58" x14ac:dyDescent="0.25">
      <c r="V703" s="27">
        <v>7.9900000000001103</v>
      </c>
      <c r="W703" s="32">
        <f t="shared" si="414"/>
        <v>977237220.95605898</v>
      </c>
      <c r="X703">
        <f t="shared" si="413"/>
        <v>-3.4139245433795011</v>
      </c>
      <c r="Y703" s="28">
        <f t="shared" si="415"/>
        <v>-123.43990468677509</v>
      </c>
      <c r="Z703" s="28">
        <f t="shared" si="416"/>
        <v>-89.999961440854761</v>
      </c>
      <c r="AA703" s="28">
        <f t="shared" si="417"/>
        <v>85.357500429897499</v>
      </c>
      <c r="AB703" s="28">
        <f t="shared" si="418"/>
        <v>-89.996907942146507</v>
      </c>
      <c r="AC703" s="28">
        <f t="shared" si="419"/>
        <v>74.653250958918647</v>
      </c>
      <c r="AD703" s="28">
        <f t="shared" si="420"/>
        <v>89.989396235181104</v>
      </c>
      <c r="AE703" s="28">
        <f t="shared" si="421"/>
        <v>33.156922158661558</v>
      </c>
      <c r="AF703" s="28">
        <f t="shared" si="422"/>
        <v>-90.007473147820164</v>
      </c>
      <c r="AG703" s="28">
        <f t="shared" si="410"/>
        <v>92.110410468749379</v>
      </c>
      <c r="AH703" s="28">
        <f t="shared" si="423"/>
        <v>-209.6438172395618</v>
      </c>
      <c r="AI703" s="28">
        <f t="shared" si="424"/>
        <v>-89.999999998112301</v>
      </c>
      <c r="AJ703" s="28">
        <f t="shared" si="425"/>
        <v>132.98232978116661</v>
      </c>
      <c r="AK703" s="28">
        <f t="shared" si="426"/>
        <v>89.999987146951582</v>
      </c>
      <c r="AL703" s="29">
        <f t="shared" si="427"/>
        <v>-82.784054441722915</v>
      </c>
      <c r="AM703" s="28">
        <f t="shared" si="428"/>
        <v>-89.995841660815159</v>
      </c>
      <c r="AN703" s="28">
        <f t="shared" si="429"/>
        <v>-67.335131431368723</v>
      </c>
      <c r="AO703" s="28">
        <f t="shared" si="430"/>
        <v>-89.995854511975878</v>
      </c>
      <c r="AP703">
        <f t="shared" si="411"/>
        <v>23.609121289162623</v>
      </c>
      <c r="AQ703">
        <f t="shared" si="412"/>
        <v>-25.26482869549163</v>
      </c>
      <c r="AR703" s="28">
        <f t="shared" si="431"/>
        <v>-35.833916679036172</v>
      </c>
      <c r="AS703" s="30">
        <f t="shared" si="432"/>
        <v>-180.00332765979604</v>
      </c>
      <c r="AT703" s="28">
        <f t="shared" si="433"/>
        <v>2.9136032521163475</v>
      </c>
      <c r="AU703" s="28">
        <f t="shared" si="434"/>
        <v>44.354939418318779</v>
      </c>
      <c r="AV703" s="29">
        <f t="shared" si="435"/>
        <v>-1.2334598433111521E-2</v>
      </c>
      <c r="AW703" s="28">
        <f t="shared" si="436"/>
        <v>-3.0527426278712704</v>
      </c>
      <c r="AX703" s="31">
        <f t="shared" si="437"/>
        <v>2.9012686536832359</v>
      </c>
      <c r="AY703" s="28">
        <f t="shared" si="438"/>
        <v>41.30219679044751</v>
      </c>
      <c r="AZ703" s="8">
        <f t="shared" si="439"/>
        <v>-32.932648025352933</v>
      </c>
      <c r="BA703" s="8">
        <f t="shared" si="440"/>
        <v>-138.70113086934853</v>
      </c>
      <c r="BB703" s="8">
        <f t="shared" si="441"/>
        <v>41.298869130651468</v>
      </c>
      <c r="BD703" s="32">
        <f t="shared" si="442"/>
        <v>-33</v>
      </c>
      <c r="BE703" s="32">
        <f t="shared" si="443"/>
        <v>-139</v>
      </c>
      <c r="BF703" s="32">
        <f t="shared" si="444"/>
        <v>41</v>
      </c>
    </row>
    <row r="704" spans="22:58" x14ac:dyDescent="0.25">
      <c r="V704" s="27">
        <v>8.0000000000001101</v>
      </c>
      <c r="W704" s="32">
        <f t="shared" si="414"/>
        <v>1000000000.0002539</v>
      </c>
      <c r="X704">
        <f t="shared" si="413"/>
        <v>-3.4139245433795011</v>
      </c>
      <c r="Y704" s="28">
        <f t="shared" si="415"/>
        <v>-123.63990468677501</v>
      </c>
      <c r="Z704" s="28">
        <f t="shared" si="416"/>
        <v>-89.99996231856808</v>
      </c>
      <c r="AA704" s="28">
        <f t="shared" si="417"/>
        <v>85.557500429328229</v>
      </c>
      <c r="AB704" s="28">
        <f t="shared" si="418"/>
        <v>-89.996978325976087</v>
      </c>
      <c r="AC704" s="28">
        <f t="shared" si="419"/>
        <v>74.85325095222376</v>
      </c>
      <c r="AD704" s="28">
        <f t="shared" si="420"/>
        <v>89.989637606331385</v>
      </c>
      <c r="AE704" s="28">
        <f t="shared" si="421"/>
        <v>33.35692215139747</v>
      </c>
      <c r="AF704" s="28">
        <f t="shared" si="422"/>
        <v>-90.007303038212783</v>
      </c>
      <c r="AG704" s="28">
        <f t="shared" si="410"/>
        <v>92.110410468749379</v>
      </c>
      <c r="AH704" s="28">
        <f t="shared" si="423"/>
        <v>-209.84381723956179</v>
      </c>
      <c r="AI704" s="28">
        <f t="shared" si="424"/>
        <v>-89.999999998155275</v>
      </c>
      <c r="AJ704" s="28">
        <f t="shared" si="425"/>
        <v>133.1823297811666</v>
      </c>
      <c r="AK704" s="28">
        <f t="shared" si="426"/>
        <v>89.999987439522698</v>
      </c>
      <c r="AL704" s="29">
        <f t="shared" si="427"/>
        <v>-82.984054440693328</v>
      </c>
      <c r="AM704" s="28">
        <f t="shared" si="428"/>
        <v>-89.995936316170898</v>
      </c>
      <c r="AN704" s="28">
        <f t="shared" si="429"/>
        <v>-67.535131430339135</v>
      </c>
      <c r="AO704" s="28">
        <f t="shared" si="430"/>
        <v>-89.995948874803474</v>
      </c>
      <c r="AP704">
        <f t="shared" si="411"/>
        <v>23.609121289162623</v>
      </c>
      <c r="AQ704">
        <f t="shared" si="412"/>
        <v>-25.26482869549163</v>
      </c>
      <c r="AR704" s="28">
        <f t="shared" si="431"/>
        <v>-35.833916685270673</v>
      </c>
      <c r="AS704" s="30">
        <f t="shared" si="432"/>
        <v>-180.00325191301624</v>
      </c>
      <c r="AT704" s="28">
        <f t="shared" si="433"/>
        <v>3.0125027612141118</v>
      </c>
      <c r="AU704" s="28">
        <f t="shared" si="434"/>
        <v>45.014526941182602</v>
      </c>
      <c r="AV704" s="29">
        <f t="shared" si="435"/>
        <v>-1.2915046632787489E-2</v>
      </c>
      <c r="AW704" s="28">
        <f t="shared" si="436"/>
        <v>-3.1237109167111536</v>
      </c>
      <c r="AX704" s="31">
        <f t="shared" si="437"/>
        <v>2.9995877145813243</v>
      </c>
      <c r="AY704" s="28">
        <f t="shared" si="438"/>
        <v>41.890816024471448</v>
      </c>
      <c r="AZ704" s="8">
        <f t="shared" si="439"/>
        <v>-32.834328970689349</v>
      </c>
      <c r="BA704" s="8">
        <f t="shared" si="440"/>
        <v>-138.11243588854478</v>
      </c>
      <c r="BB704" s="8">
        <f t="shared" si="441"/>
        <v>41.88756411145522</v>
      </c>
      <c r="BD704" s="32">
        <f t="shared" si="442"/>
        <v>-33</v>
      </c>
      <c r="BE704" s="32">
        <f t="shared" si="443"/>
        <v>-138</v>
      </c>
      <c r="BF704" s="32">
        <f t="shared" si="444"/>
        <v>42</v>
      </c>
    </row>
    <row r="705" spans="22:58" x14ac:dyDescent="0.25">
      <c r="V705" s="27">
        <v>8.0100000000001099</v>
      </c>
      <c r="W705" s="32">
        <f t="shared" si="414"/>
        <v>1023292992.2810138</v>
      </c>
      <c r="X705">
        <f t="shared" si="413"/>
        <v>-3.4139245433795011</v>
      </c>
      <c r="Y705" s="28">
        <f t="shared" si="415"/>
        <v>-123.83990468677493</v>
      </c>
      <c r="Z705" s="28">
        <f t="shared" si="416"/>
        <v>-89.999963176302188</v>
      </c>
      <c r="AA705" s="28">
        <f t="shared" si="417"/>
        <v>85.757500428784567</v>
      </c>
      <c r="AB705" s="28">
        <f t="shared" si="418"/>
        <v>-89.997047107674121</v>
      </c>
      <c r="AC705" s="28">
        <f t="shared" si="419"/>
        <v>75.053250945830186</v>
      </c>
      <c r="AD705" s="28">
        <f t="shared" si="420"/>
        <v>89.989873483203866</v>
      </c>
      <c r="AE705" s="28">
        <f t="shared" si="421"/>
        <v>33.55692214446033</v>
      </c>
      <c r="AF705" s="28">
        <f t="shared" si="422"/>
        <v>-90.007136800772429</v>
      </c>
      <c r="AG705" s="28">
        <f t="shared" si="410"/>
        <v>92.110410468749379</v>
      </c>
      <c r="AH705" s="28">
        <f t="shared" si="423"/>
        <v>-210.04381723956183</v>
      </c>
      <c r="AI705" s="28">
        <f t="shared" si="424"/>
        <v>-89.999999998197268</v>
      </c>
      <c r="AJ705" s="28">
        <f t="shared" si="425"/>
        <v>133.38232978116656</v>
      </c>
      <c r="AK705" s="28">
        <f t="shared" si="426"/>
        <v>89.999987725434067</v>
      </c>
      <c r="AL705" s="29">
        <f t="shared" si="427"/>
        <v>-83.184054439710081</v>
      </c>
      <c r="AM705" s="28">
        <f t="shared" si="428"/>
        <v>-89.99602881690771</v>
      </c>
      <c r="AN705" s="28">
        <f t="shared" si="429"/>
        <v>-67.735131429355974</v>
      </c>
      <c r="AO705" s="28">
        <f t="shared" si="430"/>
        <v>-89.996041089670911</v>
      </c>
      <c r="AP705">
        <f t="shared" si="411"/>
        <v>23.609121289162623</v>
      </c>
      <c r="AQ705">
        <f t="shared" si="412"/>
        <v>-25.26482869549163</v>
      </c>
      <c r="AR705" s="28">
        <f t="shared" si="431"/>
        <v>-35.833916691224651</v>
      </c>
      <c r="AS705" s="30">
        <f t="shared" si="432"/>
        <v>-180.00317789044334</v>
      </c>
      <c r="AT705" s="28">
        <f t="shared" si="433"/>
        <v>3.1137046513739053</v>
      </c>
      <c r="AU705" s="28">
        <f t="shared" si="434"/>
        <v>45.674106763712665</v>
      </c>
      <c r="AV705" s="29">
        <f t="shared" si="435"/>
        <v>-1.3522767375653834E-2</v>
      </c>
      <c r="AW705" s="28">
        <f t="shared" si="436"/>
        <v>-3.1963223368112597</v>
      </c>
      <c r="AX705" s="31">
        <f t="shared" si="437"/>
        <v>3.1001818839982516</v>
      </c>
      <c r="AY705" s="28">
        <f t="shared" si="438"/>
        <v>42.477784426901408</v>
      </c>
      <c r="AZ705" s="8">
        <f t="shared" si="439"/>
        <v>-32.733734807226398</v>
      </c>
      <c r="BA705" s="8">
        <f t="shared" si="440"/>
        <v>-137.52539346354195</v>
      </c>
      <c r="BB705" s="8">
        <f t="shared" si="441"/>
        <v>42.474606536458055</v>
      </c>
      <c r="BD705" s="32">
        <f t="shared" si="442"/>
        <v>-33</v>
      </c>
      <c r="BE705" s="32">
        <f t="shared" si="443"/>
        <v>-138</v>
      </c>
      <c r="BF705" s="32">
        <f t="shared" si="444"/>
        <v>42</v>
      </c>
    </row>
    <row r="706" spans="22:58" x14ac:dyDescent="0.25">
      <c r="V706" s="27">
        <v>8.0200000000001097</v>
      </c>
      <c r="W706" s="32">
        <f t="shared" si="414"/>
        <v>1047128548.0511653</v>
      </c>
      <c r="X706">
        <f t="shared" si="413"/>
        <v>-3.4139245433795011</v>
      </c>
      <c r="Y706" s="28">
        <f t="shared" si="415"/>
        <v>-124.03990468677485</v>
      </c>
      <c r="Z706" s="28">
        <f t="shared" si="416"/>
        <v>-89.999964014511875</v>
      </c>
      <c r="AA706" s="28">
        <f t="shared" si="417"/>
        <v>85.957500428265391</v>
      </c>
      <c r="AB706" s="28">
        <f t="shared" si="418"/>
        <v>-89.997114323709553</v>
      </c>
      <c r="AC706" s="28">
        <f t="shared" si="419"/>
        <v>75.253250939724381</v>
      </c>
      <c r="AD706" s="28">
        <f t="shared" si="420"/>
        <v>89.990103990863545</v>
      </c>
      <c r="AE706" s="28">
        <f t="shared" si="421"/>
        <v>33.756922137835417</v>
      </c>
      <c r="AF706" s="28">
        <f t="shared" si="422"/>
        <v>-90.006974347357882</v>
      </c>
      <c r="AG706" s="28">
        <f t="shared" si="410"/>
        <v>92.110410468749379</v>
      </c>
      <c r="AH706" s="28">
        <f t="shared" si="423"/>
        <v>-210.24381723956182</v>
      </c>
      <c r="AI706" s="28">
        <f t="shared" si="424"/>
        <v>-89.999999998238309</v>
      </c>
      <c r="AJ706" s="28">
        <f t="shared" si="425"/>
        <v>133.58232978116658</v>
      </c>
      <c r="AK706" s="28">
        <f t="shared" si="426"/>
        <v>89.999988004837292</v>
      </c>
      <c r="AL706" s="29">
        <f t="shared" si="427"/>
        <v>-83.384054438771088</v>
      </c>
      <c r="AM706" s="28">
        <f t="shared" si="428"/>
        <v>-89.996119212070695</v>
      </c>
      <c r="AN706" s="28">
        <f t="shared" si="429"/>
        <v>-67.935131428416952</v>
      </c>
      <c r="AO706" s="28">
        <f t="shared" si="430"/>
        <v>-89.996131205471713</v>
      </c>
      <c r="AP706">
        <f t="shared" si="411"/>
        <v>23.609121289162623</v>
      </c>
      <c r="AQ706">
        <f t="shared" si="412"/>
        <v>-25.26482869549163</v>
      </c>
      <c r="AR706" s="28">
        <f t="shared" si="431"/>
        <v>-35.833916696910542</v>
      </c>
      <c r="AS706" s="30">
        <f t="shared" si="432"/>
        <v>-180.0031055528296</v>
      </c>
      <c r="AT706" s="28">
        <f t="shared" si="433"/>
        <v>3.2172076489388814</v>
      </c>
      <c r="AU706" s="28">
        <f t="shared" si="434"/>
        <v>46.333329392476173</v>
      </c>
      <c r="AV706" s="29">
        <f t="shared" si="435"/>
        <v>-1.4159037981631789E-2</v>
      </c>
      <c r="AW706" s="28">
        <f t="shared" si="436"/>
        <v>-3.2706144542267079</v>
      </c>
      <c r="AX706" s="31">
        <f t="shared" si="437"/>
        <v>3.2030486109572496</v>
      </c>
      <c r="AY706" s="28">
        <f t="shared" si="438"/>
        <v>43.062714938249464</v>
      </c>
      <c r="AZ706" s="8">
        <f t="shared" si="439"/>
        <v>-32.630868085953296</v>
      </c>
      <c r="BA706" s="8">
        <f t="shared" si="440"/>
        <v>-136.94039061458014</v>
      </c>
      <c r="BB706" s="8">
        <f t="shared" si="441"/>
        <v>43.059609385419861</v>
      </c>
      <c r="BD706" s="32">
        <f t="shared" si="442"/>
        <v>-33</v>
      </c>
      <c r="BE706" s="32">
        <f t="shared" si="443"/>
        <v>-137</v>
      </c>
      <c r="BF706" s="32">
        <f t="shared" si="444"/>
        <v>43</v>
      </c>
    </row>
    <row r="707" spans="22:58" x14ac:dyDescent="0.25">
      <c r="V707" s="27">
        <v>8.0300000000001095</v>
      </c>
      <c r="W707" s="32">
        <f t="shared" si="414"/>
        <v>1071519305.2378783</v>
      </c>
      <c r="X707">
        <f t="shared" si="413"/>
        <v>-3.4139245433795011</v>
      </c>
      <c r="Y707" s="28">
        <f t="shared" si="415"/>
        <v>-124.23990468677476</v>
      </c>
      <c r="Z707" s="28">
        <f t="shared" si="416"/>
        <v>-89.999964833641599</v>
      </c>
      <c r="AA707" s="28">
        <f t="shared" si="417"/>
        <v>86.157500427769591</v>
      </c>
      <c r="AB707" s="28">
        <f t="shared" si="418"/>
        <v>-89.997180009721248</v>
      </c>
      <c r="AC707" s="28">
        <f t="shared" si="419"/>
        <v>75.453250933893386</v>
      </c>
      <c r="AD707" s="28">
        <f t="shared" si="420"/>
        <v>89.990329251528607</v>
      </c>
      <c r="AE707" s="28">
        <f t="shared" si="421"/>
        <v>33.956922131508719</v>
      </c>
      <c r="AF707" s="28">
        <f t="shared" si="422"/>
        <v>-90.006815591834226</v>
      </c>
      <c r="AG707" s="28">
        <f t="shared" si="410"/>
        <v>92.110410468749379</v>
      </c>
      <c r="AH707" s="28">
        <f t="shared" si="423"/>
        <v>-210.44381723956181</v>
      </c>
      <c r="AI707" s="28">
        <f t="shared" si="424"/>
        <v>-89.999999998278398</v>
      </c>
      <c r="AJ707" s="28">
        <f t="shared" si="425"/>
        <v>133.78232978116657</v>
      </c>
      <c r="AK707" s="28">
        <f t="shared" si="426"/>
        <v>89.999988277880533</v>
      </c>
      <c r="AL707" s="29">
        <f t="shared" si="427"/>
        <v>-83.584054437874357</v>
      </c>
      <c r="AM707" s="28">
        <f t="shared" si="428"/>
        <v>-89.99620754958859</v>
      </c>
      <c r="AN707" s="28">
        <f t="shared" si="429"/>
        <v>-68.135131427520221</v>
      </c>
      <c r="AO707" s="28">
        <f t="shared" si="430"/>
        <v>-89.996219269986454</v>
      </c>
      <c r="AP707">
        <f t="shared" si="411"/>
        <v>23.609121289162623</v>
      </c>
      <c r="AQ707">
        <f t="shared" si="412"/>
        <v>-25.26482869549163</v>
      </c>
      <c r="AR707" s="28">
        <f t="shared" si="431"/>
        <v>-35.83391670234051</v>
      </c>
      <c r="AS707" s="30">
        <f t="shared" si="432"/>
        <v>-180.00303486182068</v>
      </c>
      <c r="AT707" s="28">
        <f t="shared" si="433"/>
        <v>3.3230080457590514</v>
      </c>
      <c r="AU707" s="28">
        <f t="shared" si="434"/>
        <v>46.991846279504237</v>
      </c>
      <c r="AV707" s="29">
        <f t="shared" si="435"/>
        <v>-1.4825195201250755E-2</v>
      </c>
      <c r="AW707" s="28">
        <f t="shared" si="436"/>
        <v>-3.3466256598086805</v>
      </c>
      <c r="AX707" s="31">
        <f t="shared" si="437"/>
        <v>3.3081828505578006</v>
      </c>
      <c r="AY707" s="28">
        <f t="shared" si="438"/>
        <v>43.645220619695557</v>
      </c>
      <c r="AZ707" s="8">
        <f t="shared" si="439"/>
        <v>-32.525733851782711</v>
      </c>
      <c r="BA707" s="8">
        <f t="shared" si="440"/>
        <v>-136.35781424212513</v>
      </c>
      <c r="BB707" s="8">
        <f t="shared" si="441"/>
        <v>43.64218575787487</v>
      </c>
      <c r="BD707" s="32">
        <f t="shared" si="442"/>
        <v>-33</v>
      </c>
      <c r="BE707" s="32">
        <f t="shared" si="443"/>
        <v>-136</v>
      </c>
      <c r="BF707" s="32">
        <f t="shared" si="444"/>
        <v>44</v>
      </c>
    </row>
    <row r="708" spans="22:58" x14ac:dyDescent="0.25">
      <c r="V708" s="27">
        <v>8.0400000000001093</v>
      </c>
      <c r="W708" s="32">
        <f t="shared" si="414"/>
        <v>1096478196.1434631</v>
      </c>
      <c r="X708">
        <f t="shared" si="413"/>
        <v>-3.4139245433795011</v>
      </c>
      <c r="Y708" s="28">
        <f t="shared" si="415"/>
        <v>-124.4399046867747</v>
      </c>
      <c r="Z708" s="28">
        <f t="shared" si="416"/>
        <v>-89.99996563412563</v>
      </c>
      <c r="AA708" s="28">
        <f t="shared" si="417"/>
        <v>86.357500427296088</v>
      </c>
      <c r="AB708" s="28">
        <f t="shared" si="418"/>
        <v>-89.99724420053677</v>
      </c>
      <c r="AC708" s="28">
        <f t="shared" si="419"/>
        <v>75.653250928324823</v>
      </c>
      <c r="AD708" s="28">
        <f t="shared" si="420"/>
        <v>89.990549384635216</v>
      </c>
      <c r="AE708" s="28">
        <f t="shared" si="421"/>
        <v>34.156922125466721</v>
      </c>
      <c r="AF708" s="28">
        <f t="shared" si="422"/>
        <v>-90.006660450027169</v>
      </c>
      <c r="AG708" s="28">
        <f t="shared" ref="AG708:AG771" si="445">DC_gain_comp</f>
        <v>92.110410468749379</v>
      </c>
      <c r="AH708" s="28">
        <f t="shared" si="423"/>
        <v>-210.64381723956183</v>
      </c>
      <c r="AI708" s="28">
        <f t="shared" si="424"/>
        <v>-89.999999998317591</v>
      </c>
      <c r="AJ708" s="28">
        <f t="shared" si="425"/>
        <v>133.98232978116656</v>
      </c>
      <c r="AK708" s="28">
        <f t="shared" si="426"/>
        <v>89.999988544708557</v>
      </c>
      <c r="AL708" s="29">
        <f t="shared" si="427"/>
        <v>-83.784054437017971</v>
      </c>
      <c r="AM708" s="28">
        <f t="shared" si="428"/>
        <v>-89.996293876299092</v>
      </c>
      <c r="AN708" s="28">
        <f t="shared" si="429"/>
        <v>-68.335131426663864</v>
      </c>
      <c r="AO708" s="28">
        <f t="shared" si="430"/>
        <v>-89.996305329908125</v>
      </c>
      <c r="AP708">
        <f t="shared" ref="AP708:AP771" si="446">-20*LOG(GmPS*Rsns)</f>
        <v>23.609121289162623</v>
      </c>
      <c r="AQ708">
        <f t="shared" ref="AQ708:AQ771" si="447">20*LOG(Vref/Vout)</f>
        <v>-25.26482869549163</v>
      </c>
      <c r="AR708" s="28">
        <f t="shared" si="431"/>
        <v>-35.83391670752615</v>
      </c>
      <c r="AS708" s="30">
        <f t="shared" si="432"/>
        <v>-180.00296577993529</v>
      </c>
      <c r="AT708" s="28">
        <f t="shared" si="433"/>
        <v>3.4310997148694504</v>
      </c>
      <c r="AU708" s="28">
        <f t="shared" si="434"/>
        <v>47.649310741262184</v>
      </c>
      <c r="AV708" s="29">
        <f t="shared" si="435"/>
        <v>-1.5522637943031655E-2</v>
      </c>
      <c r="AW708" s="28">
        <f t="shared" si="436"/>
        <v>-3.424395184867937</v>
      </c>
      <c r="AX708" s="31">
        <f t="shared" si="437"/>
        <v>3.4155770769264189</v>
      </c>
      <c r="AY708" s="28">
        <f t="shared" si="438"/>
        <v>44.224915556394244</v>
      </c>
      <c r="AZ708" s="8">
        <f t="shared" si="439"/>
        <v>-32.418339630599732</v>
      </c>
      <c r="BA708" s="8">
        <f t="shared" si="440"/>
        <v>-135.77805022354104</v>
      </c>
      <c r="BB708" s="8">
        <f t="shared" si="441"/>
        <v>44.221949776458956</v>
      </c>
      <c r="BD708" s="32">
        <f t="shared" si="442"/>
        <v>-32</v>
      </c>
      <c r="BE708" s="32">
        <f t="shared" si="443"/>
        <v>-136</v>
      </c>
      <c r="BF708" s="32">
        <f t="shared" si="444"/>
        <v>44</v>
      </c>
    </row>
    <row r="709" spans="22:58" x14ac:dyDescent="0.25">
      <c r="V709" s="27">
        <v>8.0500000000001108</v>
      </c>
      <c r="W709" s="32">
        <f t="shared" si="414"/>
        <v>1122018454.3022518</v>
      </c>
      <c r="X709">
        <f t="shared" ref="X709:X772" si="448">DC_gain_power</f>
        <v>-3.4139245433795011</v>
      </c>
      <c r="Y709" s="28">
        <f t="shared" si="415"/>
        <v>-124.63990468677466</v>
      </c>
      <c r="Z709" s="28">
        <f t="shared" si="416"/>
        <v>-89.999966416388446</v>
      </c>
      <c r="AA709" s="28">
        <f t="shared" si="417"/>
        <v>86.557500426843916</v>
      </c>
      <c r="AB709" s="28">
        <f t="shared" si="418"/>
        <v>-89.997306930190945</v>
      </c>
      <c r="AC709" s="28">
        <f t="shared" si="419"/>
        <v>75.853250923006911</v>
      </c>
      <c r="AD709" s="28">
        <f t="shared" si="420"/>
        <v>89.990764506900831</v>
      </c>
      <c r="AE709" s="28">
        <f t="shared" si="421"/>
        <v>34.356922119696677</v>
      </c>
      <c r="AF709" s="28">
        <f t="shared" si="422"/>
        <v>-90.00650883967856</v>
      </c>
      <c r="AG709" s="28">
        <f t="shared" si="445"/>
        <v>92.110410468749379</v>
      </c>
      <c r="AH709" s="28">
        <f t="shared" si="423"/>
        <v>-210.84381723956184</v>
      </c>
      <c r="AI709" s="28">
        <f t="shared" si="424"/>
        <v>-89.999999998355889</v>
      </c>
      <c r="AJ709" s="28">
        <f t="shared" si="425"/>
        <v>134.18232978116657</v>
      </c>
      <c r="AK709" s="28">
        <f t="shared" si="426"/>
        <v>89.99998880546282</v>
      </c>
      <c r="AL709" s="29">
        <f t="shared" si="427"/>
        <v>-83.984054436200182</v>
      </c>
      <c r="AM709" s="28">
        <f t="shared" si="428"/>
        <v>-89.996378237973786</v>
      </c>
      <c r="AN709" s="28">
        <f t="shared" si="429"/>
        <v>-68.535131425846075</v>
      </c>
      <c r="AO709" s="28">
        <f t="shared" si="430"/>
        <v>-89.996389430866856</v>
      </c>
      <c r="AP709">
        <f t="shared" si="446"/>
        <v>23.609121289162623</v>
      </c>
      <c r="AQ709">
        <f t="shared" si="447"/>
        <v>-25.26482869549163</v>
      </c>
      <c r="AR709" s="28">
        <f t="shared" si="431"/>
        <v>-35.833916712478405</v>
      </c>
      <c r="AS709" s="30">
        <f t="shared" si="432"/>
        <v>-180.00289827054542</v>
      </c>
      <c r="AT709" s="28">
        <f t="shared" si="433"/>
        <v>3.5414741363120914</v>
      </c>
      <c r="AU709" s="28">
        <f t="shared" si="434"/>
        <v>48.305378865628953</v>
      </c>
      <c r="AV709" s="29">
        <f t="shared" si="435"/>
        <v>-1.6252830122400887E-2</v>
      </c>
      <c r="AW709" s="28">
        <f t="shared" si="436"/>
        <v>-3.5039631169547247</v>
      </c>
      <c r="AX709" s="31">
        <f t="shared" si="437"/>
        <v>3.5252213061896907</v>
      </c>
      <c r="AY709" s="28">
        <f t="shared" si="438"/>
        <v>44.801415748674231</v>
      </c>
      <c r="AZ709" s="8">
        <f t="shared" si="439"/>
        <v>-32.308695406288713</v>
      </c>
      <c r="BA709" s="8">
        <f t="shared" si="440"/>
        <v>-135.20148252187118</v>
      </c>
      <c r="BB709" s="8">
        <f t="shared" si="441"/>
        <v>44.798517478128815</v>
      </c>
      <c r="BD709" s="32">
        <f t="shared" si="442"/>
        <v>-32</v>
      </c>
      <c r="BE709" s="32">
        <f t="shared" si="443"/>
        <v>-135</v>
      </c>
      <c r="BF709" s="32">
        <f t="shared" si="444"/>
        <v>45</v>
      </c>
    </row>
    <row r="710" spans="22:58" x14ac:dyDescent="0.25">
      <c r="V710" s="27">
        <v>8.0600000000001106</v>
      </c>
      <c r="W710" s="32">
        <f t="shared" si="414"/>
        <v>1148153621.4971778</v>
      </c>
      <c r="X710">
        <f t="shared" si="448"/>
        <v>-3.4139245433795011</v>
      </c>
      <c r="Y710" s="28">
        <f t="shared" si="415"/>
        <v>-124.83990468677459</v>
      </c>
      <c r="Z710" s="28">
        <f t="shared" si="416"/>
        <v>-89.999967180844777</v>
      </c>
      <c r="AA710" s="28">
        <f t="shared" si="417"/>
        <v>86.757500426412093</v>
      </c>
      <c r="AB710" s="28">
        <f t="shared" si="418"/>
        <v>-89.997368231943867</v>
      </c>
      <c r="AC710" s="28">
        <f t="shared" si="419"/>
        <v>76.053250917928324</v>
      </c>
      <c r="AD710" s="28">
        <f t="shared" si="420"/>
        <v>89.990974732386093</v>
      </c>
      <c r="AE710" s="28">
        <f t="shared" si="421"/>
        <v>34.556922114186335</v>
      </c>
      <c r="AF710" s="28">
        <f t="shared" si="422"/>
        <v>-90.006360680402537</v>
      </c>
      <c r="AG710" s="28">
        <f t="shared" si="445"/>
        <v>92.110410468749379</v>
      </c>
      <c r="AH710" s="28">
        <f t="shared" si="423"/>
        <v>-211.04381723956183</v>
      </c>
      <c r="AI710" s="28">
        <f t="shared" si="424"/>
        <v>-89.999999998393307</v>
      </c>
      <c r="AJ710" s="28">
        <f t="shared" si="425"/>
        <v>134.38232978116656</v>
      </c>
      <c r="AK710" s="28">
        <f t="shared" si="426"/>
        <v>89.999989060281592</v>
      </c>
      <c r="AL710" s="29">
        <f t="shared" si="427"/>
        <v>-84.184054435419156</v>
      </c>
      <c r="AM710" s="28">
        <f t="shared" si="428"/>
        <v>-89.996460679342334</v>
      </c>
      <c r="AN710" s="28">
        <f t="shared" si="429"/>
        <v>-68.735131425065049</v>
      </c>
      <c r="AO710" s="28">
        <f t="shared" si="430"/>
        <v>-89.996471617454048</v>
      </c>
      <c r="AP710">
        <f t="shared" si="446"/>
        <v>23.609121289162623</v>
      </c>
      <c r="AQ710">
        <f t="shared" si="447"/>
        <v>-25.26482869549163</v>
      </c>
      <c r="AR710" s="28">
        <f t="shared" si="431"/>
        <v>-35.833916717207721</v>
      </c>
      <c r="AS710" s="30">
        <f t="shared" si="432"/>
        <v>-180.00283229785657</v>
      </c>
      <c r="AT710" s="28">
        <f t="shared" si="433"/>
        <v>3.6541204328710593</v>
      </c>
      <c r="AU710" s="28">
        <f t="shared" si="434"/>
        <v>48.95971040113502</v>
      </c>
      <c r="AV710" s="29">
        <f t="shared" si="435"/>
        <v>-1.7017303637167164E-2</v>
      </c>
      <c r="AW710" s="28">
        <f t="shared" si="436"/>
        <v>-3.585370415740591</v>
      </c>
      <c r="AX710" s="31">
        <f t="shared" si="437"/>
        <v>3.6371031292338922</v>
      </c>
      <c r="AY710" s="28">
        <f t="shared" si="438"/>
        <v>45.374339985394428</v>
      </c>
      <c r="AZ710" s="8">
        <f t="shared" si="439"/>
        <v>-32.196813587973828</v>
      </c>
      <c r="BA710" s="8">
        <f t="shared" si="440"/>
        <v>-134.62849231246213</v>
      </c>
      <c r="BB710" s="8">
        <f t="shared" si="441"/>
        <v>45.371507687537871</v>
      </c>
      <c r="BD710" s="32">
        <f t="shared" si="442"/>
        <v>-32</v>
      </c>
      <c r="BE710" s="32">
        <f t="shared" si="443"/>
        <v>-135</v>
      </c>
      <c r="BF710" s="32">
        <f t="shared" si="444"/>
        <v>45</v>
      </c>
    </row>
    <row r="711" spans="22:58" x14ac:dyDescent="0.25">
      <c r="V711" s="27">
        <v>8.0700000000001104</v>
      </c>
      <c r="W711" s="32">
        <f t="shared" si="414"/>
        <v>1174897554.9398313</v>
      </c>
      <c r="X711">
        <f t="shared" si="448"/>
        <v>-3.4139245433795011</v>
      </c>
      <c r="Y711" s="28">
        <f t="shared" si="415"/>
        <v>-125.03990468677452</v>
      </c>
      <c r="Z711" s="28">
        <f t="shared" si="416"/>
        <v>-89.999967927899959</v>
      </c>
      <c r="AA711" s="28">
        <f t="shared" si="417"/>
        <v>86.957500425999683</v>
      </c>
      <c r="AB711" s="28">
        <f t="shared" si="418"/>
        <v>-89.997428138298545</v>
      </c>
      <c r="AC711" s="28">
        <f t="shared" si="419"/>
        <v>76.25325091307829</v>
      </c>
      <c r="AD711" s="28">
        <f t="shared" si="420"/>
        <v>89.991180172555318</v>
      </c>
      <c r="AE711" s="28">
        <f t="shared" si="421"/>
        <v>34.756922108923959</v>
      </c>
      <c r="AF711" s="28">
        <f t="shared" si="422"/>
        <v>-90.006215893643201</v>
      </c>
      <c r="AG711" s="28">
        <f t="shared" si="445"/>
        <v>92.110410468749379</v>
      </c>
      <c r="AH711" s="28">
        <f t="shared" si="423"/>
        <v>-211.24381723956185</v>
      </c>
      <c r="AI711" s="28">
        <f t="shared" si="424"/>
        <v>-89.999999998429885</v>
      </c>
      <c r="AJ711" s="28">
        <f t="shared" si="425"/>
        <v>134.58232978116655</v>
      </c>
      <c r="AK711" s="28">
        <f t="shared" si="426"/>
        <v>89.999989309299977</v>
      </c>
      <c r="AL711" s="29">
        <f t="shared" si="427"/>
        <v>-84.384054434673288</v>
      </c>
      <c r="AM711" s="28">
        <f t="shared" si="428"/>
        <v>-89.996541244116216</v>
      </c>
      <c r="AN711" s="28">
        <f t="shared" si="429"/>
        <v>-68.935131424319209</v>
      </c>
      <c r="AO711" s="28">
        <f t="shared" si="430"/>
        <v>-89.996551933246124</v>
      </c>
      <c r="AP711">
        <f t="shared" si="446"/>
        <v>23.609121289162623</v>
      </c>
      <c r="AQ711">
        <f t="shared" si="447"/>
        <v>-25.26482869549163</v>
      </c>
      <c r="AR711" s="28">
        <f t="shared" si="431"/>
        <v>-35.833916721724258</v>
      </c>
      <c r="AS711" s="30">
        <f t="shared" si="432"/>
        <v>-180.00276782688934</v>
      </c>
      <c r="AT711" s="28">
        <f t="shared" si="433"/>
        <v>3.7690254154040117</v>
      </c>
      <c r="AU711" s="28">
        <f t="shared" si="434"/>
        <v>49.611969622920753</v>
      </c>
      <c r="AV711" s="29">
        <f t="shared" si="435"/>
        <v>-1.7817661474856538E-2</v>
      </c>
      <c r="AW711" s="28">
        <f t="shared" si="436"/>
        <v>-3.6686589289863867</v>
      </c>
      <c r="AX711" s="31">
        <f t="shared" si="437"/>
        <v>3.7512077539291551</v>
      </c>
      <c r="AY711" s="28">
        <f t="shared" si="438"/>
        <v>45.943310693934365</v>
      </c>
      <c r="AZ711" s="8">
        <f t="shared" si="439"/>
        <v>-32.082708967795099</v>
      </c>
      <c r="BA711" s="8">
        <f t="shared" si="440"/>
        <v>-134.05945713295498</v>
      </c>
      <c r="BB711" s="8">
        <f t="shared" si="441"/>
        <v>45.940542867045025</v>
      </c>
      <c r="BD711" s="32">
        <f t="shared" si="442"/>
        <v>-32</v>
      </c>
      <c r="BE711" s="32">
        <f t="shared" si="443"/>
        <v>-134</v>
      </c>
      <c r="BF711" s="32">
        <f t="shared" si="444"/>
        <v>46</v>
      </c>
    </row>
    <row r="712" spans="22:58" x14ac:dyDescent="0.25">
      <c r="V712" s="27">
        <v>8.0800000000001102</v>
      </c>
      <c r="W712" s="32">
        <f t="shared" si="414"/>
        <v>1202264434.6177216</v>
      </c>
      <c r="X712">
        <f t="shared" si="448"/>
        <v>-3.4139245433795011</v>
      </c>
      <c r="Y712" s="28">
        <f t="shared" si="415"/>
        <v>-125.23990468677445</v>
      </c>
      <c r="Z712" s="28">
        <f t="shared" si="416"/>
        <v>-89.999968657950077</v>
      </c>
      <c r="AA712" s="28">
        <f t="shared" si="417"/>
        <v>87.157500425605846</v>
      </c>
      <c r="AB712" s="28">
        <f t="shared" si="418"/>
        <v>-89.997486681018117</v>
      </c>
      <c r="AC712" s="28">
        <f t="shared" si="419"/>
        <v>76.453250908446563</v>
      </c>
      <c r="AD712" s="28">
        <f t="shared" si="420"/>
        <v>89.991380936335574</v>
      </c>
      <c r="AE712" s="28">
        <f t="shared" si="421"/>
        <v>34.956922103898464</v>
      </c>
      <c r="AF712" s="28">
        <f t="shared" si="422"/>
        <v>-90.00607440263262</v>
      </c>
      <c r="AG712" s="28">
        <f t="shared" si="445"/>
        <v>92.110410468749379</v>
      </c>
      <c r="AH712" s="28">
        <f t="shared" si="423"/>
        <v>-211.44381723956184</v>
      </c>
      <c r="AI712" s="28">
        <f t="shared" si="424"/>
        <v>-89.999999998465626</v>
      </c>
      <c r="AJ712" s="28">
        <f t="shared" si="425"/>
        <v>134.78232978116654</v>
      </c>
      <c r="AK712" s="28">
        <f t="shared" si="426"/>
        <v>89.999989552650035</v>
      </c>
      <c r="AL712" s="29">
        <f t="shared" si="427"/>
        <v>-84.584054433961001</v>
      </c>
      <c r="AM712" s="28">
        <f t="shared" si="428"/>
        <v>-89.996619975011996</v>
      </c>
      <c r="AN712" s="28">
        <f t="shared" si="429"/>
        <v>-69.135131423606921</v>
      </c>
      <c r="AO712" s="28">
        <f t="shared" si="430"/>
        <v>-89.996630420827586</v>
      </c>
      <c r="AP712">
        <f t="shared" si="446"/>
        <v>23.609121289162623</v>
      </c>
      <c r="AQ712">
        <f t="shared" si="447"/>
        <v>-25.26482869549163</v>
      </c>
      <c r="AR712" s="28">
        <f t="shared" si="431"/>
        <v>-35.833916726037465</v>
      </c>
      <c r="AS712" s="30">
        <f t="shared" si="432"/>
        <v>-180.00270482346019</v>
      </c>
      <c r="AT712" s="28">
        <f t="shared" si="433"/>
        <v>3.8861736373711442</v>
      </c>
      <c r="AU712" s="28">
        <f t="shared" si="434"/>
        <v>50.261826170147664</v>
      </c>
      <c r="AV712" s="29">
        <f t="shared" si="435"/>
        <v>-1.8655580957287709E-2</v>
      </c>
      <c r="AW712" s="28">
        <f t="shared" si="436"/>
        <v>-3.7538714085787266</v>
      </c>
      <c r="AX712" s="31">
        <f t="shared" si="437"/>
        <v>3.8675180564138563</v>
      </c>
      <c r="AY712" s="28">
        <f t="shared" si="438"/>
        <v>46.507954761568939</v>
      </c>
      <c r="AZ712" s="8">
        <f t="shared" si="439"/>
        <v>-31.966398669623608</v>
      </c>
      <c r="BA712" s="8">
        <f t="shared" si="440"/>
        <v>-133.49475006189124</v>
      </c>
      <c r="BB712" s="8">
        <f t="shared" si="441"/>
        <v>46.505249938108761</v>
      </c>
      <c r="BD712" s="32">
        <f t="shared" si="442"/>
        <v>-32</v>
      </c>
      <c r="BE712" s="32">
        <f t="shared" si="443"/>
        <v>-133</v>
      </c>
      <c r="BF712" s="32">
        <f t="shared" si="444"/>
        <v>47</v>
      </c>
    </row>
    <row r="713" spans="22:58" x14ac:dyDescent="0.25">
      <c r="V713" s="27">
        <v>8.09000000000011</v>
      </c>
      <c r="W713" s="32">
        <f t="shared" si="414"/>
        <v>1230268770.8126972</v>
      </c>
      <c r="X713">
        <f t="shared" si="448"/>
        <v>-3.4139245433795011</v>
      </c>
      <c r="Y713" s="28">
        <f t="shared" si="415"/>
        <v>-125.43990468677438</v>
      </c>
      <c r="Z713" s="28">
        <f t="shared" si="416"/>
        <v>-89.999969371382235</v>
      </c>
      <c r="AA713" s="28">
        <f t="shared" si="417"/>
        <v>87.35750042522973</v>
      </c>
      <c r="AB713" s="28">
        <f t="shared" si="418"/>
        <v>-89.997543891142683</v>
      </c>
      <c r="AC713" s="28">
        <f t="shared" si="419"/>
        <v>76.653250904023295</v>
      </c>
      <c r="AD713" s="28">
        <f t="shared" si="420"/>
        <v>89.991577130174477</v>
      </c>
      <c r="AE713" s="28">
        <f t="shared" si="421"/>
        <v>35.156922099099148</v>
      </c>
      <c r="AF713" s="28">
        <f t="shared" si="422"/>
        <v>-90.005936132350456</v>
      </c>
      <c r="AG713" s="28">
        <f t="shared" si="445"/>
        <v>92.110410468749379</v>
      </c>
      <c r="AH713" s="28">
        <f t="shared" si="423"/>
        <v>-211.64381723956183</v>
      </c>
      <c r="AI713" s="28">
        <f t="shared" si="424"/>
        <v>-89.999999998500556</v>
      </c>
      <c r="AJ713" s="28">
        <f t="shared" si="425"/>
        <v>134.98232978116653</v>
      </c>
      <c r="AK713" s="28">
        <f t="shared" si="426"/>
        <v>89.999989790460745</v>
      </c>
      <c r="AL713" s="29">
        <f t="shared" si="427"/>
        <v>-84.784054433280744</v>
      </c>
      <c r="AM713" s="28">
        <f t="shared" si="428"/>
        <v>-89.996696913773775</v>
      </c>
      <c r="AN713" s="28">
        <f t="shared" si="429"/>
        <v>-69.335131422926665</v>
      </c>
      <c r="AO713" s="28">
        <f t="shared" si="430"/>
        <v>-89.996707121813586</v>
      </c>
      <c r="AP713">
        <f t="shared" si="446"/>
        <v>23.609121289162623</v>
      </c>
      <c r="AQ713">
        <f t="shared" si="447"/>
        <v>-25.26482869549163</v>
      </c>
      <c r="AR713" s="28">
        <f t="shared" si="431"/>
        <v>-35.833916730156524</v>
      </c>
      <c r="AS713" s="30">
        <f t="shared" si="432"/>
        <v>-180.00264325416404</v>
      </c>
      <c r="AT713" s="28">
        <f t="shared" si="433"/>
        <v>4.0055474580875465</v>
      </c>
      <c r="AU713" s="28">
        <f t="shared" si="434"/>
        <v>50.908955849930138</v>
      </c>
      <c r="AV713" s="29">
        <f t="shared" si="435"/>
        <v>-1.9532817127993759E-2</v>
      </c>
      <c r="AW713" s="28">
        <f t="shared" si="436"/>
        <v>-3.8410515266158693</v>
      </c>
      <c r="AX713" s="31">
        <f t="shared" si="437"/>
        <v>3.9860146409595529</v>
      </c>
      <c r="AY713" s="28">
        <f t="shared" si="438"/>
        <v>47.067904323314266</v>
      </c>
      <c r="AZ713" s="8">
        <f t="shared" si="439"/>
        <v>-31.847902089196971</v>
      </c>
      <c r="BA713" s="8">
        <f t="shared" si="440"/>
        <v>-132.93473893084979</v>
      </c>
      <c r="BB713" s="8">
        <f t="shared" si="441"/>
        <v>47.06526106915021</v>
      </c>
      <c r="BD713" s="32">
        <f t="shared" si="442"/>
        <v>-32</v>
      </c>
      <c r="BE713" s="32">
        <f t="shared" si="443"/>
        <v>-133</v>
      </c>
      <c r="BF713" s="32">
        <f t="shared" si="444"/>
        <v>47</v>
      </c>
    </row>
    <row r="714" spans="22:58" x14ac:dyDescent="0.25">
      <c r="V714" s="27">
        <v>8.1000000000001098</v>
      </c>
      <c r="W714" s="32">
        <f t="shared" si="414"/>
        <v>1258925411.7944858</v>
      </c>
      <c r="X714">
        <f t="shared" si="448"/>
        <v>-3.4139245433795011</v>
      </c>
      <c r="Y714" s="28">
        <f t="shared" si="415"/>
        <v>-125.63990468677432</v>
      </c>
      <c r="Z714" s="28">
        <f t="shared" si="416"/>
        <v>-89.999970068574683</v>
      </c>
      <c r="AA714" s="28">
        <f t="shared" si="417"/>
        <v>87.557500424870511</v>
      </c>
      <c r="AB714" s="28">
        <f t="shared" si="418"/>
        <v>-89.997599799005854</v>
      </c>
      <c r="AC714" s="28">
        <f t="shared" si="419"/>
        <v>76.853250899799079</v>
      </c>
      <c r="AD714" s="28">
        <f t="shared" si="420"/>
        <v>89.991768858096577</v>
      </c>
      <c r="AE714" s="28">
        <f t="shared" si="421"/>
        <v>35.356922094515781</v>
      </c>
      <c r="AF714" s="28">
        <f t="shared" si="422"/>
        <v>-90.005801009483946</v>
      </c>
      <c r="AG714" s="28">
        <f t="shared" si="445"/>
        <v>92.110410468749379</v>
      </c>
      <c r="AH714" s="28">
        <f t="shared" si="423"/>
        <v>-211.84381723956179</v>
      </c>
      <c r="AI714" s="28">
        <f t="shared" si="424"/>
        <v>-89.999999998534676</v>
      </c>
      <c r="AJ714" s="28">
        <f t="shared" si="425"/>
        <v>135.18232978116652</v>
      </c>
      <c r="AK714" s="28">
        <f t="shared" si="426"/>
        <v>89.999990022858242</v>
      </c>
      <c r="AL714" s="29">
        <f t="shared" si="427"/>
        <v>-84.984054432631098</v>
      </c>
      <c r="AM714" s="28">
        <f t="shared" si="428"/>
        <v>-89.996772101195546</v>
      </c>
      <c r="AN714" s="28">
        <f t="shared" si="429"/>
        <v>-69.53513142227699</v>
      </c>
      <c r="AO714" s="28">
        <f t="shared" si="430"/>
        <v>-89.99678207687198</v>
      </c>
      <c r="AP714">
        <f t="shared" si="446"/>
        <v>23.609121289162623</v>
      </c>
      <c r="AQ714">
        <f t="shared" si="447"/>
        <v>-25.26482869549163</v>
      </c>
      <c r="AR714" s="28">
        <f t="shared" si="431"/>
        <v>-35.833916734090216</v>
      </c>
      <c r="AS714" s="30">
        <f t="shared" si="432"/>
        <v>-180.00258308635591</v>
      </c>
      <c r="AT714" s="28">
        <f t="shared" si="433"/>
        <v>4.1271271141559218</v>
      </c>
      <c r="AU714" s="28">
        <f t="shared" si="434"/>
        <v>51.553041403237799</v>
      </c>
      <c r="AV714" s="29">
        <f t="shared" si="435"/>
        <v>-2.0451206288269089E-2</v>
      </c>
      <c r="AW714" s="28">
        <f t="shared" si="436"/>
        <v>-3.9302438915219353</v>
      </c>
      <c r="AX714" s="31">
        <f t="shared" si="437"/>
        <v>4.1066759078676531</v>
      </c>
      <c r="AY714" s="28">
        <f t="shared" si="438"/>
        <v>47.622797511715866</v>
      </c>
      <c r="AZ714" s="8">
        <f t="shared" si="439"/>
        <v>-31.727240826222562</v>
      </c>
      <c r="BA714" s="8">
        <f t="shared" si="440"/>
        <v>-132.37978557464004</v>
      </c>
      <c r="BB714" s="8">
        <f t="shared" si="441"/>
        <v>47.620214425359961</v>
      </c>
      <c r="BD714" s="32">
        <f t="shared" si="442"/>
        <v>-32</v>
      </c>
      <c r="BE714" s="32">
        <f t="shared" si="443"/>
        <v>-132</v>
      </c>
      <c r="BF714" s="32">
        <f t="shared" si="444"/>
        <v>48</v>
      </c>
    </row>
    <row r="715" spans="22:58" x14ac:dyDescent="0.25">
      <c r="V715" s="27">
        <v>8.1100000000001096</v>
      </c>
      <c r="W715" s="32">
        <f t="shared" si="414"/>
        <v>1288249551.6934597</v>
      </c>
      <c r="X715">
        <f t="shared" si="448"/>
        <v>-3.4139245433795011</v>
      </c>
      <c r="Y715" s="28">
        <f t="shared" si="415"/>
        <v>-125.83990468677426</v>
      </c>
      <c r="Z715" s="28">
        <f t="shared" si="416"/>
        <v>-89.999970749897116</v>
      </c>
      <c r="AA715" s="28">
        <f t="shared" si="417"/>
        <v>87.757500424527493</v>
      </c>
      <c r="AB715" s="28">
        <f t="shared" si="418"/>
        <v>-89.997654434250677</v>
      </c>
      <c r="AC715" s="28">
        <f t="shared" si="419"/>
        <v>77.053250895765004</v>
      </c>
      <c r="AD715" s="28">
        <f t="shared" si="420"/>
        <v>89.991956221758514</v>
      </c>
      <c r="AE715" s="28">
        <f t="shared" si="421"/>
        <v>35.556922090138727</v>
      </c>
      <c r="AF715" s="28">
        <f t="shared" si="422"/>
        <v>-90.005668962389294</v>
      </c>
      <c r="AG715" s="28">
        <f t="shared" si="445"/>
        <v>92.110410468749379</v>
      </c>
      <c r="AH715" s="28">
        <f t="shared" si="423"/>
        <v>-212.04381723956178</v>
      </c>
      <c r="AI715" s="28">
        <f t="shared" si="424"/>
        <v>-89.999999998568043</v>
      </c>
      <c r="AJ715" s="28">
        <f t="shared" si="425"/>
        <v>135.3823297811665</v>
      </c>
      <c r="AK715" s="28">
        <f t="shared" si="426"/>
        <v>89.999990249965705</v>
      </c>
      <c r="AL715" s="29">
        <f t="shared" si="427"/>
        <v>-85.184054432010697</v>
      </c>
      <c r="AM715" s="28">
        <f t="shared" si="428"/>
        <v>-89.996845577142665</v>
      </c>
      <c r="AN715" s="28">
        <f t="shared" si="429"/>
        <v>-69.73513142165659</v>
      </c>
      <c r="AO715" s="28">
        <f t="shared" si="430"/>
        <v>-89.996855325745003</v>
      </c>
      <c r="AP715">
        <f t="shared" si="446"/>
        <v>23.609121289162623</v>
      </c>
      <c r="AQ715">
        <f t="shared" si="447"/>
        <v>-25.26482869549163</v>
      </c>
      <c r="AR715" s="28">
        <f t="shared" si="431"/>
        <v>-35.83391673784687</v>
      </c>
      <c r="AS715" s="30">
        <f t="shared" si="432"/>
        <v>-180.00252428813428</v>
      </c>
      <c r="AT715" s="28">
        <f t="shared" si="433"/>
        <v>4.2508907984760338</v>
      </c>
      <c r="AU715" s="28">
        <f t="shared" si="434"/>
        <v>52.193773228648389</v>
      </c>
      <c r="AV715" s="29">
        <f t="shared" si="435"/>
        <v>-2.1412669687820986E-2</v>
      </c>
      <c r="AW715" s="28">
        <f t="shared" si="436"/>
        <v>-4.02149406416655</v>
      </c>
      <c r="AX715" s="31">
        <f t="shared" si="437"/>
        <v>4.2294781287882124</v>
      </c>
      <c r="AY715" s="28">
        <f t="shared" si="438"/>
        <v>48.172279164481836</v>
      </c>
      <c r="AZ715" s="8">
        <f t="shared" si="439"/>
        <v>-31.604438609058658</v>
      </c>
      <c r="BA715" s="8">
        <f t="shared" si="440"/>
        <v>-131.83024512365245</v>
      </c>
      <c r="BB715" s="8">
        <f t="shared" si="441"/>
        <v>48.169754876347554</v>
      </c>
      <c r="BD715" s="32">
        <f t="shared" si="442"/>
        <v>-32</v>
      </c>
      <c r="BE715" s="32">
        <f t="shared" si="443"/>
        <v>-132</v>
      </c>
      <c r="BF715" s="32">
        <f t="shared" si="444"/>
        <v>48</v>
      </c>
    </row>
    <row r="716" spans="22:58" x14ac:dyDescent="0.25">
      <c r="V716" s="27">
        <v>8.1200000000001094</v>
      </c>
      <c r="W716" s="32">
        <f t="shared" si="414"/>
        <v>1318256738.5567405</v>
      </c>
      <c r="X716">
        <f t="shared" si="448"/>
        <v>-3.4139245433795011</v>
      </c>
      <c r="Y716" s="28">
        <f t="shared" si="415"/>
        <v>-126.03990468677421</v>
      </c>
      <c r="Z716" s="28">
        <f t="shared" si="416"/>
        <v>-89.999971415710746</v>
      </c>
      <c r="AA716" s="28">
        <f t="shared" si="417"/>
        <v>87.957500424199935</v>
      </c>
      <c r="AB716" s="28">
        <f t="shared" si="418"/>
        <v>-89.997707825845524</v>
      </c>
      <c r="AC716" s="28">
        <f t="shared" si="419"/>
        <v>77.253250891912501</v>
      </c>
      <c r="AD716" s="28">
        <f t="shared" si="420"/>
        <v>89.992139320502986</v>
      </c>
      <c r="AE716" s="28">
        <f t="shared" si="421"/>
        <v>35.756922085958735</v>
      </c>
      <c r="AF716" s="28">
        <f t="shared" si="422"/>
        <v>-90.005539921053298</v>
      </c>
      <c r="AG716" s="28">
        <f t="shared" si="445"/>
        <v>92.110410468749379</v>
      </c>
      <c r="AH716" s="28">
        <f t="shared" si="423"/>
        <v>-212.24381723956182</v>
      </c>
      <c r="AI716" s="28">
        <f t="shared" si="424"/>
        <v>-89.999999998600629</v>
      </c>
      <c r="AJ716" s="28">
        <f t="shared" si="425"/>
        <v>135.58232978116649</v>
      </c>
      <c r="AK716" s="28">
        <f t="shared" si="426"/>
        <v>89.999990471903573</v>
      </c>
      <c r="AL716" s="29">
        <f t="shared" si="427"/>
        <v>-85.384054431418235</v>
      </c>
      <c r="AM716" s="28">
        <f t="shared" si="428"/>
        <v>-89.996917380573038</v>
      </c>
      <c r="AN716" s="28">
        <f t="shared" si="429"/>
        <v>-69.935131421064185</v>
      </c>
      <c r="AO716" s="28">
        <f t="shared" si="430"/>
        <v>-89.996926907270094</v>
      </c>
      <c r="AP716">
        <f t="shared" si="446"/>
        <v>23.609121289162623</v>
      </c>
      <c r="AQ716">
        <f t="shared" si="447"/>
        <v>-25.26482869549163</v>
      </c>
      <c r="AR716" s="28">
        <f t="shared" si="431"/>
        <v>-35.833916741434457</v>
      </c>
      <c r="AS716" s="30">
        <f t="shared" si="432"/>
        <v>-180.00246682832341</v>
      </c>
      <c r="AT716" s="28">
        <f t="shared" si="433"/>
        <v>4.3768147461746914</v>
      </c>
      <c r="AU716" s="28">
        <f t="shared" si="434"/>
        <v>52.830850060296363</v>
      </c>
      <c r="AV716" s="29">
        <f t="shared" si="435"/>
        <v>-2.2419217376166162E-2</v>
      </c>
      <c r="AW716" s="28">
        <f t="shared" si="436"/>
        <v>-4.1148485739646565</v>
      </c>
      <c r="AX716" s="31">
        <f t="shared" si="437"/>
        <v>4.3543955287985252</v>
      </c>
      <c r="AY716" s="28">
        <f t="shared" si="438"/>
        <v>48.716001486331706</v>
      </c>
      <c r="AZ716" s="8">
        <f t="shared" si="439"/>
        <v>-31.47952121263593</v>
      </c>
      <c r="BA716" s="8">
        <f t="shared" si="440"/>
        <v>-131.28646534199169</v>
      </c>
      <c r="BB716" s="8">
        <f t="shared" si="441"/>
        <v>48.713534658008314</v>
      </c>
      <c r="BD716" s="32">
        <f t="shared" si="442"/>
        <v>-31</v>
      </c>
      <c r="BE716" s="32">
        <f t="shared" si="443"/>
        <v>-131</v>
      </c>
      <c r="BF716" s="32">
        <f t="shared" si="444"/>
        <v>49</v>
      </c>
    </row>
    <row r="717" spans="22:58" x14ac:dyDescent="0.25">
      <c r="V717" s="27">
        <v>8.1300000000001091</v>
      </c>
      <c r="W717" s="32">
        <f t="shared" si="414"/>
        <v>1348962882.5919943</v>
      </c>
      <c r="X717">
        <f t="shared" si="448"/>
        <v>-3.4139245433795011</v>
      </c>
      <c r="Y717" s="28">
        <f t="shared" si="415"/>
        <v>-126.23990468677414</v>
      </c>
      <c r="Z717" s="28">
        <f t="shared" si="416"/>
        <v>-89.999972066368599</v>
      </c>
      <c r="AA717" s="28">
        <f t="shared" si="417"/>
        <v>88.157500423887072</v>
      </c>
      <c r="AB717" s="28">
        <f t="shared" si="418"/>
        <v>-89.99776000209927</v>
      </c>
      <c r="AC717" s="28">
        <f t="shared" si="419"/>
        <v>77.453250888233384</v>
      </c>
      <c r="AD717" s="28">
        <f t="shared" si="420"/>
        <v>89.992318251411334</v>
      </c>
      <c r="AE717" s="28">
        <f t="shared" si="421"/>
        <v>35.956922081966823</v>
      </c>
      <c r="AF717" s="28">
        <f t="shared" si="422"/>
        <v>-90.005413817056549</v>
      </c>
      <c r="AG717" s="28">
        <f t="shared" si="445"/>
        <v>92.110410468749379</v>
      </c>
      <c r="AH717" s="28">
        <f t="shared" si="423"/>
        <v>-212.44381723956181</v>
      </c>
      <c r="AI717" s="28">
        <f t="shared" si="424"/>
        <v>-89.999999998632489</v>
      </c>
      <c r="AJ717" s="28">
        <f t="shared" si="425"/>
        <v>135.78232978116648</v>
      </c>
      <c r="AK717" s="28">
        <f t="shared" si="426"/>
        <v>89.999990688789538</v>
      </c>
      <c r="AL717" s="29">
        <f t="shared" si="427"/>
        <v>-85.584054430852433</v>
      </c>
      <c r="AM717" s="28">
        <f t="shared" si="428"/>
        <v>-89.996987549557801</v>
      </c>
      <c r="AN717" s="28">
        <f t="shared" si="429"/>
        <v>-70.135131420498382</v>
      </c>
      <c r="AO717" s="28">
        <f t="shared" si="430"/>
        <v>-89.996996859400753</v>
      </c>
      <c r="AP717">
        <f t="shared" si="446"/>
        <v>23.609121289162623</v>
      </c>
      <c r="AQ717">
        <f t="shared" si="447"/>
        <v>-25.26482869549163</v>
      </c>
      <c r="AR717" s="28">
        <f t="shared" si="431"/>
        <v>-35.833916744860566</v>
      </c>
      <c r="AS717" s="30">
        <f t="shared" si="432"/>
        <v>-180.00241067645732</v>
      </c>
      <c r="AT717" s="28">
        <f t="shared" si="433"/>
        <v>4.5048733267576146</v>
      </c>
      <c r="AU717" s="28">
        <f t="shared" si="434"/>
        <v>53.463979596860938</v>
      </c>
      <c r="AV717" s="29">
        <f t="shared" si="435"/>
        <v>-2.3472952221103224E-2</v>
      </c>
      <c r="AW717" s="28">
        <f t="shared" si="436"/>
        <v>-4.2103549349294385</v>
      </c>
      <c r="AX717" s="31">
        <f t="shared" si="437"/>
        <v>4.4814003745365119</v>
      </c>
      <c r="AY717" s="28">
        <f t="shared" si="438"/>
        <v>49.253624661931497</v>
      </c>
      <c r="AZ717" s="8">
        <f t="shared" si="439"/>
        <v>-31.352516370324054</v>
      </c>
      <c r="BA717" s="8">
        <f t="shared" si="440"/>
        <v>-130.74878601452582</v>
      </c>
      <c r="BB717" s="8">
        <f t="shared" si="441"/>
        <v>49.25121398547418</v>
      </c>
      <c r="BD717" s="32">
        <f t="shared" si="442"/>
        <v>-31</v>
      </c>
      <c r="BE717" s="32">
        <f t="shared" si="443"/>
        <v>-131</v>
      </c>
      <c r="BF717" s="32">
        <f t="shared" si="444"/>
        <v>49</v>
      </c>
    </row>
    <row r="718" spans="22:58" x14ac:dyDescent="0.25">
      <c r="V718" s="27">
        <v>8.1400000000001107</v>
      </c>
      <c r="W718" s="32">
        <f t="shared" si="414"/>
        <v>1380384264.6032383</v>
      </c>
      <c r="X718">
        <f t="shared" si="448"/>
        <v>-3.4139245433795011</v>
      </c>
      <c r="Y718" s="28">
        <f t="shared" si="415"/>
        <v>-126.43990468677414</v>
      </c>
      <c r="Z718" s="28">
        <f t="shared" si="416"/>
        <v>-89.999972702215686</v>
      </c>
      <c r="AA718" s="28">
        <f t="shared" si="417"/>
        <v>88.357500423588363</v>
      </c>
      <c r="AB718" s="28">
        <f t="shared" si="418"/>
        <v>-89.997810990676498</v>
      </c>
      <c r="AC718" s="28">
        <f t="shared" si="419"/>
        <v>77.653250884719881</v>
      </c>
      <c r="AD718" s="28">
        <f t="shared" si="420"/>
        <v>89.992493109355109</v>
      </c>
      <c r="AE718" s="28">
        <f t="shared" si="421"/>
        <v>36.156922078154594</v>
      </c>
      <c r="AF718" s="28">
        <f t="shared" si="422"/>
        <v>-90.005290583537089</v>
      </c>
      <c r="AG718" s="28">
        <f t="shared" si="445"/>
        <v>92.110410468749379</v>
      </c>
      <c r="AH718" s="28">
        <f t="shared" si="423"/>
        <v>-212.64381723956183</v>
      </c>
      <c r="AI718" s="28">
        <f t="shared" si="424"/>
        <v>-89.999999998663625</v>
      </c>
      <c r="AJ718" s="28">
        <f t="shared" si="425"/>
        <v>135.9823297811665</v>
      </c>
      <c r="AK718" s="28">
        <f t="shared" si="426"/>
        <v>89.999990900738567</v>
      </c>
      <c r="AL718" s="29">
        <f t="shared" si="427"/>
        <v>-85.784054430312139</v>
      </c>
      <c r="AM718" s="28">
        <f t="shared" si="428"/>
        <v>-89.997056121301483</v>
      </c>
      <c r="AN718" s="28">
        <f t="shared" si="429"/>
        <v>-70.335131419958088</v>
      </c>
      <c r="AO718" s="28">
        <f t="shared" si="430"/>
        <v>-89.997065219226542</v>
      </c>
      <c r="AP718">
        <f t="shared" si="446"/>
        <v>23.609121289162623</v>
      </c>
      <c r="AQ718">
        <f t="shared" si="447"/>
        <v>-25.26482869549163</v>
      </c>
      <c r="AR718" s="28">
        <f t="shared" si="431"/>
        <v>-35.833916748132502</v>
      </c>
      <c r="AS718" s="30">
        <f t="shared" si="432"/>
        <v>-180.00235580276365</v>
      </c>
      <c r="AT718" s="28">
        <f t="shared" si="433"/>
        <v>4.635039141750303</v>
      </c>
      <c r="AU718" s="28">
        <f t="shared" si="434"/>
        <v>54.092879078951668</v>
      </c>
      <c r="AV718" s="29">
        <f t="shared" si="435"/>
        <v>-2.4576074100784339E-2</v>
      </c>
      <c r="AW718" s="28">
        <f t="shared" si="436"/>
        <v>-4.3080616616485097</v>
      </c>
      <c r="AX718" s="31">
        <f t="shared" si="437"/>
        <v>4.6104630676495182</v>
      </c>
      <c r="AY718" s="28">
        <f t="shared" si="438"/>
        <v>49.784817417303159</v>
      </c>
      <c r="AZ718" s="8">
        <f t="shared" si="439"/>
        <v>-31.223453680482983</v>
      </c>
      <c r="BA718" s="8">
        <f t="shared" si="440"/>
        <v>-130.2175383854605</v>
      </c>
      <c r="BB718" s="8">
        <f t="shared" si="441"/>
        <v>49.7824616145395</v>
      </c>
      <c r="BD718" s="32">
        <f t="shared" si="442"/>
        <v>-31</v>
      </c>
      <c r="BE718" s="32">
        <f t="shared" si="443"/>
        <v>-130</v>
      </c>
      <c r="BF718" s="32">
        <f t="shared" si="444"/>
        <v>50</v>
      </c>
    </row>
    <row r="719" spans="22:58" x14ac:dyDescent="0.25">
      <c r="V719" s="27">
        <v>8.1500000000001105</v>
      </c>
      <c r="W719" s="32">
        <f t="shared" si="414"/>
        <v>1412537544.623116</v>
      </c>
      <c r="X719">
        <f t="shared" si="448"/>
        <v>-3.4139245433795011</v>
      </c>
      <c r="Y719" s="28">
        <f t="shared" si="415"/>
        <v>-126.6399046867741</v>
      </c>
      <c r="Z719" s="28">
        <f t="shared" si="416"/>
        <v>-89.999973323589117</v>
      </c>
      <c r="AA719" s="28">
        <f t="shared" si="417"/>
        <v>88.557500423303054</v>
      </c>
      <c r="AB719" s="28">
        <f t="shared" si="418"/>
        <v>-89.997860818611997</v>
      </c>
      <c r="AC719" s="28">
        <f t="shared" si="419"/>
        <v>77.853250881364488</v>
      </c>
      <c r="AD719" s="28">
        <f t="shared" si="420"/>
        <v>89.992663987046271</v>
      </c>
      <c r="AE719" s="28">
        <f t="shared" si="421"/>
        <v>36.356922074513932</v>
      </c>
      <c r="AF719" s="28">
        <f t="shared" si="422"/>
        <v>-90.005170155154829</v>
      </c>
      <c r="AG719" s="28">
        <f t="shared" si="445"/>
        <v>92.110410468749379</v>
      </c>
      <c r="AH719" s="28">
        <f t="shared" si="423"/>
        <v>-212.84381723956184</v>
      </c>
      <c r="AI719" s="28">
        <f t="shared" si="424"/>
        <v>-89.999999998694037</v>
      </c>
      <c r="AJ719" s="28">
        <f t="shared" si="425"/>
        <v>136.18232978116649</v>
      </c>
      <c r="AK719" s="28">
        <f t="shared" si="426"/>
        <v>89.999991107863039</v>
      </c>
      <c r="AL719" s="29">
        <f t="shared" si="427"/>
        <v>-85.984054429796117</v>
      </c>
      <c r="AM719" s="28">
        <f t="shared" si="428"/>
        <v>-89.997123132161718</v>
      </c>
      <c r="AN719" s="28">
        <f t="shared" si="429"/>
        <v>-70.535131419442095</v>
      </c>
      <c r="AO719" s="28">
        <f t="shared" si="430"/>
        <v>-89.997132022992716</v>
      </c>
      <c r="AP719">
        <f t="shared" si="446"/>
        <v>23.609121289162623</v>
      </c>
      <c r="AQ719">
        <f t="shared" si="447"/>
        <v>-25.26482869549163</v>
      </c>
      <c r="AR719" s="28">
        <f t="shared" si="431"/>
        <v>-35.833916751257171</v>
      </c>
      <c r="AS719" s="30">
        <f t="shared" si="432"/>
        <v>-180.00230217814754</v>
      </c>
      <c r="AT719" s="28">
        <f t="shared" si="433"/>
        <v>4.7672831270711713</v>
      </c>
      <c r="AU719" s="28">
        <f t="shared" si="434"/>
        <v>54.717275812779768</v>
      </c>
      <c r="AV719" s="29">
        <f t="shared" si="435"/>
        <v>-2.5730884276094521E-2</v>
      </c>
      <c r="AW719" s="28">
        <f t="shared" si="436"/>
        <v>-4.4080182851510639</v>
      </c>
      <c r="AX719" s="31">
        <f t="shared" si="437"/>
        <v>4.7415522427950769</v>
      </c>
      <c r="AY719" s="28">
        <f t="shared" si="438"/>
        <v>50.309257527628702</v>
      </c>
      <c r="AZ719" s="8">
        <f t="shared" si="439"/>
        <v>-31.092364508462094</v>
      </c>
      <c r="BA719" s="8">
        <f t="shared" si="440"/>
        <v>-129.69304465051886</v>
      </c>
      <c r="BB719" s="8">
        <f t="shared" si="441"/>
        <v>50.306955349481143</v>
      </c>
      <c r="BD719" s="32">
        <f t="shared" si="442"/>
        <v>-31</v>
      </c>
      <c r="BE719" s="32">
        <f t="shared" si="443"/>
        <v>-130</v>
      </c>
      <c r="BF719" s="32">
        <f t="shared" si="444"/>
        <v>50</v>
      </c>
    </row>
    <row r="720" spans="22:58" x14ac:dyDescent="0.25">
      <c r="V720" s="27">
        <v>8.1600000000001103</v>
      </c>
      <c r="W720" s="32">
        <f t="shared" si="414"/>
        <v>1445439770.7462976</v>
      </c>
      <c r="X720">
        <f t="shared" si="448"/>
        <v>-3.4139245433795011</v>
      </c>
      <c r="Y720" s="28">
        <f t="shared" si="415"/>
        <v>-126.83990468677405</v>
      </c>
      <c r="Z720" s="28">
        <f t="shared" si="416"/>
        <v>-89.999973930818371</v>
      </c>
      <c r="AA720" s="28">
        <f t="shared" si="417"/>
        <v>88.757500423030564</v>
      </c>
      <c r="AB720" s="28">
        <f t="shared" si="418"/>
        <v>-89.997909512325222</v>
      </c>
      <c r="AC720" s="28">
        <f t="shared" si="419"/>
        <v>78.053250878160128</v>
      </c>
      <c r="AD720" s="28">
        <f t="shared" si="420"/>
        <v>89.992830975086449</v>
      </c>
      <c r="AE720" s="28">
        <f t="shared" si="421"/>
        <v>36.55692207103715</v>
      </c>
      <c r="AF720" s="28">
        <f t="shared" si="422"/>
        <v>-90.005052468057144</v>
      </c>
      <c r="AG720" s="28">
        <f t="shared" si="445"/>
        <v>92.110410468749379</v>
      </c>
      <c r="AH720" s="28">
        <f t="shared" si="423"/>
        <v>-213.04381723956183</v>
      </c>
      <c r="AI720" s="28">
        <f t="shared" si="424"/>
        <v>-89.999999998723766</v>
      </c>
      <c r="AJ720" s="28">
        <f t="shared" si="425"/>
        <v>136.3823297811665</v>
      </c>
      <c r="AK720" s="28">
        <f t="shared" si="426"/>
        <v>89.99999131027279</v>
      </c>
      <c r="AL720" s="29">
        <f t="shared" si="427"/>
        <v>-86.184054429303316</v>
      </c>
      <c r="AM720" s="28">
        <f t="shared" si="428"/>
        <v>-89.997188617668542</v>
      </c>
      <c r="AN720" s="28">
        <f t="shared" si="429"/>
        <v>-70.735131418949265</v>
      </c>
      <c r="AO720" s="28">
        <f t="shared" si="430"/>
        <v>-89.997197306119517</v>
      </c>
      <c r="AP720">
        <f t="shared" si="446"/>
        <v>23.609121289162623</v>
      </c>
      <c r="AQ720">
        <f t="shared" si="447"/>
        <v>-25.26482869549163</v>
      </c>
      <c r="AR720" s="28">
        <f t="shared" si="431"/>
        <v>-35.833916754241123</v>
      </c>
      <c r="AS720" s="30">
        <f t="shared" si="432"/>
        <v>-180.00224977417668</v>
      </c>
      <c r="AT720" s="28">
        <f t="shared" si="433"/>
        <v>4.9015746593660765</v>
      </c>
      <c r="AU720" s="28">
        <f t="shared" si="434"/>
        <v>55.336907638538889</v>
      </c>
      <c r="AV720" s="29">
        <f t="shared" si="435"/>
        <v>-2.693978995019277E-2</v>
      </c>
      <c r="AW720" s="28">
        <f t="shared" si="436"/>
        <v>-4.5102753686312829</v>
      </c>
      <c r="AX720" s="31">
        <f t="shared" si="437"/>
        <v>4.8746348694158836</v>
      </c>
      <c r="AY720" s="28">
        <f t="shared" si="438"/>
        <v>50.826632269907606</v>
      </c>
      <c r="AZ720" s="8">
        <f t="shared" si="439"/>
        <v>-30.959281884825238</v>
      </c>
      <c r="BA720" s="8">
        <f t="shared" si="440"/>
        <v>-129.17561750426907</v>
      </c>
      <c r="BB720" s="8">
        <f t="shared" si="441"/>
        <v>50.82438249573093</v>
      </c>
      <c r="BD720" s="32">
        <f t="shared" si="442"/>
        <v>-31</v>
      </c>
      <c r="BE720" s="32">
        <f t="shared" si="443"/>
        <v>-129</v>
      </c>
      <c r="BF720" s="32">
        <f t="shared" si="444"/>
        <v>51</v>
      </c>
    </row>
    <row r="721" spans="22:58" x14ac:dyDescent="0.25">
      <c r="V721" s="27">
        <v>8.1700000000001101</v>
      </c>
      <c r="W721" s="32">
        <f t="shared" si="414"/>
        <v>1479108388.1685858</v>
      </c>
      <c r="X721">
        <f t="shared" si="448"/>
        <v>-3.4139245433795011</v>
      </c>
      <c r="Y721" s="28">
        <f t="shared" si="415"/>
        <v>-127.03990468677401</v>
      </c>
      <c r="Z721" s="28">
        <f t="shared" si="416"/>
        <v>-89.999974524225379</v>
      </c>
      <c r="AA721" s="28">
        <f t="shared" si="417"/>
        <v>88.957500422770366</v>
      </c>
      <c r="AB721" s="28">
        <f t="shared" si="418"/>
        <v>-89.997957097634227</v>
      </c>
      <c r="AC721" s="28">
        <f t="shared" si="419"/>
        <v>78.253250875099965</v>
      </c>
      <c r="AD721" s="28">
        <f t="shared" si="420"/>
        <v>89.992994162014867</v>
      </c>
      <c r="AE721" s="28">
        <f t="shared" si="421"/>
        <v>36.756922067716829</v>
      </c>
      <c r="AF721" s="28">
        <f t="shared" si="422"/>
        <v>-90.00493745984474</v>
      </c>
      <c r="AG721" s="28">
        <f t="shared" si="445"/>
        <v>92.110410468749379</v>
      </c>
      <c r="AH721" s="28">
        <f t="shared" si="423"/>
        <v>-213.24381723956182</v>
      </c>
      <c r="AI721" s="28">
        <f t="shared" si="424"/>
        <v>-89.999999998752813</v>
      </c>
      <c r="AJ721" s="28">
        <f t="shared" si="425"/>
        <v>136.58232978116649</v>
      </c>
      <c r="AK721" s="28">
        <f t="shared" si="426"/>
        <v>89.999991508075126</v>
      </c>
      <c r="AL721" s="29">
        <f t="shared" si="427"/>
        <v>-86.384054428832698</v>
      </c>
      <c r="AM721" s="28">
        <f t="shared" si="428"/>
        <v>-89.997252612543264</v>
      </c>
      <c r="AN721" s="28">
        <f t="shared" si="429"/>
        <v>-70.935131418478647</v>
      </c>
      <c r="AO721" s="28">
        <f t="shared" si="430"/>
        <v>-89.99726110322095</v>
      </c>
      <c r="AP721">
        <f t="shared" si="446"/>
        <v>23.609121289162623</v>
      </c>
      <c r="AQ721">
        <f t="shared" si="447"/>
        <v>-25.26482869549163</v>
      </c>
      <c r="AR721" s="28">
        <f t="shared" si="431"/>
        <v>-35.833916757090826</v>
      </c>
      <c r="AS721" s="30">
        <f t="shared" si="432"/>
        <v>-180.00219856306569</v>
      </c>
      <c r="AT721" s="28">
        <f t="shared" si="433"/>
        <v>5.0378816655275216</v>
      </c>
      <c r="AU721" s="28">
        <f t="shared" si="434"/>
        <v>55.951523342445498</v>
      </c>
      <c r="AV721" s="29">
        <f t="shared" si="435"/>
        <v>-2.8205309022294553E-2</v>
      </c>
      <c r="AW721" s="28">
        <f t="shared" si="436"/>
        <v>-4.6148845229898274</v>
      </c>
      <c r="AX721" s="31">
        <f t="shared" si="437"/>
        <v>5.0096763565052269</v>
      </c>
      <c r="AY721" s="28">
        <f t="shared" si="438"/>
        <v>51.336638819455672</v>
      </c>
      <c r="AZ721" s="8">
        <f t="shared" si="439"/>
        <v>-30.824240400585598</v>
      </c>
      <c r="BA721" s="8">
        <f t="shared" si="440"/>
        <v>-128.66555974361</v>
      </c>
      <c r="BB721" s="8">
        <f t="shared" si="441"/>
        <v>51.334440256389996</v>
      </c>
      <c r="BD721" s="32">
        <f t="shared" si="442"/>
        <v>-31</v>
      </c>
      <c r="BE721" s="32">
        <f t="shared" si="443"/>
        <v>-129</v>
      </c>
      <c r="BF721" s="32">
        <f t="shared" si="444"/>
        <v>51</v>
      </c>
    </row>
    <row r="722" spans="22:58" x14ac:dyDescent="0.25">
      <c r="V722" s="27">
        <v>8.1800000000001098</v>
      </c>
      <c r="W722" s="32">
        <f t="shared" si="414"/>
        <v>1513561248.4365952</v>
      </c>
      <c r="X722">
        <f t="shared" si="448"/>
        <v>-3.4139245433795011</v>
      </c>
      <c r="Y722" s="28">
        <f t="shared" si="415"/>
        <v>-127.23990468677397</v>
      </c>
      <c r="Z722" s="28">
        <f t="shared" si="416"/>
        <v>-89.999975104124815</v>
      </c>
      <c r="AA722" s="28">
        <f t="shared" si="417"/>
        <v>89.157500422521863</v>
      </c>
      <c r="AB722" s="28">
        <f t="shared" si="418"/>
        <v>-89.998003599769348</v>
      </c>
      <c r="AC722" s="28">
        <f t="shared" si="419"/>
        <v>78.453250872177534</v>
      </c>
      <c r="AD722" s="28">
        <f t="shared" si="420"/>
        <v>89.993153634355409</v>
      </c>
      <c r="AE722" s="28">
        <f t="shared" si="421"/>
        <v>36.956922064545935</v>
      </c>
      <c r="AF722" s="28">
        <f t="shared" si="422"/>
        <v>-90.00482506953874</v>
      </c>
      <c r="AG722" s="28">
        <f t="shared" si="445"/>
        <v>92.110410468749379</v>
      </c>
      <c r="AH722" s="28">
        <f t="shared" si="423"/>
        <v>-213.44381723956184</v>
      </c>
      <c r="AI722" s="28">
        <f t="shared" si="424"/>
        <v>-89.999999998781206</v>
      </c>
      <c r="AJ722" s="28">
        <f t="shared" si="425"/>
        <v>136.78232978116648</v>
      </c>
      <c r="AK722" s="28">
        <f t="shared" si="426"/>
        <v>89.999991701374938</v>
      </c>
      <c r="AL722" s="29">
        <f t="shared" si="427"/>
        <v>-86.584054428383283</v>
      </c>
      <c r="AM722" s="28">
        <f t="shared" si="428"/>
        <v>-89.997315150716801</v>
      </c>
      <c r="AN722" s="28">
        <f t="shared" si="429"/>
        <v>-71.13513141802926</v>
      </c>
      <c r="AO722" s="28">
        <f t="shared" si="430"/>
        <v>-89.997323448123069</v>
      </c>
      <c r="AP722">
        <f t="shared" si="446"/>
        <v>23.609121289162623</v>
      </c>
      <c r="AQ722">
        <f t="shared" si="447"/>
        <v>-25.26482869549163</v>
      </c>
      <c r="AR722" s="28">
        <f t="shared" si="431"/>
        <v>-35.833916759812332</v>
      </c>
      <c r="AS722" s="30">
        <f t="shared" si="432"/>
        <v>-180.00214851766179</v>
      </c>
      <c r="AT722" s="28">
        <f t="shared" si="433"/>
        <v>5.1761707346263588</v>
      </c>
      <c r="AU722" s="28">
        <f t="shared" si="434"/>
        <v>56.560883011911088</v>
      </c>
      <c r="AV722" s="29">
        <f t="shared" si="435"/>
        <v>-2.953007504290036E-2</v>
      </c>
      <c r="AW722" s="28">
        <f t="shared" si="436"/>
        <v>-4.7218984221526723</v>
      </c>
      <c r="AX722" s="31">
        <f t="shared" si="437"/>
        <v>5.1466406595834586</v>
      </c>
      <c r="AY722" s="28">
        <f t="shared" si="438"/>
        <v>51.838984589758418</v>
      </c>
      <c r="AZ722" s="8">
        <f t="shared" si="439"/>
        <v>-30.687276100228875</v>
      </c>
      <c r="BA722" s="8">
        <f t="shared" si="440"/>
        <v>-128.16316392790338</v>
      </c>
      <c r="BB722" s="8">
        <f t="shared" si="441"/>
        <v>51.836836072096617</v>
      </c>
      <c r="BD722" s="32">
        <f t="shared" si="442"/>
        <v>-31</v>
      </c>
      <c r="BE722" s="32">
        <f t="shared" si="443"/>
        <v>-128</v>
      </c>
      <c r="BF722" s="32">
        <f t="shared" si="444"/>
        <v>52</v>
      </c>
    </row>
    <row r="723" spans="22:58" x14ac:dyDescent="0.25">
      <c r="V723" s="27">
        <v>8.1900000000001096</v>
      </c>
      <c r="W723" s="32">
        <f t="shared" si="414"/>
        <v>1548816618.9128776</v>
      </c>
      <c r="X723">
        <f t="shared" si="448"/>
        <v>-3.4139245433795011</v>
      </c>
      <c r="Y723" s="28">
        <f t="shared" si="415"/>
        <v>-127.43990468677393</v>
      </c>
      <c r="Z723" s="28">
        <f t="shared" si="416"/>
        <v>-89.999975670824128</v>
      </c>
      <c r="AA723" s="28">
        <f t="shared" si="417"/>
        <v>89.357500422284559</v>
      </c>
      <c r="AB723" s="28">
        <f t="shared" si="418"/>
        <v>-89.998049043386644</v>
      </c>
      <c r="AC723" s="28">
        <f t="shared" si="419"/>
        <v>78.653250869386653</v>
      </c>
      <c r="AD723" s="28">
        <f t="shared" si="420"/>
        <v>89.99330947666239</v>
      </c>
      <c r="AE723" s="28">
        <f t="shared" si="421"/>
        <v>37.15692206151779</v>
      </c>
      <c r="AF723" s="28">
        <f t="shared" si="422"/>
        <v>-90.004715237548382</v>
      </c>
      <c r="AG723" s="28">
        <f t="shared" si="445"/>
        <v>92.110410468749379</v>
      </c>
      <c r="AH723" s="28">
        <f t="shared" si="423"/>
        <v>-213.64381723956183</v>
      </c>
      <c r="AI723" s="28">
        <f t="shared" si="424"/>
        <v>-89.999999998808946</v>
      </c>
      <c r="AJ723" s="28">
        <f t="shared" si="425"/>
        <v>136.98232978116647</v>
      </c>
      <c r="AK723" s="28">
        <f t="shared" si="426"/>
        <v>89.999991890274714</v>
      </c>
      <c r="AL723" s="29">
        <f t="shared" si="427"/>
        <v>-86.784054427954075</v>
      </c>
      <c r="AM723" s="28">
        <f t="shared" si="428"/>
        <v>-89.997376265347711</v>
      </c>
      <c r="AN723" s="28">
        <f t="shared" si="429"/>
        <v>-71.335131417600053</v>
      </c>
      <c r="AO723" s="28">
        <f t="shared" si="430"/>
        <v>-89.997384373881943</v>
      </c>
      <c r="AP723">
        <f t="shared" si="446"/>
        <v>23.609121289162623</v>
      </c>
      <c r="AQ723">
        <f t="shared" si="447"/>
        <v>-25.26482869549163</v>
      </c>
      <c r="AR723" s="28">
        <f t="shared" si="431"/>
        <v>-35.83391676241127</v>
      </c>
      <c r="AS723" s="30">
        <f t="shared" si="432"/>
        <v>-180.00209961143031</v>
      </c>
      <c r="AT723" s="28">
        <f t="shared" si="433"/>
        <v>5.3164072314957123</v>
      </c>
      <c r="AU723" s="28">
        <f t="shared" si="434"/>
        <v>57.164758333816977</v>
      </c>
      <c r="AV723" s="29">
        <f t="shared" si="435"/>
        <v>-3.0916842377858134E-2</v>
      </c>
      <c r="AW723" s="28">
        <f t="shared" si="436"/>
        <v>-4.8313708181229913</v>
      </c>
      <c r="AX723" s="31">
        <f t="shared" si="437"/>
        <v>5.2854903891178537</v>
      </c>
      <c r="AY723" s="28">
        <f t="shared" si="438"/>
        <v>52.333387515693985</v>
      </c>
      <c r="AZ723" s="8">
        <f t="shared" si="439"/>
        <v>-30.548426373293417</v>
      </c>
      <c r="BA723" s="8">
        <f t="shared" si="440"/>
        <v>-127.66871209573632</v>
      </c>
      <c r="BB723" s="8">
        <f t="shared" si="441"/>
        <v>52.331287904263675</v>
      </c>
      <c r="BD723" s="32">
        <f t="shared" si="442"/>
        <v>-31</v>
      </c>
      <c r="BE723" s="32">
        <f t="shared" si="443"/>
        <v>-128</v>
      </c>
      <c r="BF723" s="32">
        <f t="shared" si="444"/>
        <v>52</v>
      </c>
    </row>
    <row r="724" spans="22:58" x14ac:dyDescent="0.25">
      <c r="V724" s="27">
        <v>8.2000000000001094</v>
      </c>
      <c r="W724" s="32">
        <f t="shared" si="414"/>
        <v>1584893192.461513</v>
      </c>
      <c r="X724">
        <f t="shared" si="448"/>
        <v>-3.4139245433795011</v>
      </c>
      <c r="Y724" s="28">
        <f t="shared" si="415"/>
        <v>-127.63990468677386</v>
      </c>
      <c r="Z724" s="28">
        <f t="shared" si="416"/>
        <v>-89.999976224623779</v>
      </c>
      <c r="AA724" s="28">
        <f t="shared" si="417"/>
        <v>89.557500422057899</v>
      </c>
      <c r="AB724" s="28">
        <f t="shared" si="418"/>
        <v>-89.998093452580932</v>
      </c>
      <c r="AC724" s="28">
        <f t="shared" si="419"/>
        <v>78.853250866721325</v>
      </c>
      <c r="AD724" s="28">
        <f t="shared" si="420"/>
        <v>89.993461771565492</v>
      </c>
      <c r="AE724" s="28">
        <f t="shared" si="421"/>
        <v>37.356922058625869</v>
      </c>
      <c r="AF724" s="28">
        <f t="shared" si="422"/>
        <v>-90.004607905639219</v>
      </c>
      <c r="AG724" s="28">
        <f t="shared" si="445"/>
        <v>92.110410468749379</v>
      </c>
      <c r="AH724" s="28">
        <f t="shared" si="423"/>
        <v>-213.84381723956179</v>
      </c>
      <c r="AI724" s="28">
        <f t="shared" si="424"/>
        <v>-89.99999999883606</v>
      </c>
      <c r="AJ724" s="28">
        <f t="shared" si="425"/>
        <v>137.18232978116643</v>
      </c>
      <c r="AK724" s="28">
        <f t="shared" si="426"/>
        <v>89.999992074874584</v>
      </c>
      <c r="AL724" s="29">
        <f t="shared" si="427"/>
        <v>-86.984054427544152</v>
      </c>
      <c r="AM724" s="28">
        <f t="shared" si="428"/>
        <v>-89.997435988839797</v>
      </c>
      <c r="AN724" s="28">
        <f t="shared" si="429"/>
        <v>-71.535131417190129</v>
      </c>
      <c r="AO724" s="28">
        <f t="shared" si="430"/>
        <v>-89.997443912801273</v>
      </c>
      <c r="AP724">
        <f t="shared" si="446"/>
        <v>23.609121289162623</v>
      </c>
      <c r="AQ724">
        <f t="shared" si="447"/>
        <v>-25.26482869549163</v>
      </c>
      <c r="AR724" s="28">
        <f t="shared" si="431"/>
        <v>-35.833916764893267</v>
      </c>
      <c r="AS724" s="30">
        <f t="shared" si="432"/>
        <v>-180.00205181844049</v>
      </c>
      <c r="AT724" s="28">
        <f t="shared" si="433"/>
        <v>5.4585554112271542</v>
      </c>
      <c r="AU724" s="28">
        <f t="shared" si="434"/>
        <v>57.762932836339203</v>
      </c>
      <c r="AV724" s="29">
        <f t="shared" si="435"/>
        <v>-3.2368491588819791E-2</v>
      </c>
      <c r="AW724" s="28">
        <f t="shared" si="436"/>
        <v>-4.9433565557183474</v>
      </c>
      <c r="AX724" s="31">
        <f t="shared" si="437"/>
        <v>5.4261869196383348</v>
      </c>
      <c r="AY724" s="28">
        <f t="shared" si="438"/>
        <v>52.819576280620858</v>
      </c>
      <c r="AZ724" s="8">
        <f t="shared" si="439"/>
        <v>-30.407729845254934</v>
      </c>
      <c r="BA724" s="8">
        <f t="shared" si="440"/>
        <v>-127.18247553781964</v>
      </c>
      <c r="BB724" s="8">
        <f t="shared" si="441"/>
        <v>52.817524462180359</v>
      </c>
      <c r="BD724" s="32">
        <f t="shared" si="442"/>
        <v>-30</v>
      </c>
      <c r="BE724" s="32">
        <f t="shared" si="443"/>
        <v>-127</v>
      </c>
      <c r="BF724" s="32">
        <f t="shared" si="444"/>
        <v>53</v>
      </c>
    </row>
    <row r="725" spans="22:58" x14ac:dyDescent="0.25">
      <c r="V725" s="27">
        <v>8.2100000000001092</v>
      </c>
      <c r="W725" s="32">
        <f t="shared" si="414"/>
        <v>1621810097.3593388</v>
      </c>
      <c r="X725">
        <f t="shared" si="448"/>
        <v>-3.4139245433795011</v>
      </c>
      <c r="Y725" s="28">
        <f t="shared" si="415"/>
        <v>-127.83990468677382</v>
      </c>
      <c r="Z725" s="28">
        <f t="shared" si="416"/>
        <v>-89.999976765817408</v>
      </c>
      <c r="AA725" s="28">
        <f t="shared" si="417"/>
        <v>89.757500421841456</v>
      </c>
      <c r="AB725" s="28">
        <f t="shared" si="418"/>
        <v>-89.998136850898533</v>
      </c>
      <c r="AC725" s="28">
        <f t="shared" si="419"/>
        <v>79.053250864176007</v>
      </c>
      <c r="AD725" s="28">
        <f t="shared" si="420"/>
        <v>89.993610599813422</v>
      </c>
      <c r="AE725" s="28">
        <f t="shared" si="421"/>
        <v>37.556922055864149</v>
      </c>
      <c r="AF725" s="28">
        <f t="shared" si="422"/>
        <v>-90.004503016902532</v>
      </c>
      <c r="AG725" s="28">
        <f t="shared" si="445"/>
        <v>92.110410468749379</v>
      </c>
      <c r="AH725" s="28">
        <f t="shared" si="423"/>
        <v>-214.04381723956178</v>
      </c>
      <c r="AI725" s="28">
        <f t="shared" si="424"/>
        <v>-89.999999998862563</v>
      </c>
      <c r="AJ725" s="28">
        <f t="shared" si="425"/>
        <v>137.38232978116645</v>
      </c>
      <c r="AK725" s="28">
        <f t="shared" si="426"/>
        <v>89.999992255272474</v>
      </c>
      <c r="AL725" s="29">
        <f t="shared" si="427"/>
        <v>-87.184054427152716</v>
      </c>
      <c r="AM725" s="28">
        <f t="shared" si="428"/>
        <v>-89.997494352859221</v>
      </c>
      <c r="AN725" s="28">
        <f t="shared" si="429"/>
        <v>-71.735131416798666</v>
      </c>
      <c r="AO725" s="28">
        <f t="shared" si="430"/>
        <v>-89.99750209644931</v>
      </c>
      <c r="AP725">
        <f t="shared" si="446"/>
        <v>23.609121289162623</v>
      </c>
      <c r="AQ725">
        <f t="shared" si="447"/>
        <v>-25.26482869549163</v>
      </c>
      <c r="AR725" s="28">
        <f t="shared" si="431"/>
        <v>-35.833916767263524</v>
      </c>
      <c r="AS725" s="30">
        <f t="shared" si="432"/>
        <v>-180.00200511335186</v>
      </c>
      <c r="AT725" s="28">
        <f t="shared" si="433"/>
        <v>5.6025785338665557</v>
      </c>
      <c r="AU725" s="28">
        <f t="shared" si="434"/>
        <v>58.355202075218067</v>
      </c>
      <c r="AV725" s="29">
        <f t="shared" si="435"/>
        <v>-3.3888035037734569E-2</v>
      </c>
      <c r="AW725" s="28">
        <f t="shared" si="436"/>
        <v>-5.0579115869418514</v>
      </c>
      <c r="AX725" s="31">
        <f t="shared" si="437"/>
        <v>5.5686904988288211</v>
      </c>
      <c r="AY725" s="28">
        <f t="shared" si="438"/>
        <v>53.297290488276218</v>
      </c>
      <c r="AZ725" s="8">
        <f t="shared" si="439"/>
        <v>-30.265226268434702</v>
      </c>
      <c r="BA725" s="8">
        <f t="shared" si="440"/>
        <v>-126.70471462507564</v>
      </c>
      <c r="BB725" s="8">
        <f t="shared" si="441"/>
        <v>53.295285374924362</v>
      </c>
      <c r="BD725" s="32">
        <f t="shared" si="442"/>
        <v>-30</v>
      </c>
      <c r="BE725" s="32">
        <f t="shared" si="443"/>
        <v>-127</v>
      </c>
      <c r="BF725" s="32">
        <f t="shared" si="444"/>
        <v>53</v>
      </c>
    </row>
    <row r="726" spans="22:58" x14ac:dyDescent="0.25">
      <c r="V726" s="27">
        <v>8.2200000000001108</v>
      </c>
      <c r="W726" s="32">
        <f t="shared" si="414"/>
        <v>1659586907.4379847</v>
      </c>
      <c r="X726">
        <f t="shared" si="448"/>
        <v>-3.4139245433795011</v>
      </c>
      <c r="Y726" s="28">
        <f t="shared" si="415"/>
        <v>-128.03990468677381</v>
      </c>
      <c r="Z726" s="28">
        <f t="shared" si="416"/>
        <v>-89.999977294691973</v>
      </c>
      <c r="AA726" s="28">
        <f t="shared" si="417"/>
        <v>89.957500421634805</v>
      </c>
      <c r="AB726" s="28">
        <f t="shared" si="418"/>
        <v>-89.998179261349833</v>
      </c>
      <c r="AC726" s="28">
        <f t="shared" si="419"/>
        <v>79.253250861745272</v>
      </c>
      <c r="AD726" s="28">
        <f t="shared" si="420"/>
        <v>89.993756040316939</v>
      </c>
      <c r="AE726" s="28">
        <f t="shared" si="421"/>
        <v>37.756922053226774</v>
      </c>
      <c r="AF726" s="28">
        <f t="shared" si="422"/>
        <v>-90.004400515724868</v>
      </c>
      <c r="AG726" s="28">
        <f t="shared" si="445"/>
        <v>92.110410468749379</v>
      </c>
      <c r="AH726" s="28">
        <f t="shared" si="423"/>
        <v>-214.24381723956179</v>
      </c>
      <c r="AI726" s="28">
        <f t="shared" si="424"/>
        <v>-89.999999998888441</v>
      </c>
      <c r="AJ726" s="28">
        <f t="shared" si="425"/>
        <v>137.58232978116646</v>
      </c>
      <c r="AK726" s="28">
        <f t="shared" si="426"/>
        <v>89.999992431563982</v>
      </c>
      <c r="AL726" s="29">
        <f t="shared" si="427"/>
        <v>-87.384054426778931</v>
      </c>
      <c r="AM726" s="28">
        <f t="shared" si="428"/>
        <v>-89.997551388351383</v>
      </c>
      <c r="AN726" s="28">
        <f t="shared" si="429"/>
        <v>-71.935131416424881</v>
      </c>
      <c r="AO726" s="28">
        <f t="shared" si="430"/>
        <v>-89.997558955675842</v>
      </c>
      <c r="AP726">
        <f t="shared" si="446"/>
        <v>23.609121289162623</v>
      </c>
      <c r="AQ726">
        <f t="shared" si="447"/>
        <v>-25.26482869549163</v>
      </c>
      <c r="AR726" s="28">
        <f t="shared" si="431"/>
        <v>-35.833916769527114</v>
      </c>
      <c r="AS726" s="30">
        <f t="shared" si="432"/>
        <v>-180.00195947140071</v>
      </c>
      <c r="AT726" s="28">
        <f t="shared" si="433"/>
        <v>5.7484389786301229</v>
      </c>
      <c r="AU726" s="28">
        <f t="shared" si="434"/>
        <v>58.941373765777122</v>
      </c>
      <c r="AV726" s="29">
        <f t="shared" si="435"/>
        <v>-3.5478622723258788E-2</v>
      </c>
      <c r="AW726" s="28">
        <f t="shared" si="436"/>
        <v>-5.1750929849316778</v>
      </c>
      <c r="AX726" s="31">
        <f t="shared" si="437"/>
        <v>5.7129603559068638</v>
      </c>
      <c r="AY726" s="28">
        <f t="shared" si="438"/>
        <v>53.766280780845442</v>
      </c>
      <c r="AZ726" s="8">
        <f t="shared" si="439"/>
        <v>-30.120956413620249</v>
      </c>
      <c r="BA726" s="8">
        <f t="shared" si="440"/>
        <v>-126.23567869055526</v>
      </c>
      <c r="BB726" s="8">
        <f t="shared" si="441"/>
        <v>53.764321309444739</v>
      </c>
      <c r="BD726" s="32">
        <f t="shared" si="442"/>
        <v>-30</v>
      </c>
      <c r="BE726" s="32">
        <f t="shared" si="443"/>
        <v>-126</v>
      </c>
      <c r="BF726" s="32">
        <f t="shared" si="444"/>
        <v>54</v>
      </c>
    </row>
    <row r="727" spans="22:58" x14ac:dyDescent="0.25">
      <c r="V727" s="27">
        <v>8.2300000000001106</v>
      </c>
      <c r="W727" s="32">
        <f t="shared" si="414"/>
        <v>1698243652.4621778</v>
      </c>
      <c r="X727">
        <f t="shared" si="448"/>
        <v>-3.4139245433795011</v>
      </c>
      <c r="Y727" s="28">
        <f t="shared" si="415"/>
        <v>-128.2399046867738</v>
      </c>
      <c r="Z727" s="28">
        <f t="shared" si="416"/>
        <v>-89.999977811527884</v>
      </c>
      <c r="AA727" s="28">
        <f t="shared" si="417"/>
        <v>90.157500421437419</v>
      </c>
      <c r="AB727" s="28">
        <f t="shared" si="418"/>
        <v>-89.998220706421392</v>
      </c>
      <c r="AC727" s="28">
        <f t="shared" si="419"/>
        <v>79.453250859423889</v>
      </c>
      <c r="AD727" s="28">
        <f t="shared" si="420"/>
        <v>89.993898170190477</v>
      </c>
      <c r="AE727" s="28">
        <f t="shared" si="421"/>
        <v>37.956922050708016</v>
      </c>
      <c r="AF727" s="28">
        <f t="shared" si="422"/>
        <v>-90.0043003477588</v>
      </c>
      <c r="AG727" s="28">
        <f t="shared" si="445"/>
        <v>92.110410468749379</v>
      </c>
      <c r="AH727" s="28">
        <f t="shared" si="423"/>
        <v>-214.44381723956181</v>
      </c>
      <c r="AI727" s="28">
        <f t="shared" si="424"/>
        <v>-89.999999998913751</v>
      </c>
      <c r="AJ727" s="28">
        <f t="shared" si="425"/>
        <v>137.78232978116645</v>
      </c>
      <c r="AK727" s="28">
        <f t="shared" si="426"/>
        <v>89.999992603842628</v>
      </c>
      <c r="AL727" s="29">
        <f t="shared" si="427"/>
        <v>-87.584054426421929</v>
      </c>
      <c r="AM727" s="28">
        <f t="shared" si="428"/>
        <v>-89.997607125557252</v>
      </c>
      <c r="AN727" s="28">
        <f t="shared" si="429"/>
        <v>-72.135131416067907</v>
      </c>
      <c r="AO727" s="28">
        <f t="shared" si="430"/>
        <v>-89.997614520628375</v>
      </c>
      <c r="AP727">
        <f t="shared" si="446"/>
        <v>23.609121289162623</v>
      </c>
      <c r="AQ727">
        <f t="shared" si="447"/>
        <v>-25.26482869549163</v>
      </c>
      <c r="AR727" s="28">
        <f t="shared" si="431"/>
        <v>-35.833916771688898</v>
      </c>
      <c r="AS727" s="30">
        <f t="shared" si="432"/>
        <v>-180.00191486838719</v>
      </c>
      <c r="AT727" s="28">
        <f t="shared" si="433"/>
        <v>5.8960983570008523</v>
      </c>
      <c r="AU727" s="28">
        <f t="shared" si="434"/>
        <v>59.521267862373847</v>
      </c>
      <c r="AV727" s="29">
        <f t="shared" si="435"/>
        <v>-3.7143548356942585E-2</v>
      </c>
      <c r="AW727" s="28">
        <f t="shared" si="436"/>
        <v>-5.2949589574295919</v>
      </c>
      <c r="AX727" s="31">
        <f t="shared" si="437"/>
        <v>5.8589548086439098</v>
      </c>
      <c r="AY727" s="28">
        <f t="shared" si="438"/>
        <v>54.226308904944254</v>
      </c>
      <c r="AZ727" s="8">
        <f t="shared" si="439"/>
        <v>-29.97496196304499</v>
      </c>
      <c r="BA727" s="8">
        <f t="shared" si="440"/>
        <v>-125.77560596344293</v>
      </c>
      <c r="BB727" s="8">
        <f t="shared" si="441"/>
        <v>54.224394036557072</v>
      </c>
      <c r="BD727" s="32">
        <f t="shared" si="442"/>
        <v>-30</v>
      </c>
      <c r="BE727" s="32">
        <f t="shared" si="443"/>
        <v>-126</v>
      </c>
      <c r="BF727" s="32">
        <f t="shared" si="444"/>
        <v>54</v>
      </c>
    </row>
    <row r="728" spans="22:58" x14ac:dyDescent="0.25">
      <c r="V728" s="27">
        <v>8.2400000000001192</v>
      </c>
      <c r="W728" s="32">
        <f t="shared" si="414"/>
        <v>1737800828.749856</v>
      </c>
      <c r="X728">
        <f t="shared" si="448"/>
        <v>-3.4139245433795011</v>
      </c>
      <c r="Y728" s="28">
        <f t="shared" si="415"/>
        <v>-128.43990468677396</v>
      </c>
      <c r="Z728" s="28">
        <f t="shared" si="416"/>
        <v>-89.999978316599169</v>
      </c>
      <c r="AA728" s="28">
        <f t="shared" si="417"/>
        <v>90.3575004212491</v>
      </c>
      <c r="AB728" s="28">
        <f t="shared" si="418"/>
        <v>-89.998261208087953</v>
      </c>
      <c r="AC728" s="28">
        <f t="shared" si="419"/>
        <v>79.653250857207198</v>
      </c>
      <c r="AD728" s="28">
        <f t="shared" si="420"/>
        <v>89.99403706479319</v>
      </c>
      <c r="AE728" s="28">
        <f t="shared" si="421"/>
        <v>38.156922048302846</v>
      </c>
      <c r="AF728" s="28">
        <f t="shared" si="422"/>
        <v>-90.004202459893918</v>
      </c>
      <c r="AG728" s="28">
        <f t="shared" si="445"/>
        <v>92.110410468749379</v>
      </c>
      <c r="AH728" s="28">
        <f t="shared" si="423"/>
        <v>-214.643817239562</v>
      </c>
      <c r="AI728" s="28">
        <f t="shared" si="424"/>
        <v>-89.999999998938463</v>
      </c>
      <c r="AJ728" s="28">
        <f t="shared" si="425"/>
        <v>137.98232978116664</v>
      </c>
      <c r="AK728" s="28">
        <f t="shared" si="426"/>
        <v>89.999992772199732</v>
      </c>
      <c r="AL728" s="29">
        <f t="shared" si="427"/>
        <v>-87.784054426081184</v>
      </c>
      <c r="AM728" s="28">
        <f t="shared" si="428"/>
        <v>-89.997661594029395</v>
      </c>
      <c r="AN728" s="28">
        <f t="shared" si="429"/>
        <v>-72.335131415727162</v>
      </c>
      <c r="AO728" s="28">
        <f t="shared" si="430"/>
        <v>-89.997668820768126</v>
      </c>
      <c r="AP728">
        <f t="shared" si="446"/>
        <v>23.609121289162623</v>
      </c>
      <c r="AQ728">
        <f t="shared" si="447"/>
        <v>-25.26482869549163</v>
      </c>
      <c r="AR728" s="28">
        <f t="shared" si="431"/>
        <v>-35.833916773753323</v>
      </c>
      <c r="AS728" s="30">
        <f t="shared" si="432"/>
        <v>-180.00187128066204</v>
      </c>
      <c r="AT728" s="28">
        <f t="shared" si="433"/>
        <v>6.045517624108947</v>
      </c>
      <c r="AU728" s="28">
        <f t="shared" si="434"/>
        <v>60.094716587296851</v>
      </c>
      <c r="AV728" s="29">
        <f t="shared" si="435"/>
        <v>-3.8886255687328133E-2</v>
      </c>
      <c r="AW728" s="28">
        <f t="shared" si="436"/>
        <v>-5.4175688597046232</v>
      </c>
      <c r="AX728" s="31">
        <f t="shared" si="437"/>
        <v>6.006631368421619</v>
      </c>
      <c r="AY728" s="28">
        <f t="shared" si="438"/>
        <v>54.677147727592228</v>
      </c>
      <c r="AZ728" s="8">
        <f t="shared" si="439"/>
        <v>-29.827285405331704</v>
      </c>
      <c r="BA728" s="8">
        <f t="shared" si="440"/>
        <v>-125.32472355306982</v>
      </c>
      <c r="BB728" s="8">
        <f t="shared" si="441"/>
        <v>54.675276446930184</v>
      </c>
      <c r="BD728" s="32">
        <f t="shared" si="442"/>
        <v>-30</v>
      </c>
      <c r="BE728" s="32">
        <f t="shared" si="443"/>
        <v>-125</v>
      </c>
      <c r="BF728" s="32">
        <f t="shared" si="444"/>
        <v>55</v>
      </c>
    </row>
    <row r="729" spans="22:58" x14ac:dyDescent="0.25">
      <c r="V729" s="27">
        <v>8.2500000000001208</v>
      </c>
      <c r="W729" s="32">
        <f t="shared" si="414"/>
        <v>1778279410.0394206</v>
      </c>
      <c r="X729">
        <f t="shared" si="448"/>
        <v>-3.4139245433795011</v>
      </c>
      <c r="Y729" s="28">
        <f t="shared" si="415"/>
        <v>-128.63990468677395</v>
      </c>
      <c r="Z729" s="28">
        <f t="shared" si="416"/>
        <v>-89.999978810173644</v>
      </c>
      <c r="AA729" s="28">
        <f t="shared" si="417"/>
        <v>90.557500421069093</v>
      </c>
      <c r="AB729" s="28">
        <f t="shared" si="418"/>
        <v>-89.998300787824022</v>
      </c>
      <c r="AC729" s="28">
        <f t="shared" si="419"/>
        <v>79.853250855090124</v>
      </c>
      <c r="AD729" s="28">
        <f t="shared" si="420"/>
        <v>89.994172797768812</v>
      </c>
      <c r="AE729" s="28">
        <f t="shared" si="421"/>
        <v>38.356922046005778</v>
      </c>
      <c r="AF729" s="28">
        <f t="shared" si="422"/>
        <v>-90.004106800228868</v>
      </c>
      <c r="AG729" s="28">
        <f t="shared" si="445"/>
        <v>92.110410468749379</v>
      </c>
      <c r="AH729" s="28">
        <f t="shared" si="423"/>
        <v>-214.84381723956204</v>
      </c>
      <c r="AI729" s="28">
        <f t="shared" si="424"/>
        <v>-89.999999998962636</v>
      </c>
      <c r="AJ729" s="28">
        <f t="shared" si="425"/>
        <v>138.18232978116666</v>
      </c>
      <c r="AK729" s="28">
        <f t="shared" si="426"/>
        <v>89.999992936724539</v>
      </c>
      <c r="AL729" s="29">
        <f t="shared" si="427"/>
        <v>-87.98405442575563</v>
      </c>
      <c r="AM729" s="28">
        <f t="shared" si="428"/>
        <v>-89.997714822647765</v>
      </c>
      <c r="AN729" s="28">
        <f t="shared" si="429"/>
        <v>-72.535131415401636</v>
      </c>
      <c r="AO729" s="28">
        <f t="shared" si="430"/>
        <v>-89.997721884885863</v>
      </c>
      <c r="AP729">
        <f t="shared" si="446"/>
        <v>23.609121289162623</v>
      </c>
      <c r="AQ729">
        <f t="shared" si="447"/>
        <v>-25.26482869549163</v>
      </c>
      <c r="AR729" s="28">
        <f t="shared" si="431"/>
        <v>-35.833916775724866</v>
      </c>
      <c r="AS729" s="30">
        <f t="shared" si="432"/>
        <v>-180.00182868511473</v>
      </c>
      <c r="AT729" s="28">
        <f t="shared" si="433"/>
        <v>6.1966571878456742</v>
      </c>
      <c r="AU729" s="28">
        <f t="shared" si="434"/>
        <v>60.661564411411447</v>
      </c>
      <c r="AV729" s="29">
        <f t="shared" si="435"/>
        <v>-4.0710345079984653E-2</v>
      </c>
      <c r="AW729" s="28">
        <f t="shared" si="436"/>
        <v>-5.542983206862238</v>
      </c>
      <c r="AX729" s="31">
        <f t="shared" si="437"/>
        <v>6.1559468427656894</v>
      </c>
      <c r="AY729" s="28">
        <f t="shared" si="438"/>
        <v>55.118581204549209</v>
      </c>
      <c r="AZ729" s="8">
        <f t="shared" si="439"/>
        <v>-29.677969932959176</v>
      </c>
      <c r="BA729" s="8">
        <f t="shared" si="440"/>
        <v>-124.88324748056553</v>
      </c>
      <c r="BB729" s="8">
        <f t="shared" si="441"/>
        <v>55.116752519434471</v>
      </c>
      <c r="BD729" s="32">
        <f t="shared" si="442"/>
        <v>-30</v>
      </c>
      <c r="BE729" s="32">
        <f t="shared" si="443"/>
        <v>-125</v>
      </c>
      <c r="BF729" s="32">
        <f t="shared" si="444"/>
        <v>55</v>
      </c>
    </row>
    <row r="730" spans="22:58" x14ac:dyDescent="0.25">
      <c r="V730" s="27">
        <v>8.2600000000001206</v>
      </c>
      <c r="W730" s="32">
        <f t="shared" si="414"/>
        <v>1819700858.6104929</v>
      </c>
      <c r="X730">
        <f t="shared" si="448"/>
        <v>-3.4139245433795011</v>
      </c>
      <c r="Y730" s="28">
        <f t="shared" si="415"/>
        <v>-128.83990468677393</v>
      </c>
      <c r="Z730" s="28">
        <f t="shared" si="416"/>
        <v>-89.999979292512975</v>
      </c>
      <c r="AA730" s="28">
        <f t="shared" si="417"/>
        <v>90.757500420897202</v>
      </c>
      <c r="AB730" s="28">
        <f t="shared" si="418"/>
        <v>-89.99833946661532</v>
      </c>
      <c r="AC730" s="28">
        <f t="shared" si="419"/>
        <v>80.053250853068292</v>
      </c>
      <c r="AD730" s="28">
        <f t="shared" si="420"/>
        <v>89.994305441084762</v>
      </c>
      <c r="AE730" s="28">
        <f t="shared" si="421"/>
        <v>38.556922043812065</v>
      </c>
      <c r="AF730" s="28">
        <f t="shared" si="422"/>
        <v>-90.004013318043533</v>
      </c>
      <c r="AG730" s="28">
        <f t="shared" si="445"/>
        <v>92.110410468749379</v>
      </c>
      <c r="AH730" s="28">
        <f t="shared" si="423"/>
        <v>-215.04381723956203</v>
      </c>
      <c r="AI730" s="28">
        <f t="shared" si="424"/>
        <v>-89.999999998986254</v>
      </c>
      <c r="AJ730" s="28">
        <f t="shared" si="425"/>
        <v>138.38232978116667</v>
      </c>
      <c r="AK730" s="28">
        <f t="shared" si="426"/>
        <v>89.99999309750433</v>
      </c>
      <c r="AL730" s="29">
        <f t="shared" si="427"/>
        <v>-88.184054425444714</v>
      </c>
      <c r="AM730" s="28">
        <f t="shared" si="428"/>
        <v>-89.997766839634849</v>
      </c>
      <c r="AN730" s="28">
        <f t="shared" si="429"/>
        <v>-72.735131415090692</v>
      </c>
      <c r="AO730" s="28">
        <f t="shared" si="430"/>
        <v>-89.997773741116774</v>
      </c>
      <c r="AP730">
        <f t="shared" si="446"/>
        <v>23.609121289162623</v>
      </c>
      <c r="AQ730">
        <f t="shared" si="447"/>
        <v>-25.26482869549163</v>
      </c>
      <c r="AR730" s="28">
        <f t="shared" si="431"/>
        <v>-35.833916777607634</v>
      </c>
      <c r="AS730" s="30">
        <f t="shared" si="432"/>
        <v>-180.00178705916031</v>
      </c>
      <c r="AT730" s="28">
        <f t="shared" si="433"/>
        <v>6.3494770152134752</v>
      </c>
      <c r="AU730" s="28">
        <f t="shared" si="434"/>
        <v>61.221667989117222</v>
      </c>
      <c r="AV730" s="29">
        <f t="shared" si="435"/>
        <v>-4.2619580361761597E-2</v>
      </c>
      <c r="AW730" s="28">
        <f t="shared" si="436"/>
        <v>-5.6712636854672223</v>
      </c>
      <c r="AX730" s="31">
        <f t="shared" si="437"/>
        <v>6.3068574348517137</v>
      </c>
      <c r="AY730" s="28">
        <f t="shared" si="438"/>
        <v>55.550404303649998</v>
      </c>
      <c r="AZ730" s="8">
        <f t="shared" si="439"/>
        <v>-29.527059342755919</v>
      </c>
      <c r="BA730" s="8">
        <f t="shared" si="440"/>
        <v>-124.45138275551031</v>
      </c>
      <c r="BB730" s="8">
        <f t="shared" si="441"/>
        <v>55.548617244489691</v>
      </c>
      <c r="BD730" s="32">
        <f t="shared" si="442"/>
        <v>-30</v>
      </c>
      <c r="BE730" s="32">
        <f t="shared" si="443"/>
        <v>-124</v>
      </c>
      <c r="BF730" s="32">
        <f t="shared" si="444"/>
        <v>56</v>
      </c>
    </row>
    <row r="731" spans="22:58" x14ac:dyDescent="0.25">
      <c r="V731" s="27">
        <v>8.2700000000001204</v>
      </c>
      <c r="W731" s="32">
        <f t="shared" si="414"/>
        <v>1862087136.6633887</v>
      </c>
      <c r="X731">
        <f t="shared" si="448"/>
        <v>-3.4139245433795011</v>
      </c>
      <c r="Y731" s="28">
        <f t="shared" si="415"/>
        <v>-129.03990468677389</v>
      </c>
      <c r="Z731" s="28">
        <f t="shared" si="416"/>
        <v>-89.999979763872915</v>
      </c>
      <c r="AA731" s="28">
        <f t="shared" si="417"/>
        <v>90.957500420733027</v>
      </c>
      <c r="AB731" s="28">
        <f t="shared" si="418"/>
        <v>-89.998377264969832</v>
      </c>
      <c r="AC731" s="28">
        <f t="shared" si="419"/>
        <v>80.25325085113748</v>
      </c>
      <c r="AD731" s="28">
        <f t="shared" si="420"/>
        <v>89.994435065070277</v>
      </c>
      <c r="AE731" s="28">
        <f t="shared" si="421"/>
        <v>38.756922041717118</v>
      </c>
      <c r="AF731" s="28">
        <f t="shared" si="422"/>
        <v>-90.00392196377247</v>
      </c>
      <c r="AG731" s="28">
        <f t="shared" si="445"/>
        <v>92.110410468749379</v>
      </c>
      <c r="AH731" s="28">
        <f t="shared" si="423"/>
        <v>-215.24381723956202</v>
      </c>
      <c r="AI731" s="28">
        <f t="shared" si="424"/>
        <v>-89.999999999009333</v>
      </c>
      <c r="AJ731" s="28">
        <f t="shared" si="425"/>
        <v>138.58232978116666</v>
      </c>
      <c r="AK731" s="28">
        <f t="shared" si="426"/>
        <v>89.999993254624314</v>
      </c>
      <c r="AL731" s="29">
        <f t="shared" si="427"/>
        <v>-88.384054425147767</v>
      </c>
      <c r="AM731" s="28">
        <f t="shared" si="428"/>
        <v>-89.997817672570775</v>
      </c>
      <c r="AN731" s="28">
        <f t="shared" si="429"/>
        <v>-72.935131414793744</v>
      </c>
      <c r="AO731" s="28">
        <f t="shared" si="430"/>
        <v>-89.997824416955794</v>
      </c>
      <c r="AP731">
        <f t="shared" si="446"/>
        <v>23.609121289162623</v>
      </c>
      <c r="AQ731">
        <f t="shared" si="447"/>
        <v>-25.26482869549163</v>
      </c>
      <c r="AR731" s="28">
        <f t="shared" si="431"/>
        <v>-35.833916779405634</v>
      </c>
      <c r="AS731" s="30">
        <f t="shared" si="432"/>
        <v>-180.00174638072826</v>
      </c>
      <c r="AT731" s="28">
        <f t="shared" si="433"/>
        <v>6.5039367354620552</v>
      </c>
      <c r="AU731" s="28">
        <f t="shared" si="434"/>
        <v>61.774896050366955</v>
      </c>
      <c r="AV731" s="29">
        <f t="shared" si="435"/>
        <v>-4.4617895937414394E-2</v>
      </c>
      <c r="AW731" s="28">
        <f t="shared" si="436"/>
        <v>-5.8024731643992098</v>
      </c>
      <c r="AX731" s="31">
        <f t="shared" si="437"/>
        <v>6.4593188395246406</v>
      </c>
      <c r="AY731" s="28">
        <f t="shared" si="438"/>
        <v>55.972422885967745</v>
      </c>
      <c r="AZ731" s="8">
        <f t="shared" si="439"/>
        <v>-29.374597939880992</v>
      </c>
      <c r="BA731" s="8">
        <f t="shared" si="440"/>
        <v>-124.02932349476052</v>
      </c>
      <c r="BB731" s="8">
        <f t="shared" si="441"/>
        <v>55.970676505239481</v>
      </c>
      <c r="BD731" s="32">
        <f t="shared" si="442"/>
        <v>-29</v>
      </c>
      <c r="BE731" s="32">
        <f t="shared" si="443"/>
        <v>-124</v>
      </c>
      <c r="BF731" s="32">
        <f t="shared" si="444"/>
        <v>56</v>
      </c>
    </row>
    <row r="732" spans="22:58" x14ac:dyDescent="0.25">
      <c r="V732" s="27">
        <v>8.2800000000001202</v>
      </c>
      <c r="W732" s="32">
        <f t="shared" si="414"/>
        <v>1905460717.9637802</v>
      </c>
      <c r="X732">
        <f t="shared" si="448"/>
        <v>-3.4139245433795011</v>
      </c>
      <c r="Y732" s="28">
        <f t="shared" si="415"/>
        <v>-129.23990468677385</v>
      </c>
      <c r="Z732" s="28">
        <f t="shared" si="416"/>
        <v>-89.999980224503403</v>
      </c>
      <c r="AA732" s="28">
        <f t="shared" si="417"/>
        <v>91.157500420576213</v>
      </c>
      <c r="AB732" s="28">
        <f t="shared" si="418"/>
        <v>-89.998414202928743</v>
      </c>
      <c r="AC732" s="28">
        <f t="shared" si="419"/>
        <v>80.453250849293539</v>
      </c>
      <c r="AD732" s="28">
        <f t="shared" si="420"/>
        <v>89.994561738453697</v>
      </c>
      <c r="AE732" s="28">
        <f t="shared" si="421"/>
        <v>38.956922039716403</v>
      </c>
      <c r="AF732" s="28">
        <f t="shared" si="422"/>
        <v>-90.003832688978449</v>
      </c>
      <c r="AG732" s="28">
        <f t="shared" si="445"/>
        <v>92.110410468749379</v>
      </c>
      <c r="AH732" s="28">
        <f t="shared" si="423"/>
        <v>-215.44381723956204</v>
      </c>
      <c r="AI732" s="28">
        <f t="shared" si="424"/>
        <v>-89.999999999031871</v>
      </c>
      <c r="AJ732" s="28">
        <f t="shared" si="425"/>
        <v>138.78232978116665</v>
      </c>
      <c r="AK732" s="28">
        <f t="shared" si="426"/>
        <v>89.999993408167811</v>
      </c>
      <c r="AL732" s="29">
        <f t="shared" si="427"/>
        <v>-88.584054424864178</v>
      </c>
      <c r="AM732" s="28">
        <f t="shared" si="428"/>
        <v>-89.997867348407794</v>
      </c>
      <c r="AN732" s="28">
        <f t="shared" si="429"/>
        <v>-73.135131414510184</v>
      </c>
      <c r="AO732" s="28">
        <f t="shared" si="430"/>
        <v>-89.997873939271855</v>
      </c>
      <c r="AP732">
        <f t="shared" si="446"/>
        <v>23.609121289162623</v>
      </c>
      <c r="AQ732">
        <f t="shared" si="447"/>
        <v>-25.26482869549163</v>
      </c>
      <c r="AR732" s="28">
        <f t="shared" si="431"/>
        <v>-35.833916781122788</v>
      </c>
      <c r="AS732" s="30">
        <f t="shared" si="432"/>
        <v>-180.0017066282503</v>
      </c>
      <c r="AT732" s="28">
        <f t="shared" si="433"/>
        <v>6.6599957396172105</v>
      </c>
      <c r="AU732" s="28">
        <f t="shared" si="434"/>
        <v>62.321129252675227</v>
      </c>
      <c r="AV732" s="29">
        <f t="shared" si="435"/>
        <v>-4.6709404186883866E-2</v>
      </c>
      <c r="AW732" s="28">
        <f t="shared" si="436"/>
        <v>-5.9366757048577385</v>
      </c>
      <c r="AX732" s="31">
        <f t="shared" si="437"/>
        <v>6.6132863354303266</v>
      </c>
      <c r="AY732" s="28">
        <f t="shared" si="438"/>
        <v>56.384453547817486</v>
      </c>
      <c r="AZ732" s="8">
        <f t="shared" si="439"/>
        <v>-29.220630445692461</v>
      </c>
      <c r="BA732" s="8">
        <f t="shared" si="440"/>
        <v>-123.61725308043282</v>
      </c>
      <c r="BB732" s="8">
        <f t="shared" si="441"/>
        <v>56.382746919567182</v>
      </c>
      <c r="BD732" s="32">
        <f t="shared" si="442"/>
        <v>-29</v>
      </c>
      <c r="BE732" s="32">
        <f t="shared" si="443"/>
        <v>-124</v>
      </c>
      <c r="BF732" s="32">
        <f t="shared" si="444"/>
        <v>56</v>
      </c>
    </row>
    <row r="733" spans="22:58" x14ac:dyDescent="0.25">
      <c r="V733" s="27">
        <v>8.2900000000001199</v>
      </c>
      <c r="W733" s="32">
        <f t="shared" si="414"/>
        <v>1949844599.7585905</v>
      </c>
      <c r="X733">
        <f t="shared" si="448"/>
        <v>-3.4139245433795011</v>
      </c>
      <c r="Y733" s="28">
        <f t="shared" si="415"/>
        <v>-129.43990468677384</v>
      </c>
      <c r="Z733" s="28">
        <f t="shared" si="416"/>
        <v>-89.999980674648668</v>
      </c>
      <c r="AA733" s="28">
        <f t="shared" si="417"/>
        <v>91.357500420426476</v>
      </c>
      <c r="AB733" s="28">
        <f t="shared" si="418"/>
        <v>-89.998450300077067</v>
      </c>
      <c r="AC733" s="28">
        <f t="shared" si="419"/>
        <v>80.653250847532604</v>
      </c>
      <c r="AD733" s="28">
        <f t="shared" si="420"/>
        <v>89.994685528398946</v>
      </c>
      <c r="AE733" s="28">
        <f t="shared" si="421"/>
        <v>39.156922037805742</v>
      </c>
      <c r="AF733" s="28">
        <f t="shared" si="422"/>
        <v>-90.003745446326803</v>
      </c>
      <c r="AG733" s="28">
        <f t="shared" si="445"/>
        <v>92.110410468749379</v>
      </c>
      <c r="AH733" s="28">
        <f t="shared" si="423"/>
        <v>-215.64381723956203</v>
      </c>
      <c r="AI733" s="28">
        <f t="shared" si="424"/>
        <v>-89.999999999053912</v>
      </c>
      <c r="AJ733" s="28">
        <f t="shared" si="425"/>
        <v>138.98232978116664</v>
      </c>
      <c r="AK733" s="28">
        <f t="shared" si="426"/>
        <v>89.999993558216218</v>
      </c>
      <c r="AL733" s="29">
        <f t="shared" si="427"/>
        <v>-88.784054424593378</v>
      </c>
      <c r="AM733" s="28">
        <f t="shared" si="428"/>
        <v>-89.997915893484731</v>
      </c>
      <c r="AN733" s="28">
        <f t="shared" si="429"/>
        <v>-73.335131414239385</v>
      </c>
      <c r="AO733" s="28">
        <f t="shared" si="430"/>
        <v>-89.997922334322425</v>
      </c>
      <c r="AP733">
        <f t="shared" si="446"/>
        <v>23.609121289162623</v>
      </c>
      <c r="AQ733">
        <f t="shared" si="447"/>
        <v>-25.26482869549163</v>
      </c>
      <c r="AR733" s="28">
        <f t="shared" si="431"/>
        <v>-35.83391678276265</v>
      </c>
      <c r="AS733" s="30">
        <f t="shared" si="432"/>
        <v>-180.00166778064923</v>
      </c>
      <c r="AT733" s="28">
        <f t="shared" si="433"/>
        <v>6.8176132760601096</v>
      </c>
      <c r="AU733" s="28">
        <f t="shared" si="434"/>
        <v>62.860259996157183</v>
      </c>
      <c r="AV733" s="29">
        <f t="shared" si="435"/>
        <v>-4.8898403151417635E-2</v>
      </c>
      <c r="AW733" s="28">
        <f t="shared" si="436"/>
        <v>-6.0739365694261034</v>
      </c>
      <c r="AX733" s="31">
        <f t="shared" si="437"/>
        <v>6.7687148729086921</v>
      </c>
      <c r="AY733" s="28">
        <f t="shared" si="438"/>
        <v>56.78632342673108</v>
      </c>
      <c r="AZ733" s="8">
        <f t="shared" si="439"/>
        <v>-29.065201909853958</v>
      </c>
      <c r="BA733" s="8">
        <f t="shared" si="440"/>
        <v>-123.21534435391814</v>
      </c>
      <c r="BB733" s="8">
        <f t="shared" si="441"/>
        <v>56.784655646081859</v>
      </c>
      <c r="BD733" s="32">
        <f t="shared" si="442"/>
        <v>-29</v>
      </c>
      <c r="BE733" s="32">
        <f t="shared" si="443"/>
        <v>-123</v>
      </c>
      <c r="BF733" s="32">
        <f t="shared" si="444"/>
        <v>57</v>
      </c>
    </row>
    <row r="734" spans="22:58" x14ac:dyDescent="0.25">
      <c r="V734" s="27">
        <v>8.3000000000001197</v>
      </c>
      <c r="W734" s="32">
        <f t="shared" si="414"/>
        <v>1995262314.9694302</v>
      </c>
      <c r="X734">
        <f t="shared" si="448"/>
        <v>-3.4139245433795011</v>
      </c>
      <c r="Y734" s="28">
        <f t="shared" si="415"/>
        <v>-129.63990468677378</v>
      </c>
      <c r="Z734" s="28">
        <f t="shared" si="416"/>
        <v>-89.999981114547367</v>
      </c>
      <c r="AA734" s="28">
        <f t="shared" si="417"/>
        <v>91.557500420283461</v>
      </c>
      <c r="AB734" s="28">
        <f t="shared" si="418"/>
        <v>-89.998485575553971</v>
      </c>
      <c r="AC734" s="28">
        <f t="shared" si="419"/>
        <v>80.853250845850908</v>
      </c>
      <c r="AD734" s="28">
        <f t="shared" si="420"/>
        <v>89.994806500541074</v>
      </c>
      <c r="AE734" s="28">
        <f t="shared" si="421"/>
        <v>39.3569220359811</v>
      </c>
      <c r="AF734" s="28">
        <f t="shared" si="422"/>
        <v>-90.003660189560264</v>
      </c>
      <c r="AG734" s="28">
        <f t="shared" si="445"/>
        <v>92.110410468749379</v>
      </c>
      <c r="AH734" s="28">
        <f t="shared" si="423"/>
        <v>-215.84381723956199</v>
      </c>
      <c r="AI734" s="28">
        <f t="shared" si="424"/>
        <v>-89.999999999075456</v>
      </c>
      <c r="AJ734" s="28">
        <f t="shared" si="425"/>
        <v>139.18232978116663</v>
      </c>
      <c r="AK734" s="28">
        <f t="shared" si="426"/>
        <v>89.999993704849132</v>
      </c>
      <c r="AL734" s="29">
        <f t="shared" si="427"/>
        <v>-88.98405442433473</v>
      </c>
      <c r="AM734" s="28">
        <f t="shared" si="428"/>
        <v>-89.997963333540795</v>
      </c>
      <c r="AN734" s="28">
        <f t="shared" si="429"/>
        <v>-73.535131413980707</v>
      </c>
      <c r="AO734" s="28">
        <f t="shared" si="430"/>
        <v>-89.99796962776712</v>
      </c>
      <c r="AP734">
        <f t="shared" si="446"/>
        <v>23.609121289162623</v>
      </c>
      <c r="AQ734">
        <f t="shared" si="447"/>
        <v>-25.26482869549163</v>
      </c>
      <c r="AR734" s="28">
        <f t="shared" si="431"/>
        <v>-35.833916784328615</v>
      </c>
      <c r="AS734" s="30">
        <f t="shared" si="432"/>
        <v>-180.0016298173274</v>
      </c>
      <c r="AT734" s="28">
        <f t="shared" si="433"/>
        <v>6.97674854186773</v>
      </c>
      <c r="AU734" s="28">
        <f t="shared" si="434"/>
        <v>63.392192204720679</v>
      </c>
      <c r="AV734" s="29">
        <f t="shared" si="435"/>
        <v>-5.1189384516708111E-2</v>
      </c>
      <c r="AW734" s="28">
        <f t="shared" si="436"/>
        <v>-6.2143222300974585</v>
      </c>
      <c r="AX734" s="31">
        <f t="shared" si="437"/>
        <v>6.9255591573510218</v>
      </c>
      <c r="AY734" s="28">
        <f t="shared" si="438"/>
        <v>57.177869974623221</v>
      </c>
      <c r="AZ734" s="8">
        <f t="shared" si="439"/>
        <v>-28.908357626977594</v>
      </c>
      <c r="BA734" s="8">
        <f t="shared" si="440"/>
        <v>-122.82375984270418</v>
      </c>
      <c r="BB734" s="8">
        <f t="shared" si="441"/>
        <v>57.176240157295823</v>
      </c>
      <c r="BD734" s="32">
        <f t="shared" si="442"/>
        <v>-29</v>
      </c>
      <c r="BE734" s="32">
        <f t="shared" si="443"/>
        <v>-123</v>
      </c>
      <c r="BF734" s="32">
        <f t="shared" si="444"/>
        <v>57</v>
      </c>
    </row>
    <row r="735" spans="22:58" x14ac:dyDescent="0.25">
      <c r="V735" s="27">
        <v>8.3100000000001195</v>
      </c>
      <c r="W735" s="32">
        <f t="shared" si="414"/>
        <v>2041737944.6700928</v>
      </c>
      <c r="X735">
        <f t="shared" si="448"/>
        <v>-3.4139245433795011</v>
      </c>
      <c r="Y735" s="28">
        <f t="shared" si="415"/>
        <v>-129.83990468677379</v>
      </c>
      <c r="Z735" s="28">
        <f t="shared" si="416"/>
        <v>-89.999981544432757</v>
      </c>
      <c r="AA735" s="28">
        <f t="shared" si="417"/>
        <v>91.757500420146897</v>
      </c>
      <c r="AB735" s="28">
        <f t="shared" si="418"/>
        <v>-89.998520048063014</v>
      </c>
      <c r="AC735" s="28">
        <f t="shared" si="419"/>
        <v>81.053250844244914</v>
      </c>
      <c r="AD735" s="28">
        <f t="shared" si="420"/>
        <v>89.9949247190211</v>
      </c>
      <c r="AE735" s="28">
        <f t="shared" si="421"/>
        <v>39.556922034238525</v>
      </c>
      <c r="AF735" s="28">
        <f t="shared" si="422"/>
        <v>-90.003576873474657</v>
      </c>
      <c r="AG735" s="28">
        <f t="shared" si="445"/>
        <v>92.110410468749379</v>
      </c>
      <c r="AH735" s="28">
        <f t="shared" si="423"/>
        <v>-216.04381723956203</v>
      </c>
      <c r="AI735" s="28">
        <f t="shared" si="424"/>
        <v>-89.999999999096488</v>
      </c>
      <c r="AJ735" s="28">
        <f t="shared" si="425"/>
        <v>139.38232978116662</v>
      </c>
      <c r="AK735" s="28">
        <f t="shared" si="426"/>
        <v>89.999993848144257</v>
      </c>
      <c r="AL735" s="29">
        <f t="shared" si="427"/>
        <v>-89.184054424087748</v>
      </c>
      <c r="AM735" s="28">
        <f t="shared" si="428"/>
        <v>-89.998009693729358</v>
      </c>
      <c r="AN735" s="28">
        <f t="shared" si="429"/>
        <v>-73.735131413733782</v>
      </c>
      <c r="AO735" s="28">
        <f t="shared" si="430"/>
        <v>-89.998015844681589</v>
      </c>
      <c r="AP735">
        <f t="shared" si="446"/>
        <v>23.609121289162623</v>
      </c>
      <c r="AQ735">
        <f t="shared" si="447"/>
        <v>-25.26482869549163</v>
      </c>
      <c r="AR735" s="28">
        <f t="shared" si="431"/>
        <v>-35.833916785824265</v>
      </c>
      <c r="AS735" s="30">
        <f t="shared" si="432"/>
        <v>-180.00159271815625</v>
      </c>
      <c r="AT735" s="28">
        <f t="shared" si="433"/>
        <v>7.1373607696769685</v>
      </c>
      <c r="AU735" s="28">
        <f t="shared" si="434"/>
        <v>63.916841076579409</v>
      </c>
      <c r="AV735" s="29">
        <f t="shared" si="435"/>
        <v>-5.3587041901106212E-2</v>
      </c>
      <c r="AW735" s="28">
        <f t="shared" si="436"/>
        <v>-6.3579003751603436</v>
      </c>
      <c r="AX735" s="31">
        <f t="shared" si="437"/>
        <v>7.0837737277758626</v>
      </c>
      <c r="AY735" s="28">
        <f t="shared" si="438"/>
        <v>57.558940701419068</v>
      </c>
      <c r="AZ735" s="8">
        <f t="shared" si="439"/>
        <v>-28.750143058048401</v>
      </c>
      <c r="BA735" s="8">
        <f t="shared" si="440"/>
        <v>-122.44265201673718</v>
      </c>
      <c r="BB735" s="8">
        <f t="shared" si="441"/>
        <v>57.557347983262815</v>
      </c>
      <c r="BD735" s="32">
        <f t="shared" si="442"/>
        <v>-29</v>
      </c>
      <c r="BE735" s="32">
        <f t="shared" si="443"/>
        <v>-122</v>
      </c>
      <c r="BF735" s="32">
        <f t="shared" si="444"/>
        <v>58</v>
      </c>
    </row>
    <row r="736" spans="22:58" x14ac:dyDescent="0.25">
      <c r="V736" s="27">
        <v>8.3200000000001193</v>
      </c>
      <c r="W736" s="32">
        <f t="shared" si="414"/>
        <v>2089296130.8546157</v>
      </c>
      <c r="X736">
        <f t="shared" si="448"/>
        <v>-3.4139245433795011</v>
      </c>
      <c r="Y736" s="28">
        <f t="shared" si="415"/>
        <v>-130.03990468677375</v>
      </c>
      <c r="Z736" s="28">
        <f t="shared" si="416"/>
        <v>-89.999981964532765</v>
      </c>
      <c r="AA736" s="28">
        <f t="shared" si="417"/>
        <v>91.957500420016487</v>
      </c>
      <c r="AB736" s="28">
        <f t="shared" si="418"/>
        <v>-89.998553735881941</v>
      </c>
      <c r="AC736" s="28">
        <f t="shared" si="419"/>
        <v>81.253250842711196</v>
      </c>
      <c r="AD736" s="28">
        <f t="shared" si="420"/>
        <v>89.99504024652002</v>
      </c>
      <c r="AE736" s="28">
        <f t="shared" si="421"/>
        <v>39.756922032574437</v>
      </c>
      <c r="AF736" s="28">
        <f t="shared" si="422"/>
        <v>-90.003495453894701</v>
      </c>
      <c r="AG736" s="28">
        <f t="shared" si="445"/>
        <v>92.110410468749379</v>
      </c>
      <c r="AH736" s="28">
        <f t="shared" si="423"/>
        <v>-216.24381723956202</v>
      </c>
      <c r="AI736" s="28">
        <f t="shared" si="424"/>
        <v>-89.999999999117065</v>
      </c>
      <c r="AJ736" s="28">
        <f t="shared" si="425"/>
        <v>139.58232978116661</v>
      </c>
      <c r="AK736" s="28">
        <f t="shared" si="426"/>
        <v>89.999993988177593</v>
      </c>
      <c r="AL736" s="29">
        <f t="shared" si="427"/>
        <v>-89.384054423851879</v>
      </c>
      <c r="AM736" s="28">
        <f t="shared" si="428"/>
        <v>-89.998054998631204</v>
      </c>
      <c r="AN736" s="28">
        <f t="shared" si="429"/>
        <v>-73.935131413497913</v>
      </c>
      <c r="AO736" s="28">
        <f t="shared" si="430"/>
        <v>-89.998061009570677</v>
      </c>
      <c r="AP736">
        <f t="shared" si="446"/>
        <v>23.609121289162623</v>
      </c>
      <c r="AQ736">
        <f t="shared" si="447"/>
        <v>-25.26482869549163</v>
      </c>
      <c r="AR736" s="28">
        <f t="shared" si="431"/>
        <v>-35.833916787252484</v>
      </c>
      <c r="AS736" s="30">
        <f t="shared" si="432"/>
        <v>-180.00155646346536</v>
      </c>
      <c r="AT736" s="28">
        <f t="shared" si="433"/>
        <v>7.2994093098841013</v>
      </c>
      <c r="AU736" s="28">
        <f t="shared" si="434"/>
        <v>64.434132807260966</v>
      </c>
      <c r="AV736" s="29">
        <f t="shared" si="435"/>
        <v>-5.6096279456799167E-2</v>
      </c>
      <c r="AW736" s="28">
        <f t="shared" si="436"/>
        <v>-6.5047399148334719</v>
      </c>
      <c r="AX736" s="31">
        <f t="shared" si="437"/>
        <v>7.2433130304273021</v>
      </c>
      <c r="AY736" s="28">
        <f t="shared" si="438"/>
        <v>57.929392892427494</v>
      </c>
      <c r="AZ736" s="8">
        <f t="shared" si="439"/>
        <v>-28.590603756825182</v>
      </c>
      <c r="BA736" s="8">
        <f t="shared" si="440"/>
        <v>-122.07216357103786</v>
      </c>
      <c r="BB736" s="8">
        <f t="shared" si="441"/>
        <v>57.927836428962138</v>
      </c>
      <c r="BD736" s="32">
        <f t="shared" si="442"/>
        <v>-29</v>
      </c>
      <c r="BE736" s="32">
        <f t="shared" si="443"/>
        <v>-122</v>
      </c>
      <c r="BF736" s="32">
        <f t="shared" si="444"/>
        <v>58</v>
      </c>
    </row>
    <row r="737" spans="22:58" x14ac:dyDescent="0.25">
      <c r="V737" s="27">
        <v>8.3300000000001209</v>
      </c>
      <c r="W737" s="32">
        <f t="shared" si="414"/>
        <v>2137962089.5028291</v>
      </c>
      <c r="X737">
        <f t="shared" si="448"/>
        <v>-3.4139245433795011</v>
      </c>
      <c r="Y737" s="28">
        <f t="shared" si="415"/>
        <v>-130.23990468677374</v>
      </c>
      <c r="Z737" s="28">
        <f t="shared" si="416"/>
        <v>-89.999982375070104</v>
      </c>
      <c r="AA737" s="28">
        <f t="shared" si="417"/>
        <v>92.157500419891974</v>
      </c>
      <c r="AB737" s="28">
        <f t="shared" si="418"/>
        <v>-89.99858665687249</v>
      </c>
      <c r="AC737" s="28">
        <f t="shared" si="419"/>
        <v>81.453250841246529</v>
      </c>
      <c r="AD737" s="28">
        <f t="shared" si="420"/>
        <v>89.995153144292047</v>
      </c>
      <c r="AE737" s="28">
        <f t="shared" si="421"/>
        <v>39.956922030985268</v>
      </c>
      <c r="AF737" s="28">
        <f t="shared" si="422"/>
        <v>-90.003415887650547</v>
      </c>
      <c r="AG737" s="28">
        <f t="shared" si="445"/>
        <v>92.110410468749379</v>
      </c>
      <c r="AH737" s="28">
        <f t="shared" si="423"/>
        <v>-216.44381723956204</v>
      </c>
      <c r="AI737" s="28">
        <f t="shared" si="424"/>
        <v>-89.99999999913716</v>
      </c>
      <c r="AJ737" s="28">
        <f t="shared" si="425"/>
        <v>139.78232978116665</v>
      </c>
      <c r="AK737" s="28">
        <f t="shared" si="426"/>
        <v>89.999994125023363</v>
      </c>
      <c r="AL737" s="29">
        <f t="shared" si="427"/>
        <v>-89.584054423626668</v>
      </c>
      <c r="AM737" s="28">
        <f t="shared" si="428"/>
        <v>-89.998099272267552</v>
      </c>
      <c r="AN737" s="28">
        <f t="shared" si="429"/>
        <v>-74.135131413272674</v>
      </c>
      <c r="AO737" s="28">
        <f t="shared" si="430"/>
        <v>-89.998105146381349</v>
      </c>
      <c r="AP737">
        <f t="shared" si="446"/>
        <v>23.609121289162623</v>
      </c>
      <c r="AQ737">
        <f t="shared" si="447"/>
        <v>-25.26482869549163</v>
      </c>
      <c r="AR737" s="28">
        <f t="shared" si="431"/>
        <v>-35.833916788616413</v>
      </c>
      <c r="AS737" s="30">
        <f t="shared" si="432"/>
        <v>-180.0015210340319</v>
      </c>
      <c r="AT737" s="28">
        <f t="shared" si="433"/>
        <v>7.4628537080400035</v>
      </c>
      <c r="AU737" s="28">
        <f t="shared" si="434"/>
        <v>64.944004288264409</v>
      </c>
      <c r="AV737" s="29">
        <f t="shared" si="435"/>
        <v>-5.872222079173256E-2</v>
      </c>
      <c r="AW737" s="28">
        <f t="shared" si="436"/>
        <v>-6.6549109855332498</v>
      </c>
      <c r="AX737" s="31">
        <f t="shared" si="437"/>
        <v>7.4041314872482706</v>
      </c>
      <c r="AY737" s="28">
        <f t="shared" si="438"/>
        <v>58.28909330273116</v>
      </c>
      <c r="AZ737" s="8">
        <f t="shared" si="439"/>
        <v>-28.429785301368142</v>
      </c>
      <c r="BA737" s="8">
        <f t="shared" si="440"/>
        <v>-121.71242773130074</v>
      </c>
      <c r="BB737" s="8">
        <f t="shared" si="441"/>
        <v>58.287572268699265</v>
      </c>
      <c r="BD737" s="32">
        <f t="shared" si="442"/>
        <v>-28</v>
      </c>
      <c r="BE737" s="32">
        <f t="shared" si="443"/>
        <v>-122</v>
      </c>
      <c r="BF737" s="32">
        <f t="shared" si="444"/>
        <v>58</v>
      </c>
    </row>
    <row r="738" spans="22:58" x14ac:dyDescent="0.25">
      <c r="V738" s="27">
        <v>8.3400000000001207</v>
      </c>
      <c r="W738" s="32">
        <f t="shared" si="414"/>
        <v>2187761623.9501634</v>
      </c>
      <c r="X738">
        <f t="shared" si="448"/>
        <v>-3.4139245433795011</v>
      </c>
      <c r="Y738" s="28">
        <f t="shared" si="415"/>
        <v>-130.43990468677376</v>
      </c>
      <c r="Z738" s="28">
        <f t="shared" si="416"/>
        <v>-89.999982776262499</v>
      </c>
      <c r="AA738" s="28">
        <f t="shared" si="417"/>
        <v>92.357500419773032</v>
      </c>
      <c r="AB738" s="28">
        <f t="shared" si="418"/>
        <v>-89.998618828489796</v>
      </c>
      <c r="AC738" s="28">
        <f t="shared" si="419"/>
        <v>81.653250839847772</v>
      </c>
      <c r="AD738" s="28">
        <f t="shared" si="420"/>
        <v>89.995263472197095</v>
      </c>
      <c r="AE738" s="28">
        <f t="shared" si="421"/>
        <v>40.156922029467552</v>
      </c>
      <c r="AF738" s="28">
        <f t="shared" si="422"/>
        <v>-90.003338132555214</v>
      </c>
      <c r="AG738" s="28">
        <f t="shared" si="445"/>
        <v>92.110410468749379</v>
      </c>
      <c r="AH738" s="28">
        <f t="shared" si="423"/>
        <v>-216.64381723956205</v>
      </c>
      <c r="AI738" s="28">
        <f t="shared" si="424"/>
        <v>-89.999999999156799</v>
      </c>
      <c r="AJ738" s="28">
        <f t="shared" si="425"/>
        <v>139.98232978116664</v>
      </c>
      <c r="AK738" s="28">
        <f t="shared" si="426"/>
        <v>89.999994258754171</v>
      </c>
      <c r="AL738" s="29">
        <f t="shared" si="427"/>
        <v>-89.784054423411547</v>
      </c>
      <c r="AM738" s="28">
        <f t="shared" si="428"/>
        <v>-89.99814253811293</v>
      </c>
      <c r="AN738" s="28">
        <f t="shared" si="429"/>
        <v>-74.335131413057582</v>
      </c>
      <c r="AO738" s="28">
        <f t="shared" si="430"/>
        <v>-89.998148278515558</v>
      </c>
      <c r="AP738">
        <f t="shared" si="446"/>
        <v>23.609121289162623</v>
      </c>
      <c r="AQ738">
        <f t="shared" si="447"/>
        <v>-25.26482869549163</v>
      </c>
      <c r="AR738" s="28">
        <f t="shared" si="431"/>
        <v>-35.833916789919037</v>
      </c>
      <c r="AS738" s="30">
        <f t="shared" si="432"/>
        <v>-180.00148641107077</v>
      </c>
      <c r="AT738" s="28">
        <f t="shared" si="433"/>
        <v>7.6276537773455093</v>
      </c>
      <c r="AU738" s="28">
        <f t="shared" si="434"/>
        <v>65.446402784465747</v>
      </c>
      <c r="AV738" s="29">
        <f t="shared" si="435"/>
        <v>-6.1470218219691328E-2</v>
      </c>
      <c r="AW738" s="28">
        <f t="shared" si="436"/>
        <v>-6.8084849526490681</v>
      </c>
      <c r="AX738" s="31">
        <f t="shared" si="437"/>
        <v>7.5661835591258182</v>
      </c>
      <c r="AY738" s="28">
        <f t="shared" si="438"/>
        <v>58.637917831816679</v>
      </c>
      <c r="AZ738" s="8">
        <f t="shared" si="439"/>
        <v>-28.267733230793219</v>
      </c>
      <c r="BA738" s="8">
        <f t="shared" si="440"/>
        <v>-121.36356857925409</v>
      </c>
      <c r="BB738" s="8">
        <f t="shared" si="441"/>
        <v>58.636431420745907</v>
      </c>
      <c r="BD738" s="32">
        <f t="shared" si="442"/>
        <v>-28</v>
      </c>
      <c r="BE738" s="32">
        <f t="shared" si="443"/>
        <v>-121</v>
      </c>
      <c r="BF738" s="32">
        <f t="shared" si="444"/>
        <v>59</v>
      </c>
    </row>
    <row r="739" spans="22:58" x14ac:dyDescent="0.25">
      <c r="V739" s="27">
        <v>8.3500000000001204</v>
      </c>
      <c r="W739" s="32">
        <f t="shared" si="414"/>
        <v>2238721138.5689645</v>
      </c>
      <c r="X739">
        <f t="shared" si="448"/>
        <v>-3.4139245433795011</v>
      </c>
      <c r="Y739" s="28">
        <f t="shared" si="415"/>
        <v>-130.63990468677372</v>
      </c>
      <c r="Z739" s="28">
        <f t="shared" si="416"/>
        <v>-89.999983168322629</v>
      </c>
      <c r="AA739" s="28">
        <f t="shared" si="417"/>
        <v>92.557500419659448</v>
      </c>
      <c r="AB739" s="28">
        <f t="shared" si="418"/>
        <v>-89.998650267791689</v>
      </c>
      <c r="AC739" s="28">
        <f t="shared" si="419"/>
        <v>81.853250838511968</v>
      </c>
      <c r="AD739" s="28">
        <f t="shared" si="420"/>
        <v>89.995371288732429</v>
      </c>
      <c r="AE739" s="28">
        <f t="shared" si="421"/>
        <v>40.356922028018204</v>
      </c>
      <c r="AF739" s="28">
        <f t="shared" si="422"/>
        <v>-90.003262147381889</v>
      </c>
      <c r="AG739" s="28">
        <f t="shared" si="445"/>
        <v>92.110410468749379</v>
      </c>
      <c r="AH739" s="28">
        <f t="shared" si="423"/>
        <v>-216.84381723956204</v>
      </c>
      <c r="AI739" s="28">
        <f t="shared" si="424"/>
        <v>-89.999999999175998</v>
      </c>
      <c r="AJ739" s="28">
        <f t="shared" si="425"/>
        <v>140.18232978116663</v>
      </c>
      <c r="AK739" s="28">
        <f t="shared" si="426"/>
        <v>89.999994389440886</v>
      </c>
      <c r="AL739" s="29">
        <f t="shared" si="427"/>
        <v>-89.984054423206118</v>
      </c>
      <c r="AM739" s="28">
        <f t="shared" si="428"/>
        <v>-89.998184819107408</v>
      </c>
      <c r="AN739" s="28">
        <f t="shared" si="429"/>
        <v>-74.535131412852152</v>
      </c>
      <c r="AO739" s="28">
        <f t="shared" si="430"/>
        <v>-89.99819042884252</v>
      </c>
      <c r="AP739">
        <f t="shared" si="446"/>
        <v>23.609121289162623</v>
      </c>
      <c r="AQ739">
        <f t="shared" si="447"/>
        <v>-25.26482869549163</v>
      </c>
      <c r="AR739" s="28">
        <f t="shared" si="431"/>
        <v>-35.833916791162956</v>
      </c>
      <c r="AS739" s="30">
        <f t="shared" si="432"/>
        <v>-180.00145257622441</v>
      </c>
      <c r="AT739" s="28">
        <f t="shared" si="433"/>
        <v>7.7937696661947511</v>
      </c>
      <c r="AU739" s="28">
        <f t="shared" si="434"/>
        <v>65.941285593296826</v>
      </c>
      <c r="AV739" s="29">
        <f t="shared" si="435"/>
        <v>-6.4345862345758412E-2</v>
      </c>
      <c r="AW739" s="28">
        <f t="shared" si="436"/>
        <v>-6.9655344116944704</v>
      </c>
      <c r="AX739" s="31">
        <f t="shared" si="437"/>
        <v>7.7294238038489924</v>
      </c>
      <c r="AY739" s="28">
        <f t="shared" si="438"/>
        <v>58.975751181602355</v>
      </c>
      <c r="AZ739" s="8">
        <f t="shared" si="439"/>
        <v>-28.104492987313964</v>
      </c>
      <c r="BA739" s="8">
        <f t="shared" si="440"/>
        <v>-121.02570139462205</v>
      </c>
      <c r="BB739" s="8">
        <f t="shared" si="441"/>
        <v>58.974298605377953</v>
      </c>
      <c r="BD739" s="32">
        <f t="shared" si="442"/>
        <v>-28</v>
      </c>
      <c r="BE739" s="32">
        <f t="shared" si="443"/>
        <v>-121</v>
      </c>
      <c r="BF739" s="32">
        <f t="shared" si="444"/>
        <v>59</v>
      </c>
    </row>
    <row r="740" spans="22:58" x14ac:dyDescent="0.25">
      <c r="V740" s="27">
        <v>8.3600000000001202</v>
      </c>
      <c r="W740" s="32">
        <f t="shared" si="414"/>
        <v>2290867652.7684121</v>
      </c>
      <c r="X740">
        <f t="shared" si="448"/>
        <v>-3.4139245433795011</v>
      </c>
      <c r="Y740" s="28">
        <f t="shared" si="415"/>
        <v>-130.83990468677371</v>
      </c>
      <c r="Z740" s="28">
        <f t="shared" si="416"/>
        <v>-89.999983551458385</v>
      </c>
      <c r="AA740" s="28">
        <f t="shared" si="417"/>
        <v>92.757500419550979</v>
      </c>
      <c r="AB740" s="28">
        <f t="shared" si="418"/>
        <v>-89.998680991447699</v>
      </c>
      <c r="AC740" s="28">
        <f t="shared" si="419"/>
        <v>82.053250837236291</v>
      </c>
      <c r="AD740" s="28">
        <f t="shared" si="420"/>
        <v>89.995476651063825</v>
      </c>
      <c r="AE740" s="28">
        <f t="shared" si="421"/>
        <v>40.556922026634069</v>
      </c>
      <c r="AF740" s="28">
        <f t="shared" si="422"/>
        <v>-90.003187891842259</v>
      </c>
      <c r="AG740" s="28">
        <f t="shared" si="445"/>
        <v>92.110410468749379</v>
      </c>
      <c r="AH740" s="28">
        <f t="shared" si="423"/>
        <v>-217.04381723956203</v>
      </c>
      <c r="AI740" s="28">
        <f t="shared" si="424"/>
        <v>-89.999999999194742</v>
      </c>
      <c r="AJ740" s="28">
        <f t="shared" si="425"/>
        <v>140.38232978116665</v>
      </c>
      <c r="AK740" s="28">
        <f t="shared" si="426"/>
        <v>89.9999945171528</v>
      </c>
      <c r="AL740" s="29">
        <f t="shared" si="427"/>
        <v>-90.18405442300994</v>
      </c>
      <c r="AM740" s="28">
        <f t="shared" si="428"/>
        <v>-89.998226137668965</v>
      </c>
      <c r="AN740" s="28">
        <f t="shared" si="429"/>
        <v>-74.735131412655946</v>
      </c>
      <c r="AO740" s="28">
        <f t="shared" si="430"/>
        <v>-89.998231619710907</v>
      </c>
      <c r="AP740">
        <f t="shared" si="446"/>
        <v>23.609121289162623</v>
      </c>
      <c r="AQ740">
        <f t="shared" si="447"/>
        <v>-25.26482869549163</v>
      </c>
      <c r="AR740" s="28">
        <f t="shared" si="431"/>
        <v>-35.833916792350884</v>
      </c>
      <c r="AS740" s="30">
        <f t="shared" si="432"/>
        <v>-180.00141951155317</v>
      </c>
      <c r="AT740" s="28">
        <f t="shared" si="433"/>
        <v>7.9611619207523843</v>
      </c>
      <c r="AU740" s="28">
        <f t="shared" si="434"/>
        <v>66.428619688620074</v>
      </c>
      <c r="AV740" s="29">
        <f t="shared" si="435"/>
        <v>-6.7354991993913482E-2</v>
      </c>
      <c r="AW740" s="28">
        <f t="shared" si="436"/>
        <v>-7.126133187693183</v>
      </c>
      <c r="AX740" s="31">
        <f t="shared" si="437"/>
        <v>7.8938069287584707</v>
      </c>
      <c r="AY740" s="28">
        <f t="shared" si="438"/>
        <v>59.302486500926889</v>
      </c>
      <c r="AZ740" s="8">
        <f t="shared" si="439"/>
        <v>-27.940109863592411</v>
      </c>
      <c r="BA740" s="8">
        <f t="shared" si="440"/>
        <v>-120.69893301062628</v>
      </c>
      <c r="BB740" s="8">
        <f t="shared" si="441"/>
        <v>59.301066989373723</v>
      </c>
      <c r="BD740" s="32">
        <f t="shared" si="442"/>
        <v>-28</v>
      </c>
      <c r="BE740" s="32">
        <f t="shared" si="443"/>
        <v>-121</v>
      </c>
      <c r="BF740" s="32">
        <f t="shared" si="444"/>
        <v>59</v>
      </c>
    </row>
    <row r="741" spans="22:58" x14ac:dyDescent="0.25">
      <c r="V741" s="27">
        <v>8.37000000000012</v>
      </c>
      <c r="W741" s="32">
        <f t="shared" si="414"/>
        <v>2344228815.3205757</v>
      </c>
      <c r="X741">
        <f t="shared" si="448"/>
        <v>-3.4139245433795011</v>
      </c>
      <c r="Y741" s="28">
        <f t="shared" si="415"/>
        <v>-131.0399046867737</v>
      </c>
      <c r="Z741" s="28">
        <f t="shared" si="416"/>
        <v>-89.999983925872897</v>
      </c>
      <c r="AA741" s="28">
        <f t="shared" si="417"/>
        <v>92.957500419447399</v>
      </c>
      <c r="AB741" s="28">
        <f t="shared" si="418"/>
        <v>-89.998711015747929</v>
      </c>
      <c r="AC741" s="28">
        <f t="shared" si="419"/>
        <v>82.253250836018012</v>
      </c>
      <c r="AD741" s="28">
        <f t="shared" si="420"/>
        <v>89.995579615055789</v>
      </c>
      <c r="AE741" s="28">
        <f t="shared" si="421"/>
        <v>40.756922025312221</v>
      </c>
      <c r="AF741" s="28">
        <f t="shared" si="422"/>
        <v>-90.003115326565052</v>
      </c>
      <c r="AG741" s="28">
        <f t="shared" si="445"/>
        <v>92.110410468749379</v>
      </c>
      <c r="AH741" s="28">
        <f t="shared" si="423"/>
        <v>-217.24381723956202</v>
      </c>
      <c r="AI741" s="28">
        <f t="shared" si="424"/>
        <v>-89.999999999213074</v>
      </c>
      <c r="AJ741" s="28">
        <f t="shared" si="425"/>
        <v>140.58232978116664</v>
      </c>
      <c r="AK741" s="28">
        <f t="shared" si="426"/>
        <v>89.999994641957642</v>
      </c>
      <c r="AL741" s="29">
        <f t="shared" si="427"/>
        <v>-90.384054422822572</v>
      </c>
      <c r="AM741" s="28">
        <f t="shared" si="428"/>
        <v>-89.998266515705239</v>
      </c>
      <c r="AN741" s="28">
        <f t="shared" si="429"/>
        <v>-74.935131412468579</v>
      </c>
      <c r="AO741" s="28">
        <f t="shared" si="430"/>
        <v>-89.998271872960672</v>
      </c>
      <c r="AP741">
        <f t="shared" si="446"/>
        <v>23.609121289162623</v>
      </c>
      <c r="AQ741">
        <f t="shared" si="447"/>
        <v>-25.26482869549163</v>
      </c>
      <c r="AR741" s="28">
        <f t="shared" si="431"/>
        <v>-35.833916793485365</v>
      </c>
      <c r="AS741" s="30">
        <f t="shared" si="432"/>
        <v>-180.00138719952571</v>
      </c>
      <c r="AT741" s="28">
        <f t="shared" si="433"/>
        <v>8.1297915425874088</v>
      </c>
      <c r="AU741" s="28">
        <f t="shared" si="434"/>
        <v>66.908381352106773</v>
      </c>
      <c r="AV741" s="29">
        <f t="shared" si="435"/>
        <v>-7.050370448311355E-2</v>
      </c>
      <c r="AW741" s="28">
        <f t="shared" si="436"/>
        <v>-7.2903563326511609</v>
      </c>
      <c r="AX741" s="31">
        <f t="shared" si="437"/>
        <v>8.0592878381042947</v>
      </c>
      <c r="AY741" s="28">
        <f t="shared" si="438"/>
        <v>59.618025019455615</v>
      </c>
      <c r="AZ741" s="8">
        <f t="shared" si="439"/>
        <v>-27.774628955381068</v>
      </c>
      <c r="BA741" s="8">
        <f t="shared" si="440"/>
        <v>-120.38336218007009</v>
      </c>
      <c r="BB741" s="8">
        <f t="shared" si="441"/>
        <v>59.616637819929906</v>
      </c>
      <c r="BD741" s="32">
        <f t="shared" si="442"/>
        <v>-28</v>
      </c>
      <c r="BE741" s="32">
        <f t="shared" si="443"/>
        <v>-120</v>
      </c>
      <c r="BF741" s="32">
        <f t="shared" si="444"/>
        <v>60</v>
      </c>
    </row>
    <row r="742" spans="22:58" x14ac:dyDescent="0.25">
      <c r="V742" s="27">
        <v>8.3800000000001198</v>
      </c>
      <c r="W742" s="32">
        <f t="shared" si="414"/>
        <v>2398832919.0201592</v>
      </c>
      <c r="X742">
        <f t="shared" si="448"/>
        <v>-3.4139245433795011</v>
      </c>
      <c r="Y742" s="28">
        <f t="shared" si="415"/>
        <v>-131.23990468677368</v>
      </c>
      <c r="Z742" s="28">
        <f t="shared" si="416"/>
        <v>-89.999984291764704</v>
      </c>
      <c r="AA742" s="28">
        <f t="shared" si="417"/>
        <v>93.157500419348466</v>
      </c>
      <c r="AB742" s="28">
        <f t="shared" si="418"/>
        <v>-89.998740356611648</v>
      </c>
      <c r="AC742" s="28">
        <f t="shared" si="419"/>
        <v>82.453250834854572</v>
      </c>
      <c r="AD742" s="28">
        <f t="shared" si="420"/>
        <v>89.99568023530118</v>
      </c>
      <c r="AE742" s="28">
        <f t="shared" si="421"/>
        <v>40.956922024049859</v>
      </c>
      <c r="AF742" s="28">
        <f t="shared" si="422"/>
        <v>-90.003044413075187</v>
      </c>
      <c r="AG742" s="28">
        <f t="shared" si="445"/>
        <v>92.110410468749379</v>
      </c>
      <c r="AH742" s="28">
        <f t="shared" si="423"/>
        <v>-217.44381723956201</v>
      </c>
      <c r="AI742" s="28">
        <f t="shared" si="424"/>
        <v>-89.999999999230994</v>
      </c>
      <c r="AJ742" s="28">
        <f t="shared" si="425"/>
        <v>140.78232978116662</v>
      </c>
      <c r="AK742" s="28">
        <f t="shared" si="426"/>
        <v>89.999994763921563</v>
      </c>
      <c r="AL742" s="29">
        <f t="shared" si="427"/>
        <v>-90.584054422643661</v>
      </c>
      <c r="AM742" s="28">
        <f t="shared" si="428"/>
        <v>-89.998305974625197</v>
      </c>
      <c r="AN742" s="28">
        <f t="shared" si="429"/>
        <v>-75.135131412289667</v>
      </c>
      <c r="AO742" s="28">
        <f t="shared" si="430"/>
        <v>-89.998311209934627</v>
      </c>
      <c r="AP742">
        <f t="shared" si="446"/>
        <v>23.609121289162623</v>
      </c>
      <c r="AQ742">
        <f t="shared" si="447"/>
        <v>-25.26482869549163</v>
      </c>
      <c r="AR742" s="28">
        <f t="shared" si="431"/>
        <v>-35.833916794568815</v>
      </c>
      <c r="AS742" s="30">
        <f t="shared" si="432"/>
        <v>-180.00135562300983</v>
      </c>
      <c r="AT742" s="28">
        <f t="shared" si="433"/>
        <v>8.2996200414182937</v>
      </c>
      <c r="AU742" s="28">
        <f t="shared" si="434"/>
        <v>67.380555794791121</v>
      </c>
      <c r="AV742" s="29">
        <f t="shared" si="435"/>
        <v>-7.379836625767966E-2</v>
      </c>
      <c r="AW742" s="28">
        <f t="shared" si="436"/>
        <v>-7.4582801209565099</v>
      </c>
      <c r="AX742" s="31">
        <f t="shared" si="437"/>
        <v>8.2258216751606135</v>
      </c>
      <c r="AY742" s="28">
        <f t="shared" si="438"/>
        <v>59.922275673834612</v>
      </c>
      <c r="AZ742" s="8">
        <f t="shared" si="439"/>
        <v>-27.608095119408201</v>
      </c>
      <c r="BA742" s="8">
        <f t="shared" si="440"/>
        <v>-120.07907994917522</v>
      </c>
      <c r="BB742" s="8">
        <f t="shared" si="441"/>
        <v>59.920920050824776</v>
      </c>
      <c r="BD742" s="32">
        <f t="shared" si="442"/>
        <v>-28</v>
      </c>
      <c r="BE742" s="32">
        <f t="shared" si="443"/>
        <v>-120</v>
      </c>
      <c r="BF742" s="32">
        <f t="shared" si="444"/>
        <v>60</v>
      </c>
    </row>
    <row r="743" spans="22:58" x14ac:dyDescent="0.25">
      <c r="V743" s="27">
        <v>8.3900000000001196</v>
      </c>
      <c r="W743" s="32">
        <f t="shared" si="414"/>
        <v>2454708915.6857147</v>
      </c>
      <c r="X743">
        <f t="shared" si="448"/>
        <v>-3.4139245433795011</v>
      </c>
      <c r="Y743" s="28">
        <f t="shared" si="415"/>
        <v>-131.43990468677367</v>
      </c>
      <c r="Z743" s="28">
        <f t="shared" si="416"/>
        <v>-89.9999846493278</v>
      </c>
      <c r="AA743" s="28">
        <f t="shared" si="417"/>
        <v>93.357500419253967</v>
      </c>
      <c r="AB743" s="28">
        <f t="shared" si="418"/>
        <v>-89.998769029595749</v>
      </c>
      <c r="AC743" s="28">
        <f t="shared" si="419"/>
        <v>82.653250833743499</v>
      </c>
      <c r="AD743" s="28">
        <f t="shared" si="420"/>
        <v>89.995778565150175</v>
      </c>
      <c r="AE743" s="28">
        <f t="shared" si="421"/>
        <v>41.156922022844299</v>
      </c>
      <c r="AF743" s="28">
        <f t="shared" si="422"/>
        <v>-90.002975113773374</v>
      </c>
      <c r="AG743" s="28">
        <f t="shared" si="445"/>
        <v>92.110410468749379</v>
      </c>
      <c r="AH743" s="28">
        <f t="shared" si="423"/>
        <v>-217.64381723956203</v>
      </c>
      <c r="AI743" s="28">
        <f t="shared" si="424"/>
        <v>-89.999999999248502</v>
      </c>
      <c r="AJ743" s="28">
        <f t="shared" si="425"/>
        <v>140.98232978116664</v>
      </c>
      <c r="AK743" s="28">
        <f t="shared" si="426"/>
        <v>89.999994883109267</v>
      </c>
      <c r="AL743" s="29">
        <f t="shared" si="427"/>
        <v>-90.784054422472792</v>
      </c>
      <c r="AM743" s="28">
        <f t="shared" si="428"/>
        <v>-89.998344535350483</v>
      </c>
      <c r="AN743" s="28">
        <f t="shared" si="429"/>
        <v>-75.335131412118798</v>
      </c>
      <c r="AO743" s="28">
        <f t="shared" si="430"/>
        <v>-89.998349651489718</v>
      </c>
      <c r="AP743">
        <f t="shared" si="446"/>
        <v>23.609121289162623</v>
      </c>
      <c r="AQ743">
        <f t="shared" si="447"/>
        <v>-25.26482869549163</v>
      </c>
      <c r="AR743" s="28">
        <f t="shared" si="431"/>
        <v>-35.833916795603507</v>
      </c>
      <c r="AS743" s="30">
        <f t="shared" si="432"/>
        <v>-180.00132476526309</v>
      </c>
      <c r="AT743" s="28">
        <f t="shared" si="433"/>
        <v>8.4706094830534191</v>
      </c>
      <c r="AU743" s="28">
        <f t="shared" si="434"/>
        <v>67.845136771327574</v>
      </c>
      <c r="AV743" s="29">
        <f t="shared" si="435"/>
        <v>-7.7245623877127842E-2</v>
      </c>
      <c r="AW743" s="28">
        <f t="shared" si="436"/>
        <v>-7.6299820425399627</v>
      </c>
      <c r="AX743" s="31">
        <f t="shared" si="437"/>
        <v>8.3933638591762918</v>
      </c>
      <c r="AY743" s="28">
        <f t="shared" si="438"/>
        <v>60.21515472878761</v>
      </c>
      <c r="AZ743" s="8">
        <f t="shared" si="439"/>
        <v>-27.440552936427217</v>
      </c>
      <c r="BA743" s="8">
        <f t="shared" si="440"/>
        <v>-119.78617003647548</v>
      </c>
      <c r="BB743" s="8">
        <f t="shared" si="441"/>
        <v>60.213829963524518</v>
      </c>
      <c r="BD743" s="32">
        <f t="shared" si="442"/>
        <v>-27</v>
      </c>
      <c r="BE743" s="32">
        <f t="shared" si="443"/>
        <v>-120</v>
      </c>
      <c r="BF743" s="32">
        <f t="shared" si="444"/>
        <v>60</v>
      </c>
    </row>
    <row r="744" spans="22:58" x14ac:dyDescent="0.25">
      <c r="V744" s="27">
        <v>8.4000000000001194</v>
      </c>
      <c r="W744" s="32">
        <f t="shared" si="414"/>
        <v>2511886431.5102711</v>
      </c>
      <c r="X744">
        <f t="shared" si="448"/>
        <v>-3.4139245433795011</v>
      </c>
      <c r="Y744" s="28">
        <f t="shared" si="415"/>
        <v>-131.6399046867736</v>
      </c>
      <c r="Z744" s="28">
        <f t="shared" si="416"/>
        <v>-89.999984998751756</v>
      </c>
      <c r="AA744" s="28">
        <f t="shared" si="417"/>
        <v>93.55750041916373</v>
      </c>
      <c r="AB744" s="28">
        <f t="shared" si="418"/>
        <v>-89.998797049903075</v>
      </c>
      <c r="AC744" s="28">
        <f t="shared" si="419"/>
        <v>82.853250832682406</v>
      </c>
      <c r="AD744" s="28">
        <f t="shared" si="420"/>
        <v>89.995874656738579</v>
      </c>
      <c r="AE744" s="28">
        <f t="shared" si="421"/>
        <v>41.356922021693038</v>
      </c>
      <c r="AF744" s="28">
        <f t="shared" si="422"/>
        <v>-90.002907391916267</v>
      </c>
      <c r="AG744" s="28">
        <f t="shared" si="445"/>
        <v>92.110410468749379</v>
      </c>
      <c r="AH744" s="28">
        <f t="shared" si="423"/>
        <v>-217.84381723956199</v>
      </c>
      <c r="AI744" s="28">
        <f t="shared" si="424"/>
        <v>-89.999999999265611</v>
      </c>
      <c r="AJ744" s="28">
        <f t="shared" si="425"/>
        <v>141.1823297811666</v>
      </c>
      <c r="AK744" s="28">
        <f t="shared" si="426"/>
        <v>89.999994999583919</v>
      </c>
      <c r="AL744" s="29">
        <f t="shared" si="427"/>
        <v>-90.984054422309569</v>
      </c>
      <c r="AM744" s="28">
        <f t="shared" si="428"/>
        <v>-89.998382218326498</v>
      </c>
      <c r="AN744" s="28">
        <f t="shared" si="429"/>
        <v>-75.535131411955575</v>
      </c>
      <c r="AO744" s="28">
        <f t="shared" si="430"/>
        <v>-89.99838721800819</v>
      </c>
      <c r="AP744">
        <f t="shared" si="446"/>
        <v>23.609121289162623</v>
      </c>
      <c r="AQ744">
        <f t="shared" si="447"/>
        <v>-25.26482869549163</v>
      </c>
      <c r="AR744" s="28">
        <f t="shared" si="431"/>
        <v>-35.833916796591545</v>
      </c>
      <c r="AS744" s="30">
        <f t="shared" si="432"/>
        <v>-180.00129460992446</v>
      </c>
      <c r="AT744" s="28">
        <f t="shared" si="433"/>
        <v>8.6427225326363804</v>
      </c>
      <c r="AU744" s="28">
        <f t="shared" si="434"/>
        <v>68.302126189323161</v>
      </c>
      <c r="AV744" s="29">
        <f t="shared" si="435"/>
        <v>-8.0852415369953412E-2</v>
      </c>
      <c r="AW744" s="28">
        <f t="shared" si="436"/>
        <v>-7.8055407936189765</v>
      </c>
      <c r="AX744" s="31">
        <f t="shared" si="437"/>
        <v>8.5618701172664267</v>
      </c>
      <c r="AY744" s="28">
        <f t="shared" si="438"/>
        <v>60.496585395704187</v>
      </c>
      <c r="AZ744" s="8">
        <f t="shared" si="439"/>
        <v>-27.272046679325118</v>
      </c>
      <c r="BA744" s="8">
        <f t="shared" si="440"/>
        <v>-119.50470921422027</v>
      </c>
      <c r="BB744" s="8">
        <f t="shared" si="441"/>
        <v>60.49529078577973</v>
      </c>
      <c r="BD744" s="32">
        <f t="shared" si="442"/>
        <v>-27</v>
      </c>
      <c r="BE744" s="32">
        <f t="shared" si="443"/>
        <v>-120</v>
      </c>
      <c r="BF744" s="32">
        <f t="shared" si="444"/>
        <v>60</v>
      </c>
    </row>
    <row r="745" spans="22:58" x14ac:dyDescent="0.25">
      <c r="V745" s="27">
        <v>8.4100000000001192</v>
      </c>
      <c r="W745" s="32">
        <f t="shared" ref="W745:W808" si="449">10*10^V745</f>
        <v>2570395782.7695704</v>
      </c>
      <c r="X745">
        <f t="shared" si="448"/>
        <v>-3.4139245433795011</v>
      </c>
      <c r="Y745" s="28">
        <f t="shared" ref="Y745:Y808" si="450">20*LOG(1/SQRT((W745/fp)^2+1))</f>
        <v>-131.83990468677359</v>
      </c>
      <c r="Z745" s="28">
        <f t="shared" ref="Z745:Z808" si="451">-180/PI()*ATAN(W745/fp)</f>
        <v>-89.999985340221855</v>
      </c>
      <c r="AA745" s="28">
        <f t="shared" ref="AA745:AA808" si="452">20*LOG(SQRT((W745/fzRHP)^2+1))</f>
        <v>93.757500419077559</v>
      </c>
      <c r="AB745" s="28">
        <f t="shared" ref="AB745:AB808" si="453">-180/PI()*ATAN(W745/fzRHP)</f>
        <v>-89.998824432390322</v>
      </c>
      <c r="AC745" s="28">
        <f t="shared" ref="AC745:AC808" si="454">20*LOG(SQRT((W745/fzESR)^2+1))</f>
        <v>83.053250831669089</v>
      </c>
      <c r="AD745" s="28">
        <f t="shared" ref="AD745:AD808" si="455">180/PI()*ATAN(W745/fzESR)</f>
        <v>89.995968561015403</v>
      </c>
      <c r="AE745" s="28">
        <f t="shared" ref="AE745:AE808" si="456">X745+Y745+AA745+AC745</f>
        <v>41.556922020593561</v>
      </c>
      <c r="AF745" s="28">
        <f t="shared" ref="AF745:AF808" si="457">Z745+AB745+AD745</f>
        <v>-90.00284121159676</v>
      </c>
      <c r="AG745" s="28">
        <f t="shared" si="445"/>
        <v>92.110410468749379</v>
      </c>
      <c r="AH745" s="28">
        <f t="shared" ref="AH745:AH808" si="458">20*LOG(1/SQRT((W745/fp_comp1)^2+1))</f>
        <v>-218.04381723956197</v>
      </c>
      <c r="AI745" s="28">
        <f t="shared" ref="AI745:AI808" si="459">-180/PI()*ATAN(W745/fp_comp1)</f>
        <v>-89.999999999282323</v>
      </c>
      <c r="AJ745" s="28">
        <f t="shared" ref="AJ745:AJ808" si="460">20*LOG(SQRT((W745/fz_comp)^2+1))</f>
        <v>141.38232978116659</v>
      </c>
      <c r="AK745" s="28">
        <f t="shared" ref="AK745:AK808" si="461">180/PI()*ATAN(W745/fz_comp)</f>
        <v>89.999995113407294</v>
      </c>
      <c r="AL745" s="29">
        <f t="shared" ref="AL745:AL808" si="462">20*LOG(1/SQRT((W745/fp_comp2)^2+1))</f>
        <v>-91.18405442215375</v>
      </c>
      <c r="AM745" s="28">
        <f t="shared" ref="AM745:AM808" si="463">-180/PI()*ATAN(W745/fp_comp2)</f>
        <v>-89.998419043533247</v>
      </c>
      <c r="AN745" s="28">
        <f t="shared" ref="AN745:AN808" si="464">AG745+AH745+AJ745+AL745</f>
        <v>-75.735131411799756</v>
      </c>
      <c r="AO745" s="28">
        <f t="shared" ref="AO745:AO808" si="465">AI745+AK745+AM745</f>
        <v>-89.998423929408276</v>
      </c>
      <c r="AP745">
        <f t="shared" si="446"/>
        <v>23.609121289162623</v>
      </c>
      <c r="AQ745">
        <f t="shared" si="447"/>
        <v>-25.26482869549163</v>
      </c>
      <c r="AR745" s="28">
        <f t="shared" ref="AR745:AR808" si="466">AE745+AN745+AP745+AQ745</f>
        <v>-35.833916797535203</v>
      </c>
      <c r="AS745" s="30">
        <f t="shared" ref="AS745:AS808" si="467">AF745+AO745</f>
        <v>-180.00126514100504</v>
      </c>
      <c r="AT745" s="28">
        <f t="shared" ref="AT745:AT808" si="468">20*LOG(SQRT((W745/fz_ff)^2+1))</f>
        <v>8.8159224933282658</v>
      </c>
      <c r="AU745" s="28">
        <f t="shared" ref="AU745:AU808" si="469">180/PI()*ATAN(W745/fz_ff)</f>
        <v>68.751533715955489</v>
      </c>
      <c r="AV745" s="29">
        <f t="shared" ref="AV745:AV808" si="470">20*LOG(1/SQRT((W745/fp_ff)^2+1))</f>
        <v>-8.4625981954949442E-2</v>
      </c>
      <c r="AW745" s="28">
        <f t="shared" ref="AW745:AW808" si="471">-180/PI()*ATAN(W745/fp_ff)</f>
        <v>-7.9850362648387518</v>
      </c>
      <c r="AX745" s="31">
        <f t="shared" ref="AX745:AX808" si="472">AT745+AV745</f>
        <v>8.7312965113733156</v>
      </c>
      <c r="AY745" s="28">
        <f t="shared" ref="AY745:AY808" si="473">AU745+AW745</f>
        <v>60.766497451116734</v>
      </c>
      <c r="AZ745" s="8">
        <f t="shared" ref="AZ745:AZ808" si="474">AR745+AX745</f>
        <v>-27.102620286161887</v>
      </c>
      <c r="BA745" s="8">
        <f t="shared" ref="BA745:BA808" si="475">AS745+AY745</f>
        <v>-119.2347676898883</v>
      </c>
      <c r="BB745" s="8">
        <f t="shared" ref="BB745:BB808" si="476">BA745+180</f>
        <v>60.765232310111699</v>
      </c>
      <c r="BD745" s="32">
        <f t="shared" ref="BD745:BD808" si="477">ROUND(AZ745,0)</f>
        <v>-27</v>
      </c>
      <c r="BE745" s="32">
        <f t="shared" ref="BE745:BE808" si="478">ROUND(BA745,0)</f>
        <v>-119</v>
      </c>
      <c r="BF745" s="32">
        <f t="shared" ref="BF745:BF808" si="479">ROUND(BB745,0)</f>
        <v>61</v>
      </c>
    </row>
    <row r="746" spans="22:58" x14ac:dyDescent="0.25">
      <c r="V746" s="27">
        <v>8.4200000000001207</v>
      </c>
      <c r="W746" s="32">
        <f t="shared" si="449"/>
        <v>2630267991.8961139</v>
      </c>
      <c r="X746">
        <f t="shared" si="448"/>
        <v>-3.4139245433795011</v>
      </c>
      <c r="Y746" s="28">
        <f t="shared" si="450"/>
        <v>-132.03990468677361</v>
      </c>
      <c r="Z746" s="28">
        <f t="shared" si="451"/>
        <v>-89.999985673919142</v>
      </c>
      <c r="AA746" s="28">
        <f t="shared" si="452"/>
        <v>93.957500418995309</v>
      </c>
      <c r="AB746" s="28">
        <f t="shared" si="453"/>
        <v>-89.998851191576065</v>
      </c>
      <c r="AC746" s="28">
        <f t="shared" si="454"/>
        <v>83.253250830701418</v>
      </c>
      <c r="AD746" s="28">
        <f t="shared" si="455"/>
        <v>89.996060327769939</v>
      </c>
      <c r="AE746" s="28">
        <f t="shared" si="456"/>
        <v>41.756922019543623</v>
      </c>
      <c r="AF746" s="28">
        <f t="shared" si="457"/>
        <v>-90.002776537725268</v>
      </c>
      <c r="AG746" s="28">
        <f t="shared" si="445"/>
        <v>92.110410468749379</v>
      </c>
      <c r="AH746" s="28">
        <f t="shared" si="458"/>
        <v>-218.24381723956202</v>
      </c>
      <c r="AI746" s="28">
        <f t="shared" si="459"/>
        <v>-89.999999999298666</v>
      </c>
      <c r="AJ746" s="28">
        <f t="shared" si="460"/>
        <v>141.58232978116661</v>
      </c>
      <c r="AK746" s="28">
        <f t="shared" si="461"/>
        <v>89.999995224639719</v>
      </c>
      <c r="AL746" s="29">
        <f t="shared" si="462"/>
        <v>-91.384054422004951</v>
      </c>
      <c r="AM746" s="28">
        <f t="shared" si="463"/>
        <v>-89.998455030495961</v>
      </c>
      <c r="AN746" s="28">
        <f t="shared" si="464"/>
        <v>-75.935131411650985</v>
      </c>
      <c r="AO746" s="28">
        <f t="shared" si="465"/>
        <v>-89.998459805154909</v>
      </c>
      <c r="AP746">
        <f t="shared" si="446"/>
        <v>23.609121289162623</v>
      </c>
      <c r="AQ746">
        <f t="shared" si="447"/>
        <v>-25.26482869549163</v>
      </c>
      <c r="AR746" s="28">
        <f t="shared" si="466"/>
        <v>-35.83391679843637</v>
      </c>
      <c r="AS746" s="30">
        <f t="shared" si="467"/>
        <v>-180.00123634288019</v>
      </c>
      <c r="AT746" s="28">
        <f t="shared" si="468"/>
        <v>8.9901733405775257</v>
      </c>
      <c r="AU746" s="28">
        <f t="shared" si="469"/>
        <v>69.193376383918917</v>
      </c>
      <c r="AV746" s="29">
        <f t="shared" si="470"/>
        <v>-8.8573880132763724E-2</v>
      </c>
      <c r="AW746" s="28">
        <f t="shared" si="471"/>
        <v>-8.1685495266127113</v>
      </c>
      <c r="AX746" s="31">
        <f t="shared" si="472"/>
        <v>8.9015994604447624</v>
      </c>
      <c r="AY746" s="28">
        <f t="shared" si="473"/>
        <v>61.024826857306209</v>
      </c>
      <c r="AZ746" s="8">
        <f t="shared" si="474"/>
        <v>-26.932317337991606</v>
      </c>
      <c r="BA746" s="8">
        <f t="shared" si="475"/>
        <v>-118.97640948557398</v>
      </c>
      <c r="BB746" s="8">
        <f t="shared" si="476"/>
        <v>61.023590514426019</v>
      </c>
      <c r="BD746" s="32">
        <f t="shared" si="477"/>
        <v>-27</v>
      </c>
      <c r="BE746" s="32">
        <f t="shared" si="478"/>
        <v>-119</v>
      </c>
      <c r="BF746" s="32">
        <f t="shared" si="479"/>
        <v>61</v>
      </c>
    </row>
    <row r="747" spans="22:58" x14ac:dyDescent="0.25">
      <c r="V747" s="27">
        <v>8.4300000000001205</v>
      </c>
      <c r="W747" s="32">
        <f t="shared" si="449"/>
        <v>2691534803.9276648</v>
      </c>
      <c r="X747">
        <f t="shared" si="448"/>
        <v>-3.4139245433795011</v>
      </c>
      <c r="Y747" s="28">
        <f t="shared" si="450"/>
        <v>-132.2399046867736</v>
      </c>
      <c r="Z747" s="28">
        <f t="shared" si="451"/>
        <v>-89.999986000020556</v>
      </c>
      <c r="AA747" s="28">
        <f t="shared" si="452"/>
        <v>94.157500418916726</v>
      </c>
      <c r="AB747" s="28">
        <f t="shared" si="453"/>
        <v>-89.998877341648381</v>
      </c>
      <c r="AC747" s="28">
        <f t="shared" si="454"/>
        <v>83.453250829777261</v>
      </c>
      <c r="AD747" s="28">
        <f t="shared" si="455"/>
        <v>89.996150005658166</v>
      </c>
      <c r="AE747" s="28">
        <f t="shared" si="456"/>
        <v>41.956922018540894</v>
      </c>
      <c r="AF747" s="28">
        <f t="shared" si="457"/>
        <v>-90.002713336010771</v>
      </c>
      <c r="AG747" s="28">
        <f t="shared" si="445"/>
        <v>92.110410468749379</v>
      </c>
      <c r="AH747" s="28">
        <f t="shared" si="458"/>
        <v>-218.44381723956204</v>
      </c>
      <c r="AI747" s="28">
        <f t="shared" si="459"/>
        <v>-89.999999999314625</v>
      </c>
      <c r="AJ747" s="28">
        <f t="shared" si="460"/>
        <v>141.78232978116662</v>
      </c>
      <c r="AK747" s="28">
        <f t="shared" si="461"/>
        <v>89.999995333340195</v>
      </c>
      <c r="AL747" s="29">
        <f t="shared" si="462"/>
        <v>-91.584054421862817</v>
      </c>
      <c r="AM747" s="28">
        <f t="shared" si="463"/>
        <v>-89.998490198295386</v>
      </c>
      <c r="AN747" s="28">
        <f t="shared" si="464"/>
        <v>-76.135131411508851</v>
      </c>
      <c r="AO747" s="28">
        <f t="shared" si="465"/>
        <v>-89.998494864269816</v>
      </c>
      <c r="AP747">
        <f t="shared" si="446"/>
        <v>23.609121289162623</v>
      </c>
      <c r="AQ747">
        <f t="shared" si="447"/>
        <v>-25.26482869549163</v>
      </c>
      <c r="AR747" s="28">
        <f t="shared" si="466"/>
        <v>-35.833916799296965</v>
      </c>
      <c r="AS747" s="30">
        <f t="shared" si="467"/>
        <v>-180.00120820028059</v>
      </c>
      <c r="AT747" s="28">
        <f t="shared" si="468"/>
        <v>9.1654397521446622</v>
      </c>
      <c r="AU747" s="28">
        <f t="shared" si="469"/>
        <v>69.627678198576419</v>
      </c>
      <c r="AV747" s="29">
        <f t="shared" si="470"/>
        <v>-9.2703994149281391E-2</v>
      </c>
      <c r="AW747" s="28">
        <f t="shared" si="471"/>
        <v>-8.3561628114551727</v>
      </c>
      <c r="AX747" s="31">
        <f t="shared" si="472"/>
        <v>9.07273575799538</v>
      </c>
      <c r="AY747" s="28">
        <f t="shared" si="473"/>
        <v>61.271515387121248</v>
      </c>
      <c r="AZ747" s="8">
        <f t="shared" si="474"/>
        <v>-26.761181041301583</v>
      </c>
      <c r="BA747" s="8">
        <f t="shared" si="475"/>
        <v>-118.72969281315935</v>
      </c>
      <c r="BB747" s="8">
        <f t="shared" si="476"/>
        <v>61.270307186840654</v>
      </c>
      <c r="BD747" s="32">
        <f t="shared" si="477"/>
        <v>-27</v>
      </c>
      <c r="BE747" s="32">
        <f t="shared" si="478"/>
        <v>-119</v>
      </c>
      <c r="BF747" s="32">
        <f t="shared" si="479"/>
        <v>61</v>
      </c>
    </row>
    <row r="748" spans="22:58" x14ac:dyDescent="0.25">
      <c r="V748" s="27">
        <v>8.4400000000001203</v>
      </c>
      <c r="W748" s="32">
        <f t="shared" si="449"/>
        <v>2754228703.3389325</v>
      </c>
      <c r="X748">
        <f t="shared" si="448"/>
        <v>-3.4139245433795011</v>
      </c>
      <c r="Y748" s="28">
        <f t="shared" si="450"/>
        <v>-132.43990468677359</v>
      </c>
      <c r="Z748" s="28">
        <f t="shared" si="451"/>
        <v>-89.999986318698987</v>
      </c>
      <c r="AA748" s="28">
        <f t="shared" si="452"/>
        <v>94.357500418841681</v>
      </c>
      <c r="AB748" s="28">
        <f t="shared" si="453"/>
        <v>-89.998902896472373</v>
      </c>
      <c r="AC748" s="28">
        <f t="shared" si="454"/>
        <v>83.653250828894699</v>
      </c>
      <c r="AD748" s="28">
        <f t="shared" si="455"/>
        <v>89.996237642228422</v>
      </c>
      <c r="AE748" s="28">
        <f t="shared" si="456"/>
        <v>42.156922017583298</v>
      </c>
      <c r="AF748" s="28">
        <f t="shared" si="457"/>
        <v>-90.002651572942924</v>
      </c>
      <c r="AG748" s="28">
        <f t="shared" si="445"/>
        <v>92.110410468749379</v>
      </c>
      <c r="AH748" s="28">
        <f t="shared" si="458"/>
        <v>-218.64381723956203</v>
      </c>
      <c r="AI748" s="28">
        <f t="shared" si="459"/>
        <v>-89.999999999330228</v>
      </c>
      <c r="AJ748" s="28">
        <f t="shared" si="460"/>
        <v>141.98232978116661</v>
      </c>
      <c r="AK748" s="28">
        <f t="shared" si="461"/>
        <v>89.999995439566334</v>
      </c>
      <c r="AL748" s="29">
        <f t="shared" si="462"/>
        <v>-91.784054421727106</v>
      </c>
      <c r="AM748" s="28">
        <f t="shared" si="463"/>
        <v>-89.998524565577981</v>
      </c>
      <c r="AN748" s="28">
        <f t="shared" si="464"/>
        <v>-76.335131411373141</v>
      </c>
      <c r="AO748" s="28">
        <f t="shared" si="465"/>
        <v>-89.998529125341875</v>
      </c>
      <c r="AP748">
        <f t="shared" si="446"/>
        <v>23.609121289162623</v>
      </c>
      <c r="AQ748">
        <f t="shared" si="447"/>
        <v>-25.26482869549163</v>
      </c>
      <c r="AR748" s="28">
        <f t="shared" si="466"/>
        <v>-35.83391680011885</v>
      </c>
      <c r="AS748" s="30">
        <f t="shared" si="467"/>
        <v>-180.0011806982848</v>
      </c>
      <c r="AT748" s="28">
        <f t="shared" si="468"/>
        <v>9.3416871340616368</v>
      </c>
      <c r="AU748" s="28">
        <f t="shared" si="469"/>
        <v>70.054469748025056</v>
      </c>
      <c r="AV748" s="29">
        <f t="shared" si="470"/>
        <v>-9.7024548831229226E-2</v>
      </c>
      <c r="AW748" s="28">
        <f t="shared" si="471"/>
        <v>-8.5479594930877987</v>
      </c>
      <c r="AX748" s="31">
        <f t="shared" si="472"/>
        <v>9.2446625852304081</v>
      </c>
      <c r="AY748" s="28">
        <f t="shared" si="473"/>
        <v>61.506510254937254</v>
      </c>
      <c r="AZ748" s="8">
        <f t="shared" si="474"/>
        <v>-26.589254214888442</v>
      </c>
      <c r="BA748" s="8">
        <f t="shared" si="475"/>
        <v>-118.49467044334754</v>
      </c>
      <c r="BB748" s="8">
        <f t="shared" si="476"/>
        <v>61.505329556652455</v>
      </c>
      <c r="BD748" s="32">
        <f t="shared" si="477"/>
        <v>-27</v>
      </c>
      <c r="BE748" s="32">
        <f t="shared" si="478"/>
        <v>-118</v>
      </c>
      <c r="BF748" s="32">
        <f t="shared" si="479"/>
        <v>62</v>
      </c>
    </row>
    <row r="749" spans="22:58" x14ac:dyDescent="0.25">
      <c r="V749" s="27">
        <v>8.4500000000001201</v>
      </c>
      <c r="W749" s="32">
        <f t="shared" si="449"/>
        <v>2818382931.2652373</v>
      </c>
      <c r="X749">
        <f t="shared" si="448"/>
        <v>-3.4139245433795011</v>
      </c>
      <c r="Y749" s="28">
        <f t="shared" si="450"/>
        <v>-132.63990468677358</v>
      </c>
      <c r="Z749" s="28">
        <f t="shared" si="451"/>
        <v>-89.999986630123416</v>
      </c>
      <c r="AA749" s="28">
        <f t="shared" si="452"/>
        <v>94.557500418770019</v>
      </c>
      <c r="AB749" s="28">
        <f t="shared" si="453"/>
        <v>-89.998927869597551</v>
      </c>
      <c r="AC749" s="28">
        <f t="shared" si="454"/>
        <v>83.85325082805187</v>
      </c>
      <c r="AD749" s="28">
        <f t="shared" si="455"/>
        <v>89.996323283946836</v>
      </c>
      <c r="AE749" s="28">
        <f t="shared" si="456"/>
        <v>42.356922016668818</v>
      </c>
      <c r="AF749" s="28">
        <f t="shared" si="457"/>
        <v>-90.002591215774132</v>
      </c>
      <c r="AG749" s="28">
        <f t="shared" si="445"/>
        <v>92.110410468749379</v>
      </c>
      <c r="AH749" s="28">
        <f t="shared" si="458"/>
        <v>-218.84381723956204</v>
      </c>
      <c r="AI749" s="28">
        <f t="shared" si="459"/>
        <v>-89.999999999345462</v>
      </c>
      <c r="AJ749" s="28">
        <f t="shared" si="460"/>
        <v>142.18232978116663</v>
      </c>
      <c r="AK749" s="28">
        <f t="shared" si="461"/>
        <v>89.999995543374482</v>
      </c>
      <c r="AL749" s="29">
        <f t="shared" si="462"/>
        <v>-91.984054421597477</v>
      </c>
      <c r="AM749" s="28">
        <f t="shared" si="463"/>
        <v>-89.998558150565714</v>
      </c>
      <c r="AN749" s="28">
        <f t="shared" si="464"/>
        <v>-76.535131411243512</v>
      </c>
      <c r="AO749" s="28">
        <f t="shared" si="465"/>
        <v>-89.998562606536694</v>
      </c>
      <c r="AP749">
        <f t="shared" si="446"/>
        <v>23.609121289162623</v>
      </c>
      <c r="AQ749">
        <f t="shared" si="447"/>
        <v>-25.26482869549163</v>
      </c>
      <c r="AR749" s="28">
        <f t="shared" si="466"/>
        <v>-35.833916800903701</v>
      </c>
      <c r="AS749" s="30">
        <f t="shared" si="467"/>
        <v>-180.00115382231081</v>
      </c>
      <c r="AT749" s="28">
        <f t="shared" si="468"/>
        <v>9.5188816427156091</v>
      </c>
      <c r="AU749" s="28">
        <f t="shared" si="469"/>
        <v>70.473787817616426</v>
      </c>
      <c r="AV749" s="29">
        <f t="shared" si="470"/>
        <v>-0.10154412279303712</v>
      </c>
      <c r="AW749" s="28">
        <f t="shared" si="471"/>
        <v>-8.7440240620899807</v>
      </c>
      <c r="AX749" s="31">
        <f t="shared" si="472"/>
        <v>9.4173375199225724</v>
      </c>
      <c r="AY749" s="28">
        <f t="shared" si="473"/>
        <v>61.729763755526449</v>
      </c>
      <c r="AZ749" s="8">
        <f t="shared" si="474"/>
        <v>-26.416579280981129</v>
      </c>
      <c r="BA749" s="8">
        <f t="shared" si="475"/>
        <v>-118.27139006678436</v>
      </c>
      <c r="BB749" s="8">
        <f t="shared" si="476"/>
        <v>61.728609933215637</v>
      </c>
      <c r="BD749" s="32">
        <f t="shared" si="477"/>
        <v>-26</v>
      </c>
      <c r="BE749" s="32">
        <f t="shared" si="478"/>
        <v>-118</v>
      </c>
      <c r="BF749" s="32">
        <f t="shared" si="479"/>
        <v>62</v>
      </c>
    </row>
    <row r="750" spans="22:58" x14ac:dyDescent="0.25">
      <c r="V750" s="27">
        <v>8.4600000000001199</v>
      </c>
      <c r="W750" s="32">
        <f t="shared" si="449"/>
        <v>2884031503.1274076</v>
      </c>
      <c r="X750">
        <f t="shared" si="448"/>
        <v>-3.4139245433795011</v>
      </c>
      <c r="Y750" s="28">
        <f t="shared" si="450"/>
        <v>-132.83990468677356</v>
      </c>
      <c r="Z750" s="28">
        <f t="shared" si="451"/>
        <v>-89.999986934458974</v>
      </c>
      <c r="AA750" s="28">
        <f t="shared" si="452"/>
        <v>94.757500418701568</v>
      </c>
      <c r="AB750" s="28">
        <f t="shared" si="453"/>
        <v>-89.998952274264994</v>
      </c>
      <c r="AC750" s="28">
        <f t="shared" si="454"/>
        <v>84.053250827246956</v>
      </c>
      <c r="AD750" s="28">
        <f t="shared" si="455"/>
        <v>89.996406976221735</v>
      </c>
      <c r="AE750" s="28">
        <f t="shared" si="456"/>
        <v>42.556922015795465</v>
      </c>
      <c r="AF750" s="28">
        <f t="shared" si="457"/>
        <v>-90.002532232502247</v>
      </c>
      <c r="AG750" s="28">
        <f t="shared" si="445"/>
        <v>92.110410468749379</v>
      </c>
      <c r="AH750" s="28">
        <f t="shared" si="458"/>
        <v>-219.04381723956203</v>
      </c>
      <c r="AI750" s="28">
        <f t="shared" si="459"/>
        <v>-89.999999999360369</v>
      </c>
      <c r="AJ750" s="28">
        <f t="shared" si="460"/>
        <v>142.38232978116662</v>
      </c>
      <c r="AK750" s="28">
        <f t="shared" si="461"/>
        <v>89.999995644819663</v>
      </c>
      <c r="AL750" s="29">
        <f t="shared" si="462"/>
        <v>-92.184054421473704</v>
      </c>
      <c r="AM750" s="28">
        <f t="shared" si="463"/>
        <v>-89.998590971065781</v>
      </c>
      <c r="AN750" s="28">
        <f t="shared" si="464"/>
        <v>-76.735131411119738</v>
      </c>
      <c r="AO750" s="28">
        <f t="shared" si="465"/>
        <v>-89.998595325606487</v>
      </c>
      <c r="AP750">
        <f t="shared" si="446"/>
        <v>23.609121289162623</v>
      </c>
      <c r="AQ750">
        <f t="shared" si="447"/>
        <v>-25.26482869549163</v>
      </c>
      <c r="AR750" s="28">
        <f t="shared" si="466"/>
        <v>-35.833916801653281</v>
      </c>
      <c r="AS750" s="30">
        <f t="shared" si="467"/>
        <v>-180.00112755810875</v>
      </c>
      <c r="AT750" s="28">
        <f t="shared" si="468"/>
        <v>9.6969902032550017</v>
      </c>
      <c r="AU750" s="28">
        <f t="shared" si="469"/>
        <v>70.885675010313278</v>
      </c>
      <c r="AV750" s="29">
        <f t="shared" si="470"/>
        <v>-0.10627166201243091</v>
      </c>
      <c r="AW750" s="28">
        <f t="shared" si="471"/>
        <v>-8.9444420978528107</v>
      </c>
      <c r="AX750" s="31">
        <f t="shared" si="472"/>
        <v>9.5907185412425715</v>
      </c>
      <c r="AY750" s="28">
        <f t="shared" si="473"/>
        <v>61.941232912460464</v>
      </c>
      <c r="AZ750" s="8">
        <f t="shared" si="474"/>
        <v>-26.243198260410708</v>
      </c>
      <c r="BA750" s="8">
        <f t="shared" si="475"/>
        <v>-118.05989464564828</v>
      </c>
      <c r="BB750" s="8">
        <f t="shared" si="476"/>
        <v>61.940105354351715</v>
      </c>
      <c r="BD750" s="32">
        <f t="shared" si="477"/>
        <v>-26</v>
      </c>
      <c r="BE750" s="32">
        <f t="shared" si="478"/>
        <v>-118</v>
      </c>
      <c r="BF750" s="32">
        <f t="shared" si="479"/>
        <v>62</v>
      </c>
    </row>
    <row r="751" spans="22:58" x14ac:dyDescent="0.25">
      <c r="V751" s="27">
        <v>8.4700000000001197</v>
      </c>
      <c r="W751" s="32">
        <f t="shared" si="449"/>
        <v>2951209226.6672058</v>
      </c>
      <c r="X751">
        <f t="shared" si="448"/>
        <v>-3.4139245433795011</v>
      </c>
      <c r="Y751" s="28">
        <f t="shared" si="450"/>
        <v>-133.03990468677355</v>
      </c>
      <c r="Z751" s="28">
        <f t="shared" si="451"/>
        <v>-89.999987231866996</v>
      </c>
      <c r="AA751" s="28">
        <f t="shared" si="452"/>
        <v>94.957500418636215</v>
      </c>
      <c r="AB751" s="28">
        <f t="shared" si="453"/>
        <v>-89.998976123414394</v>
      </c>
      <c r="AC751" s="28">
        <f t="shared" si="454"/>
        <v>84.253250826478293</v>
      </c>
      <c r="AD751" s="28">
        <f t="shared" si="455"/>
        <v>89.996488763427891</v>
      </c>
      <c r="AE751" s="28">
        <f t="shared" si="456"/>
        <v>42.756922014961461</v>
      </c>
      <c r="AF751" s="28">
        <f t="shared" si="457"/>
        <v>-90.002474591853485</v>
      </c>
      <c r="AG751" s="28">
        <f t="shared" si="445"/>
        <v>92.110410468749379</v>
      </c>
      <c r="AH751" s="28">
        <f t="shared" si="458"/>
        <v>-219.24381723956202</v>
      </c>
      <c r="AI751" s="28">
        <f t="shared" si="459"/>
        <v>-89.999999999374936</v>
      </c>
      <c r="AJ751" s="28">
        <f t="shared" si="460"/>
        <v>142.58232978116661</v>
      </c>
      <c r="AK751" s="28">
        <f t="shared" si="461"/>
        <v>89.999995743955665</v>
      </c>
      <c r="AL751" s="29">
        <f t="shared" si="462"/>
        <v>-92.384054421355472</v>
      </c>
      <c r="AM751" s="28">
        <f t="shared" si="463"/>
        <v>-89.99862304448007</v>
      </c>
      <c r="AN751" s="28">
        <f t="shared" si="464"/>
        <v>-76.935131411001507</v>
      </c>
      <c r="AO751" s="28">
        <f t="shared" si="465"/>
        <v>-89.99862729989934</v>
      </c>
      <c r="AP751">
        <f t="shared" si="446"/>
        <v>23.609121289162623</v>
      </c>
      <c r="AQ751">
        <f t="shared" si="447"/>
        <v>-25.26482869549163</v>
      </c>
      <c r="AR751" s="28">
        <f t="shared" si="466"/>
        <v>-35.833916802369053</v>
      </c>
      <c r="AS751" s="30">
        <f t="shared" si="467"/>
        <v>-180.00110189175282</v>
      </c>
      <c r="AT751" s="28">
        <f t="shared" si="468"/>
        <v>9.8759805245205108</v>
      </c>
      <c r="AU751" s="28">
        <f t="shared" si="469"/>
        <v>71.290179374104696</v>
      </c>
      <c r="AV751" s="29">
        <f t="shared" si="470"/>
        <v>-0.11121649377061045</v>
      </c>
      <c r="AW751" s="28">
        <f t="shared" si="471"/>
        <v>-9.1493002365844482</v>
      </c>
      <c r="AX751" s="31">
        <f t="shared" si="472"/>
        <v>9.7647640307499</v>
      </c>
      <c r="AY751" s="28">
        <f t="shared" si="473"/>
        <v>62.140879137520244</v>
      </c>
      <c r="AZ751" s="8">
        <f t="shared" si="474"/>
        <v>-26.069152771619152</v>
      </c>
      <c r="BA751" s="8">
        <f t="shared" si="475"/>
        <v>-117.86022275423258</v>
      </c>
      <c r="BB751" s="8">
        <f t="shared" si="476"/>
        <v>62.139777245767419</v>
      </c>
      <c r="BD751" s="32">
        <f t="shared" si="477"/>
        <v>-26</v>
      </c>
      <c r="BE751" s="32">
        <f t="shared" si="478"/>
        <v>-118</v>
      </c>
      <c r="BF751" s="32">
        <f t="shared" si="479"/>
        <v>62</v>
      </c>
    </row>
    <row r="752" spans="22:58" x14ac:dyDescent="0.25">
      <c r="V752" s="27">
        <v>8.4800000000001194</v>
      </c>
      <c r="W752" s="32">
        <f t="shared" si="449"/>
        <v>3019951720.4028554</v>
      </c>
      <c r="X752">
        <f t="shared" si="448"/>
        <v>-3.4139245433795011</v>
      </c>
      <c r="Y752" s="28">
        <f t="shared" si="450"/>
        <v>-133.23990468677354</v>
      </c>
      <c r="Z752" s="28">
        <f t="shared" si="451"/>
        <v>-89.99998752250518</v>
      </c>
      <c r="AA752" s="28">
        <f t="shared" si="452"/>
        <v>95.15750041857379</v>
      </c>
      <c r="AB752" s="28">
        <f t="shared" si="453"/>
        <v>-89.998999429690883</v>
      </c>
      <c r="AC752" s="28">
        <f t="shared" si="454"/>
        <v>84.453250825744206</v>
      </c>
      <c r="AD752" s="28">
        <f t="shared" si="455"/>
        <v>89.996568688929955</v>
      </c>
      <c r="AE752" s="28">
        <f t="shared" si="456"/>
        <v>42.956922014164959</v>
      </c>
      <c r="AF752" s="28">
        <f t="shared" si="457"/>
        <v>-90.002418263266094</v>
      </c>
      <c r="AG752" s="28">
        <f t="shared" si="445"/>
        <v>92.110410468749379</v>
      </c>
      <c r="AH752" s="28">
        <f t="shared" si="458"/>
        <v>-219.44381723956201</v>
      </c>
      <c r="AI752" s="28">
        <f t="shared" si="459"/>
        <v>-89.999999999389161</v>
      </c>
      <c r="AJ752" s="28">
        <f t="shared" si="460"/>
        <v>142.7823297811666</v>
      </c>
      <c r="AK752" s="28">
        <f t="shared" si="461"/>
        <v>89.999995840835069</v>
      </c>
      <c r="AL752" s="29">
        <f t="shared" si="462"/>
        <v>-92.584054421242584</v>
      </c>
      <c r="AM752" s="28">
        <f t="shared" si="463"/>
        <v>-89.998654387814312</v>
      </c>
      <c r="AN752" s="28">
        <f t="shared" si="464"/>
        <v>-77.135131410888619</v>
      </c>
      <c r="AO752" s="28">
        <f t="shared" si="465"/>
        <v>-89.998658546368404</v>
      </c>
      <c r="AP752">
        <f t="shared" si="446"/>
        <v>23.609121289162623</v>
      </c>
      <c r="AQ752">
        <f t="shared" si="447"/>
        <v>-25.26482869549163</v>
      </c>
      <c r="AR752" s="28">
        <f t="shared" si="466"/>
        <v>-35.833916803052666</v>
      </c>
      <c r="AS752" s="30">
        <f t="shared" si="467"/>
        <v>-180.0010768096345</v>
      </c>
      <c r="AT752" s="28">
        <f t="shared" si="468"/>
        <v>10.055821110706928</v>
      </c>
      <c r="AU752" s="28">
        <f t="shared" si="469"/>
        <v>71.687354037550605</v>
      </c>
      <c r="AV752" s="29">
        <f t="shared" si="470"/>
        <v>-0.11638834095089148</v>
      </c>
      <c r="AW752" s="28">
        <f t="shared" si="471"/>
        <v>-9.3586861351033139</v>
      </c>
      <c r="AX752" s="31">
        <f t="shared" si="472"/>
        <v>9.9394327697560367</v>
      </c>
      <c r="AY752" s="28">
        <f t="shared" si="473"/>
        <v>62.328667902447293</v>
      </c>
      <c r="AZ752" s="8">
        <f t="shared" si="474"/>
        <v>-25.894484033296628</v>
      </c>
      <c r="BA752" s="8">
        <f t="shared" si="475"/>
        <v>-117.6724089071872</v>
      </c>
      <c r="BB752" s="8">
        <f t="shared" si="476"/>
        <v>62.327591092812796</v>
      </c>
      <c r="BD752" s="32">
        <f t="shared" si="477"/>
        <v>-26</v>
      </c>
      <c r="BE752" s="32">
        <f t="shared" si="478"/>
        <v>-118</v>
      </c>
      <c r="BF752" s="32">
        <f t="shared" si="479"/>
        <v>62</v>
      </c>
    </row>
    <row r="753" spans="22:58" x14ac:dyDescent="0.25">
      <c r="V753" s="27">
        <v>8.4900000000001192</v>
      </c>
      <c r="W753" s="32">
        <f t="shared" si="449"/>
        <v>3090295432.5144486</v>
      </c>
      <c r="X753">
        <f t="shared" si="448"/>
        <v>-3.4139245433795011</v>
      </c>
      <c r="Y753" s="28">
        <f t="shared" si="450"/>
        <v>-133.43990468677353</v>
      </c>
      <c r="Z753" s="28">
        <f t="shared" si="451"/>
        <v>-89.999987806527656</v>
      </c>
      <c r="AA753" s="28">
        <f t="shared" si="452"/>
        <v>95.357500418514178</v>
      </c>
      <c r="AB753" s="28">
        <f t="shared" si="453"/>
        <v>-89.999022205451752</v>
      </c>
      <c r="AC753" s="28">
        <f t="shared" si="454"/>
        <v>84.653250825043159</v>
      </c>
      <c r="AD753" s="28">
        <f t="shared" si="455"/>
        <v>89.996646795105491</v>
      </c>
      <c r="AE753" s="28">
        <f t="shared" si="456"/>
        <v>43.156922013404312</v>
      </c>
      <c r="AF753" s="28">
        <f t="shared" si="457"/>
        <v>-90.002363216873917</v>
      </c>
      <c r="AG753" s="28">
        <f t="shared" si="445"/>
        <v>92.110410468749379</v>
      </c>
      <c r="AH753" s="28">
        <f t="shared" si="458"/>
        <v>-219.643817239562</v>
      </c>
      <c r="AI753" s="28">
        <f t="shared" si="459"/>
        <v>-89.999999999403059</v>
      </c>
      <c r="AJ753" s="28">
        <f t="shared" si="460"/>
        <v>142.98232978116661</v>
      </c>
      <c r="AK753" s="28">
        <f t="shared" si="461"/>
        <v>89.999995935509219</v>
      </c>
      <c r="AL753" s="29">
        <f t="shared" si="462"/>
        <v>-92.784054421134783</v>
      </c>
      <c r="AM753" s="28">
        <f t="shared" si="463"/>
        <v>-89.998685017687151</v>
      </c>
      <c r="AN753" s="28">
        <f t="shared" si="464"/>
        <v>-77.335131410780789</v>
      </c>
      <c r="AO753" s="28">
        <f t="shared" si="465"/>
        <v>-89.998689081580991</v>
      </c>
      <c r="AP753">
        <f t="shared" si="446"/>
        <v>23.609121289162623</v>
      </c>
      <c r="AQ753">
        <f t="shared" si="447"/>
        <v>-25.26482869549163</v>
      </c>
      <c r="AR753" s="28">
        <f t="shared" si="466"/>
        <v>-35.833916803705485</v>
      </c>
      <c r="AS753" s="30">
        <f t="shared" si="467"/>
        <v>-180.00105229845491</v>
      </c>
      <c r="AT753" s="28">
        <f t="shared" si="468"/>
        <v>10.23648126996267</v>
      </c>
      <c r="AU753" s="28">
        <f t="shared" si="469"/>
        <v>72.077256854382824</v>
      </c>
      <c r="AV753" s="29">
        <f t="shared" si="470"/>
        <v>-0.12179733668769727</v>
      </c>
      <c r="AW753" s="28">
        <f t="shared" si="471"/>
        <v>-9.5726884301441011</v>
      </c>
      <c r="AX753" s="31">
        <f t="shared" si="472"/>
        <v>10.114683933274973</v>
      </c>
      <c r="AY753" s="28">
        <f t="shared" si="473"/>
        <v>62.504568424238727</v>
      </c>
      <c r="AZ753" s="8">
        <f t="shared" si="474"/>
        <v>-25.71923287043051</v>
      </c>
      <c r="BA753" s="8">
        <f t="shared" si="475"/>
        <v>-117.49648387421618</v>
      </c>
      <c r="BB753" s="8">
        <f t="shared" si="476"/>
        <v>62.503516125783818</v>
      </c>
      <c r="BD753" s="32">
        <f t="shared" si="477"/>
        <v>-26</v>
      </c>
      <c r="BE753" s="32">
        <f t="shared" si="478"/>
        <v>-117</v>
      </c>
      <c r="BF753" s="32">
        <f t="shared" si="479"/>
        <v>63</v>
      </c>
    </row>
    <row r="754" spans="22:58" x14ac:dyDescent="0.25">
      <c r="V754" s="27">
        <v>8.5000000000001208</v>
      </c>
      <c r="W754" s="32">
        <f t="shared" si="449"/>
        <v>3162277660.1692681</v>
      </c>
      <c r="X754">
        <f t="shared" si="448"/>
        <v>-3.4139245433795011</v>
      </c>
      <c r="Y754" s="28">
        <f t="shared" si="450"/>
        <v>-133.63990468677355</v>
      </c>
      <c r="Z754" s="28">
        <f t="shared" si="451"/>
        <v>-89.999988084084961</v>
      </c>
      <c r="AA754" s="28">
        <f t="shared" si="452"/>
        <v>95.55750041845728</v>
      </c>
      <c r="AB754" s="28">
        <f t="shared" si="453"/>
        <v>-89.999044462773</v>
      </c>
      <c r="AC754" s="28">
        <f t="shared" si="454"/>
        <v>84.853250824373703</v>
      </c>
      <c r="AD754" s="28">
        <f t="shared" si="455"/>
        <v>89.996723123367431</v>
      </c>
      <c r="AE754" s="28">
        <f t="shared" si="456"/>
        <v>43.356922012677941</v>
      </c>
      <c r="AF754" s="28">
        <f t="shared" si="457"/>
        <v>-90.00230942349053</v>
      </c>
      <c r="AG754" s="28">
        <f t="shared" si="445"/>
        <v>92.110410468749379</v>
      </c>
      <c r="AH754" s="28">
        <f t="shared" si="458"/>
        <v>-219.84381723956204</v>
      </c>
      <c r="AI754" s="28">
        <f t="shared" si="459"/>
        <v>-89.999999999416644</v>
      </c>
      <c r="AJ754" s="28">
        <f t="shared" si="460"/>
        <v>143.18232978116663</v>
      </c>
      <c r="AK754" s="28">
        <f t="shared" si="461"/>
        <v>89.99999602802832</v>
      </c>
      <c r="AL754" s="29">
        <f t="shared" si="462"/>
        <v>-92.984054421031857</v>
      </c>
      <c r="AM754" s="28">
        <f t="shared" si="463"/>
        <v>-89.998714950338993</v>
      </c>
      <c r="AN754" s="28">
        <f t="shared" si="464"/>
        <v>-77.535131410677891</v>
      </c>
      <c r="AO754" s="28">
        <f t="shared" si="465"/>
        <v>-89.998718921727317</v>
      </c>
      <c r="AP754">
        <f t="shared" si="446"/>
        <v>23.609121289162623</v>
      </c>
      <c r="AQ754">
        <f t="shared" si="447"/>
        <v>-25.26482869549163</v>
      </c>
      <c r="AR754" s="28">
        <f t="shared" si="466"/>
        <v>-35.833916804328958</v>
      </c>
      <c r="AS754" s="30">
        <f t="shared" si="467"/>
        <v>-180.00102834521783</v>
      </c>
      <c r="AT754" s="28">
        <f t="shared" si="468"/>
        <v>10.417931120133279</v>
      </c>
      <c r="AU754" s="28">
        <f t="shared" si="469"/>
        <v>72.459950057951474</v>
      </c>
      <c r="AV754" s="29">
        <f t="shared" si="470"/>
        <v>-0.12745403935542246</v>
      </c>
      <c r="AW754" s="28">
        <f t="shared" si="471"/>
        <v>-9.7913966928901068</v>
      </c>
      <c r="AX754" s="31">
        <f t="shared" si="472"/>
        <v>10.290477080777857</v>
      </c>
      <c r="AY754" s="28">
        <f t="shared" si="473"/>
        <v>62.668553365061371</v>
      </c>
      <c r="AZ754" s="8">
        <f t="shared" si="474"/>
        <v>-25.543439723551103</v>
      </c>
      <c r="BA754" s="8">
        <f t="shared" si="475"/>
        <v>-117.33247498015646</v>
      </c>
      <c r="BB754" s="8">
        <f t="shared" si="476"/>
        <v>62.667525019843538</v>
      </c>
      <c r="BD754" s="32">
        <f t="shared" si="477"/>
        <v>-26</v>
      </c>
      <c r="BE754" s="32">
        <f t="shared" si="478"/>
        <v>-117</v>
      </c>
      <c r="BF754" s="32">
        <f t="shared" si="479"/>
        <v>63</v>
      </c>
    </row>
    <row r="755" spans="22:58" x14ac:dyDescent="0.25">
      <c r="V755" s="27">
        <v>8.5100000000001206</v>
      </c>
      <c r="W755" s="32">
        <f t="shared" si="449"/>
        <v>3235936569.2971921</v>
      </c>
      <c r="X755">
        <f t="shared" si="448"/>
        <v>-3.4139245433795011</v>
      </c>
      <c r="Y755" s="28">
        <f t="shared" si="450"/>
        <v>-133.83990468677356</v>
      </c>
      <c r="Z755" s="28">
        <f t="shared" si="451"/>
        <v>-89.999988355324305</v>
      </c>
      <c r="AA755" s="28">
        <f t="shared" si="452"/>
        <v>95.757500418402927</v>
      </c>
      <c r="AB755" s="28">
        <f t="shared" si="453"/>
        <v>-89.999066213455762</v>
      </c>
      <c r="AC755" s="28">
        <f t="shared" si="454"/>
        <v>85.053250823734345</v>
      </c>
      <c r="AD755" s="28">
        <f t="shared" si="455"/>
        <v>89.996797714186016</v>
      </c>
      <c r="AE755" s="28">
        <f t="shared" si="456"/>
        <v>43.556922011984213</v>
      </c>
      <c r="AF755" s="28">
        <f t="shared" si="457"/>
        <v>-90.002256854594066</v>
      </c>
      <c r="AG755" s="28">
        <f t="shared" si="445"/>
        <v>92.110410468749379</v>
      </c>
      <c r="AH755" s="28">
        <f t="shared" si="458"/>
        <v>-220.04381723956203</v>
      </c>
      <c r="AI755" s="28">
        <f t="shared" si="459"/>
        <v>-89.999999999429932</v>
      </c>
      <c r="AJ755" s="28">
        <f t="shared" si="460"/>
        <v>143.38232978116662</v>
      </c>
      <c r="AK755" s="28">
        <f t="shared" si="461"/>
        <v>89.99999611844143</v>
      </c>
      <c r="AL755" s="29">
        <f t="shared" si="462"/>
        <v>-93.184054420933521</v>
      </c>
      <c r="AM755" s="28">
        <f t="shared" si="463"/>
        <v>-89.998744201640477</v>
      </c>
      <c r="AN755" s="28">
        <f t="shared" si="464"/>
        <v>-77.735131410579555</v>
      </c>
      <c r="AO755" s="28">
        <f t="shared" si="465"/>
        <v>-89.998748082628978</v>
      </c>
      <c r="AP755">
        <f t="shared" si="446"/>
        <v>23.609121289162623</v>
      </c>
      <c r="AQ755">
        <f t="shared" si="447"/>
        <v>-25.26482869549163</v>
      </c>
      <c r="AR755" s="28">
        <f t="shared" si="466"/>
        <v>-35.83391680492435</v>
      </c>
      <c r="AS755" s="30">
        <f t="shared" si="467"/>
        <v>-180.00100493722306</v>
      </c>
      <c r="AT755" s="28">
        <f t="shared" si="468"/>
        <v>10.600141591852761</v>
      </c>
      <c r="AU755" s="28">
        <f t="shared" si="469"/>
        <v>72.835499926177178</v>
      </c>
      <c r="AV755" s="29">
        <f t="shared" si="470"/>
        <v>-0.13336944788424887</v>
      </c>
      <c r="AW755" s="28">
        <f t="shared" si="471"/>
        <v>-10.014901378433828</v>
      </c>
      <c r="AX755" s="31">
        <f t="shared" si="472"/>
        <v>10.466772143968512</v>
      </c>
      <c r="AY755" s="28">
        <f t="shared" si="473"/>
        <v>62.820598547743352</v>
      </c>
      <c r="AZ755" s="8">
        <f t="shared" si="474"/>
        <v>-25.367144660955837</v>
      </c>
      <c r="BA755" s="8">
        <f t="shared" si="475"/>
        <v>-117.18040638947971</v>
      </c>
      <c r="BB755" s="8">
        <f t="shared" si="476"/>
        <v>62.819593610520286</v>
      </c>
      <c r="BD755" s="32">
        <f t="shared" si="477"/>
        <v>-25</v>
      </c>
      <c r="BE755" s="32">
        <f t="shared" si="478"/>
        <v>-117</v>
      </c>
      <c r="BF755" s="32">
        <f t="shared" si="479"/>
        <v>63</v>
      </c>
    </row>
    <row r="756" spans="22:58" x14ac:dyDescent="0.25">
      <c r="V756" s="27">
        <v>8.5200000000001204</v>
      </c>
      <c r="W756" s="32">
        <f t="shared" si="449"/>
        <v>3311311214.8268294</v>
      </c>
      <c r="X756">
        <f t="shared" si="448"/>
        <v>-3.4139245433795011</v>
      </c>
      <c r="Y756" s="28">
        <f t="shared" si="450"/>
        <v>-134.03990468677353</v>
      </c>
      <c r="Z756" s="28">
        <f t="shared" si="451"/>
        <v>-89.999988620389487</v>
      </c>
      <c r="AA756" s="28">
        <f t="shared" si="452"/>
        <v>95.957500418350961</v>
      </c>
      <c r="AB756" s="28">
        <f t="shared" si="453"/>
        <v>-89.999087469032531</v>
      </c>
      <c r="AC756" s="28">
        <f t="shared" si="454"/>
        <v>85.25325082312375</v>
      </c>
      <c r="AD756" s="28">
        <f t="shared" si="455"/>
        <v>89.996870607110296</v>
      </c>
      <c r="AE756" s="28">
        <f t="shared" si="456"/>
        <v>43.756922011321691</v>
      </c>
      <c r="AF756" s="28">
        <f t="shared" si="457"/>
        <v>-90.002205482311737</v>
      </c>
      <c r="AG756" s="28">
        <f t="shared" si="445"/>
        <v>92.110410468749379</v>
      </c>
      <c r="AH756" s="28">
        <f t="shared" si="458"/>
        <v>-220.24381723956199</v>
      </c>
      <c r="AI756" s="28">
        <f t="shared" si="459"/>
        <v>-89.999999999442906</v>
      </c>
      <c r="AJ756" s="28">
        <f t="shared" si="460"/>
        <v>143.58232978116661</v>
      </c>
      <c r="AK756" s="28">
        <f t="shared" si="461"/>
        <v>89.999996206796496</v>
      </c>
      <c r="AL756" s="29">
        <f t="shared" si="462"/>
        <v>-93.384054420839604</v>
      </c>
      <c r="AM756" s="28">
        <f t="shared" si="463"/>
        <v>-89.998772787101046</v>
      </c>
      <c r="AN756" s="28">
        <f t="shared" si="464"/>
        <v>-77.935131410485596</v>
      </c>
      <c r="AO756" s="28">
        <f t="shared" si="465"/>
        <v>-89.998776579747457</v>
      </c>
      <c r="AP756">
        <f t="shared" si="446"/>
        <v>23.609121289162623</v>
      </c>
      <c r="AQ756">
        <f t="shared" si="447"/>
        <v>-25.26482869549163</v>
      </c>
      <c r="AR756" s="28">
        <f t="shared" si="466"/>
        <v>-35.833916805492912</v>
      </c>
      <c r="AS756" s="30">
        <f t="shared" si="467"/>
        <v>-180.00098206205919</v>
      </c>
      <c r="AT756" s="28">
        <f t="shared" si="468"/>
        <v>10.783084429183599</v>
      </c>
      <c r="AU756" s="28">
        <f t="shared" si="469"/>
        <v>73.203976457548947</v>
      </c>
      <c r="AV756" s="29">
        <f t="shared" si="470"/>
        <v>-0.1395550173871567</v>
      </c>
      <c r="AW756" s="28">
        <f t="shared" si="471"/>
        <v>-10.243293769857388</v>
      </c>
      <c r="AX756" s="31">
        <f t="shared" si="472"/>
        <v>10.643529411796443</v>
      </c>
      <c r="AY756" s="28">
        <f t="shared" si="473"/>
        <v>62.960682687691559</v>
      </c>
      <c r="AZ756" s="8">
        <f t="shared" si="474"/>
        <v>-25.190387393696469</v>
      </c>
      <c r="BA756" s="8">
        <f t="shared" si="475"/>
        <v>-117.04029937436763</v>
      </c>
      <c r="BB756" s="8">
        <f t="shared" si="476"/>
        <v>62.959700625632365</v>
      </c>
      <c r="BD756" s="32">
        <f t="shared" si="477"/>
        <v>-25</v>
      </c>
      <c r="BE756" s="32">
        <f t="shared" si="478"/>
        <v>-117</v>
      </c>
      <c r="BF756" s="32">
        <f t="shared" si="479"/>
        <v>63</v>
      </c>
    </row>
    <row r="757" spans="22:58" x14ac:dyDescent="0.25">
      <c r="V757" s="27">
        <v>8.5300000000001202</v>
      </c>
      <c r="W757" s="32">
        <f t="shared" si="449"/>
        <v>3388441561.3929653</v>
      </c>
      <c r="X757">
        <f t="shared" si="448"/>
        <v>-3.4139245433795011</v>
      </c>
      <c r="Y757" s="28">
        <f t="shared" si="450"/>
        <v>-134.23990468677349</v>
      </c>
      <c r="Z757" s="28">
        <f t="shared" si="451"/>
        <v>-89.999988879421039</v>
      </c>
      <c r="AA757" s="28">
        <f t="shared" si="452"/>
        <v>96.157500418301382</v>
      </c>
      <c r="AB757" s="28">
        <f t="shared" si="453"/>
        <v>-89.99910824077331</v>
      </c>
      <c r="AC757" s="28">
        <f t="shared" si="454"/>
        <v>85.453250822540639</v>
      </c>
      <c r="AD757" s="28">
        <f t="shared" si="455"/>
        <v>89.996941840789049</v>
      </c>
      <c r="AE757" s="28">
        <f t="shared" si="456"/>
        <v>43.956922010689041</v>
      </c>
      <c r="AF757" s="28">
        <f t="shared" si="457"/>
        <v>-90.002155279405287</v>
      </c>
      <c r="AG757" s="28">
        <f t="shared" si="445"/>
        <v>92.110410468749379</v>
      </c>
      <c r="AH757" s="28">
        <f t="shared" si="458"/>
        <v>-220.44381723956204</v>
      </c>
      <c r="AI757" s="28">
        <f t="shared" si="459"/>
        <v>-89.999999999455596</v>
      </c>
      <c r="AJ757" s="28">
        <f t="shared" si="460"/>
        <v>143.7823297811666</v>
      </c>
      <c r="AK757" s="28">
        <f t="shared" si="461"/>
        <v>89.999996293140342</v>
      </c>
      <c r="AL757" s="29">
        <f t="shared" si="462"/>
        <v>-93.584054420749936</v>
      </c>
      <c r="AM757" s="28">
        <f t="shared" si="463"/>
        <v>-89.998800721877103</v>
      </c>
      <c r="AN757" s="28">
        <f t="shared" si="464"/>
        <v>-78.135131410395985</v>
      </c>
      <c r="AO757" s="28">
        <f t="shared" si="465"/>
        <v>-89.998804428192358</v>
      </c>
      <c r="AP757">
        <f t="shared" si="446"/>
        <v>23.609121289162623</v>
      </c>
      <c r="AQ757">
        <f t="shared" si="447"/>
        <v>-25.26482869549163</v>
      </c>
      <c r="AR757" s="28">
        <f t="shared" si="466"/>
        <v>-35.833916806035951</v>
      </c>
      <c r="AS757" s="30">
        <f t="shared" si="467"/>
        <v>-180.00095970759764</v>
      </c>
      <c r="AT757" s="28">
        <f t="shared" si="468"/>
        <v>10.966732188000956</v>
      </c>
      <c r="AU757" s="28">
        <f t="shared" si="469"/>
        <v>73.565453058594642</v>
      </c>
      <c r="AV757" s="29">
        <f t="shared" si="470"/>
        <v>-0.14602267507942834</v>
      </c>
      <c r="AW757" s="28">
        <f t="shared" si="471"/>
        <v>-10.476665916612578</v>
      </c>
      <c r="AX757" s="31">
        <f t="shared" si="472"/>
        <v>10.820709512921526</v>
      </c>
      <c r="AY757" s="28">
        <f t="shared" si="473"/>
        <v>63.088787141982067</v>
      </c>
      <c r="AZ757" s="8">
        <f t="shared" si="474"/>
        <v>-25.013207293114426</v>
      </c>
      <c r="BA757" s="8">
        <f t="shared" si="475"/>
        <v>-116.91217256561558</v>
      </c>
      <c r="BB757" s="8">
        <f t="shared" si="476"/>
        <v>63.087827434384423</v>
      </c>
      <c r="BD757" s="32">
        <f t="shared" si="477"/>
        <v>-25</v>
      </c>
      <c r="BE757" s="32">
        <f t="shared" si="478"/>
        <v>-117</v>
      </c>
      <c r="BF757" s="32">
        <f t="shared" si="479"/>
        <v>63</v>
      </c>
    </row>
    <row r="758" spans="22:58" x14ac:dyDescent="0.25">
      <c r="V758" s="27">
        <v>8.5400000000001199</v>
      </c>
      <c r="W758" s="32">
        <f t="shared" si="449"/>
        <v>3467368504.5262775</v>
      </c>
      <c r="X758">
        <f t="shared" si="448"/>
        <v>-3.4139245433795011</v>
      </c>
      <c r="Y758" s="28">
        <f t="shared" si="450"/>
        <v>-134.4399046867735</v>
      </c>
      <c r="Z758" s="28">
        <f t="shared" si="451"/>
        <v>-89.999989132556323</v>
      </c>
      <c r="AA758" s="28">
        <f t="shared" si="452"/>
        <v>96.357500418254034</v>
      </c>
      <c r="AB758" s="28">
        <f t="shared" si="453"/>
        <v>-89.99912853969154</v>
      </c>
      <c r="AC758" s="28">
        <f t="shared" si="454"/>
        <v>85.653250821983775</v>
      </c>
      <c r="AD758" s="28">
        <f t="shared" si="455"/>
        <v>89.997011452991316</v>
      </c>
      <c r="AE758" s="28">
        <f t="shared" si="456"/>
        <v>44.156922010084813</v>
      </c>
      <c r="AF758" s="28">
        <f t="shared" si="457"/>
        <v>-90.002106219256532</v>
      </c>
      <c r="AG758" s="28">
        <f t="shared" si="445"/>
        <v>92.110410468749379</v>
      </c>
      <c r="AH758" s="28">
        <f t="shared" si="458"/>
        <v>-220.64381723956203</v>
      </c>
      <c r="AI758" s="28">
        <f t="shared" si="459"/>
        <v>-89.999999999467988</v>
      </c>
      <c r="AJ758" s="28">
        <f t="shared" si="460"/>
        <v>143.98232978116658</v>
      </c>
      <c r="AK758" s="28">
        <f t="shared" si="461"/>
        <v>89.999996377518769</v>
      </c>
      <c r="AL758" s="29">
        <f t="shared" si="462"/>
        <v>-93.78405442066429</v>
      </c>
      <c r="AM758" s="28">
        <f t="shared" si="463"/>
        <v>-89.99882802078001</v>
      </c>
      <c r="AN758" s="28">
        <f t="shared" si="464"/>
        <v>-78.335131410310339</v>
      </c>
      <c r="AO758" s="28">
        <f t="shared" si="465"/>
        <v>-89.998831642729229</v>
      </c>
      <c r="AP758">
        <f t="shared" si="446"/>
        <v>23.609121289162623</v>
      </c>
      <c r="AQ758">
        <f t="shared" si="447"/>
        <v>-25.26482869549163</v>
      </c>
      <c r="AR758" s="28">
        <f t="shared" si="466"/>
        <v>-35.833916806554534</v>
      </c>
      <c r="AS758" s="30">
        <f t="shared" si="467"/>
        <v>-180.00093786198576</v>
      </c>
      <c r="AT758" s="28">
        <f t="shared" si="468"/>
        <v>11.15105823231108</v>
      </c>
      <c r="AU758" s="28">
        <f t="shared" si="469"/>
        <v>73.92000624314764</v>
      </c>
      <c r="AV758" s="29">
        <f t="shared" si="470"/>
        <v>-0.15278483646864707</v>
      </c>
      <c r="AW758" s="28">
        <f t="shared" si="471"/>
        <v>-10.715110566870527</v>
      </c>
      <c r="AX758" s="31">
        <f t="shared" si="472"/>
        <v>10.998273395842432</v>
      </c>
      <c r="AY758" s="28">
        <f t="shared" si="473"/>
        <v>63.204895676277111</v>
      </c>
      <c r="AZ758" s="8">
        <f t="shared" si="474"/>
        <v>-24.835643410712102</v>
      </c>
      <c r="BA758" s="8">
        <f t="shared" si="475"/>
        <v>-116.79604218570864</v>
      </c>
      <c r="BB758" s="8">
        <f t="shared" si="476"/>
        <v>63.203957814291357</v>
      </c>
      <c r="BD758" s="32">
        <f t="shared" si="477"/>
        <v>-25</v>
      </c>
      <c r="BE758" s="32">
        <f t="shared" si="478"/>
        <v>-117</v>
      </c>
      <c r="BF758" s="32">
        <f t="shared" si="479"/>
        <v>63</v>
      </c>
    </row>
    <row r="759" spans="22:58" x14ac:dyDescent="0.25">
      <c r="V759" s="27">
        <v>8.5500000000001197</v>
      </c>
      <c r="W759" s="32">
        <f t="shared" si="449"/>
        <v>3548133892.3367381</v>
      </c>
      <c r="X759">
        <f t="shared" si="448"/>
        <v>-3.4139245433795011</v>
      </c>
      <c r="Y759" s="28">
        <f t="shared" si="450"/>
        <v>-134.63990468677349</v>
      </c>
      <c r="Z759" s="28">
        <f t="shared" si="451"/>
        <v>-89.999989379929545</v>
      </c>
      <c r="AA759" s="28">
        <f t="shared" si="452"/>
        <v>96.557500418208818</v>
      </c>
      <c r="AB759" s="28">
        <f t="shared" si="453"/>
        <v>-89.999148376549996</v>
      </c>
      <c r="AC759" s="28">
        <f t="shared" si="454"/>
        <v>85.853250821451979</v>
      </c>
      <c r="AD759" s="28">
        <f t="shared" si="455"/>
        <v>89.997079480626425</v>
      </c>
      <c r="AE759" s="28">
        <f t="shared" si="456"/>
        <v>44.356922009507812</v>
      </c>
      <c r="AF759" s="28">
        <f t="shared" si="457"/>
        <v>-90.002058275853116</v>
      </c>
      <c r="AG759" s="28">
        <f t="shared" si="445"/>
        <v>92.110410468749379</v>
      </c>
      <c r="AH759" s="28">
        <f t="shared" si="458"/>
        <v>-220.84381723956201</v>
      </c>
      <c r="AI759" s="28">
        <f t="shared" si="459"/>
        <v>-89.999999999480096</v>
      </c>
      <c r="AJ759" s="28">
        <f t="shared" si="460"/>
        <v>144.1823297811666</v>
      </c>
      <c r="AK759" s="28">
        <f t="shared" si="461"/>
        <v>89.999996459976515</v>
      </c>
      <c r="AL759" s="29">
        <f t="shared" si="462"/>
        <v>-93.984054420582495</v>
      </c>
      <c r="AM759" s="28">
        <f t="shared" si="463"/>
        <v>-89.998854698284035</v>
      </c>
      <c r="AN759" s="28">
        <f t="shared" si="464"/>
        <v>-78.535131410228516</v>
      </c>
      <c r="AO759" s="28">
        <f t="shared" si="465"/>
        <v>-89.998858237787616</v>
      </c>
      <c r="AP759">
        <f t="shared" si="446"/>
        <v>23.609121289162623</v>
      </c>
      <c r="AQ759">
        <f t="shared" si="447"/>
        <v>-25.26482869549163</v>
      </c>
      <c r="AR759" s="28">
        <f t="shared" si="466"/>
        <v>-35.833916807049711</v>
      </c>
      <c r="AS759" s="30">
        <f t="shared" si="467"/>
        <v>-180.00091651364073</v>
      </c>
      <c r="AT759" s="28">
        <f t="shared" si="468"/>
        <v>11.336036728688114</v>
      </c>
      <c r="AU759" s="28">
        <f t="shared" si="469"/>
        <v>74.26771534363921</v>
      </c>
      <c r="AV759" s="29">
        <f t="shared" si="470"/>
        <v>-0.15985442178962528</v>
      </c>
      <c r="AW759" s="28">
        <f t="shared" si="471"/>
        <v>-10.958721093501749</v>
      </c>
      <c r="AX759" s="31">
        <f t="shared" si="472"/>
        <v>11.17618230689849</v>
      </c>
      <c r="AY759" s="28">
        <f t="shared" si="473"/>
        <v>63.308994250137459</v>
      </c>
      <c r="AZ759" s="8">
        <f t="shared" si="474"/>
        <v>-24.657734500151221</v>
      </c>
      <c r="BA759" s="8">
        <f t="shared" si="475"/>
        <v>-116.69192226350327</v>
      </c>
      <c r="BB759" s="8">
        <f t="shared" si="476"/>
        <v>63.308077736496728</v>
      </c>
      <c r="BD759" s="32">
        <f t="shared" si="477"/>
        <v>-25</v>
      </c>
      <c r="BE759" s="32">
        <f t="shared" si="478"/>
        <v>-117</v>
      </c>
      <c r="BF759" s="32">
        <f t="shared" si="479"/>
        <v>63</v>
      </c>
    </row>
    <row r="760" spans="22:58" x14ac:dyDescent="0.25">
      <c r="V760" s="27">
        <v>8.5600000000001195</v>
      </c>
      <c r="W760" s="32">
        <f t="shared" si="449"/>
        <v>3630780547.7020192</v>
      </c>
      <c r="X760">
        <f t="shared" si="448"/>
        <v>-3.4139245433795011</v>
      </c>
      <c r="Y760" s="28">
        <f t="shared" si="450"/>
        <v>-134.83990468677348</v>
      </c>
      <c r="Z760" s="28">
        <f t="shared" si="451"/>
        <v>-89.999989621671858</v>
      </c>
      <c r="AA760" s="28">
        <f t="shared" si="452"/>
        <v>96.757500418165634</v>
      </c>
      <c r="AB760" s="28">
        <f t="shared" si="453"/>
        <v>-89.999167761866403</v>
      </c>
      <c r="AC760" s="28">
        <f t="shared" si="454"/>
        <v>86.053250820944115</v>
      </c>
      <c r="AD760" s="28">
        <f t="shared" si="455"/>
        <v>89.9971459597635</v>
      </c>
      <c r="AE760" s="28">
        <f t="shared" si="456"/>
        <v>44.556922008956775</v>
      </c>
      <c r="AF760" s="28">
        <f t="shared" si="457"/>
        <v>-90.002011423774761</v>
      </c>
      <c r="AG760" s="28">
        <f t="shared" si="445"/>
        <v>92.110410468749379</v>
      </c>
      <c r="AH760" s="28">
        <f t="shared" si="458"/>
        <v>-221.04381723956203</v>
      </c>
      <c r="AI760" s="28">
        <f t="shared" si="459"/>
        <v>-89.999999999491919</v>
      </c>
      <c r="AJ760" s="28">
        <f t="shared" si="460"/>
        <v>144.38232978116659</v>
      </c>
      <c r="AK760" s="28">
        <f t="shared" si="461"/>
        <v>89.999996540557291</v>
      </c>
      <c r="AL760" s="29">
        <f t="shared" si="462"/>
        <v>-94.184054420504395</v>
      </c>
      <c r="AM760" s="28">
        <f t="shared" si="463"/>
        <v>-89.998880768533922</v>
      </c>
      <c r="AN760" s="28">
        <f t="shared" si="464"/>
        <v>-78.735131410150473</v>
      </c>
      <c r="AO760" s="28">
        <f t="shared" si="465"/>
        <v>-89.998884227468551</v>
      </c>
      <c r="AP760">
        <f t="shared" si="446"/>
        <v>23.609121289162623</v>
      </c>
      <c r="AQ760">
        <f t="shared" si="447"/>
        <v>-25.26482869549163</v>
      </c>
      <c r="AR760" s="28">
        <f t="shared" si="466"/>
        <v>-35.833916807522705</v>
      </c>
      <c r="AS760" s="30">
        <f t="shared" si="467"/>
        <v>-180.0008956512433</v>
      </c>
      <c r="AT760" s="28">
        <f t="shared" si="468"/>
        <v>11.521642639005487</v>
      </c>
      <c r="AU760" s="28">
        <f t="shared" si="469"/>
        <v>74.608662234558295</v>
      </c>
      <c r="AV760" s="29">
        <f t="shared" si="470"/>
        <v>-0.167244872654886</v>
      </c>
      <c r="AW760" s="28">
        <f t="shared" si="471"/>
        <v>-11.20759141333744</v>
      </c>
      <c r="AX760" s="31">
        <f t="shared" si="472"/>
        <v>11.354397766350601</v>
      </c>
      <c r="AY760" s="28">
        <f t="shared" si="473"/>
        <v>63.401070821220856</v>
      </c>
      <c r="AZ760" s="8">
        <f t="shared" si="474"/>
        <v>-24.479519041172104</v>
      </c>
      <c r="BA760" s="8">
        <f t="shared" si="475"/>
        <v>-116.59982483002244</v>
      </c>
      <c r="BB760" s="8">
        <f t="shared" si="476"/>
        <v>63.400175169977558</v>
      </c>
      <c r="BD760" s="32">
        <f t="shared" si="477"/>
        <v>-24</v>
      </c>
      <c r="BE760" s="32">
        <f t="shared" si="478"/>
        <v>-117</v>
      </c>
      <c r="BF760" s="32">
        <f t="shared" si="479"/>
        <v>63</v>
      </c>
    </row>
    <row r="761" spans="22:58" x14ac:dyDescent="0.25">
      <c r="V761" s="27">
        <v>8.5700000000001193</v>
      </c>
      <c r="W761" s="32">
        <f t="shared" si="449"/>
        <v>3715352290.9727545</v>
      </c>
      <c r="X761">
        <f t="shared" si="448"/>
        <v>-3.4139245433795011</v>
      </c>
      <c r="Y761" s="28">
        <f t="shared" si="450"/>
        <v>-135.03990468677347</v>
      </c>
      <c r="Z761" s="28">
        <f t="shared" si="451"/>
        <v>-89.999989857911459</v>
      </c>
      <c r="AA761" s="28">
        <f t="shared" si="452"/>
        <v>96.957500418124383</v>
      </c>
      <c r="AB761" s="28">
        <f t="shared" si="453"/>
        <v>-89.999186705919143</v>
      </c>
      <c r="AC761" s="28">
        <f t="shared" si="454"/>
        <v>86.253250820459115</v>
      </c>
      <c r="AD761" s="28">
        <f t="shared" si="455"/>
        <v>89.997210925650691</v>
      </c>
      <c r="AE761" s="28">
        <f t="shared" si="456"/>
        <v>44.756922008430536</v>
      </c>
      <c r="AF761" s="28">
        <f t="shared" si="457"/>
        <v>-90.001965638179897</v>
      </c>
      <c r="AG761" s="28">
        <f t="shared" si="445"/>
        <v>92.110410468749379</v>
      </c>
      <c r="AH761" s="28">
        <f t="shared" si="458"/>
        <v>-221.24381723956202</v>
      </c>
      <c r="AI761" s="28">
        <f t="shared" si="459"/>
        <v>-89.999999999503487</v>
      </c>
      <c r="AJ761" s="28">
        <f t="shared" si="460"/>
        <v>144.58232978116661</v>
      </c>
      <c r="AK761" s="28">
        <f t="shared" si="461"/>
        <v>89.999996619303815</v>
      </c>
      <c r="AL761" s="29">
        <f t="shared" si="462"/>
        <v>-94.384054420429806</v>
      </c>
      <c r="AM761" s="28">
        <f t="shared" si="463"/>
        <v>-89.998906245352472</v>
      </c>
      <c r="AN761" s="28">
        <f t="shared" si="464"/>
        <v>-78.935131410075854</v>
      </c>
      <c r="AO761" s="28">
        <f t="shared" si="465"/>
        <v>-89.998909625552145</v>
      </c>
      <c r="AP761">
        <f t="shared" si="446"/>
        <v>23.609121289162623</v>
      </c>
      <c r="AQ761">
        <f t="shared" si="447"/>
        <v>-25.26482869549163</v>
      </c>
      <c r="AR761" s="28">
        <f t="shared" si="466"/>
        <v>-35.833916807974326</v>
      </c>
      <c r="AS761" s="30">
        <f t="shared" si="467"/>
        <v>-180.00087526373204</v>
      </c>
      <c r="AT761" s="28">
        <f t="shared" si="468"/>
        <v>11.707851711631021</v>
      </c>
      <c r="AU761" s="28">
        <f t="shared" si="469"/>
        <v>74.942931068142954</v>
      </c>
      <c r="AV761" s="29">
        <f t="shared" si="470"/>
        <v>-0.17497016888713202</v>
      </c>
      <c r="AW761" s="28">
        <f t="shared" si="471"/>
        <v>-11.461815899355585</v>
      </c>
      <c r="AX761" s="31">
        <f t="shared" si="472"/>
        <v>11.532881542743889</v>
      </c>
      <c r="AY761" s="28">
        <f t="shared" si="473"/>
        <v>63.481115168787369</v>
      </c>
      <c r="AZ761" s="8">
        <f t="shared" si="474"/>
        <v>-24.301035265230439</v>
      </c>
      <c r="BA761" s="8">
        <f t="shared" si="475"/>
        <v>-116.51976009494467</v>
      </c>
      <c r="BB761" s="8">
        <f t="shared" si="476"/>
        <v>63.480239905055328</v>
      </c>
      <c r="BD761" s="32">
        <f t="shared" si="477"/>
        <v>-24</v>
      </c>
      <c r="BE761" s="32">
        <f t="shared" si="478"/>
        <v>-117</v>
      </c>
      <c r="BF761" s="32">
        <f t="shared" si="479"/>
        <v>63</v>
      </c>
    </row>
    <row r="762" spans="22:58" x14ac:dyDescent="0.25">
      <c r="V762" s="27">
        <v>8.5800000000001209</v>
      </c>
      <c r="W762" s="32">
        <f t="shared" si="449"/>
        <v>3801893963.2066779</v>
      </c>
      <c r="X762">
        <f t="shared" si="448"/>
        <v>-3.4139245433795011</v>
      </c>
      <c r="Y762" s="28">
        <f t="shared" si="450"/>
        <v>-135.23990468677349</v>
      </c>
      <c r="Z762" s="28">
        <f t="shared" si="451"/>
        <v>-89.999990088773572</v>
      </c>
      <c r="AA762" s="28">
        <f t="shared" si="452"/>
        <v>97.157500418085036</v>
      </c>
      <c r="AB762" s="28">
        <f t="shared" si="453"/>
        <v>-89.999205218752607</v>
      </c>
      <c r="AC762" s="28">
        <f t="shared" si="454"/>
        <v>86.453250819995986</v>
      </c>
      <c r="AD762" s="28">
        <f t="shared" si="455"/>
        <v>89.997274412733745</v>
      </c>
      <c r="AE762" s="28">
        <f t="shared" si="456"/>
        <v>44.956922007928043</v>
      </c>
      <c r="AF762" s="28">
        <f t="shared" si="457"/>
        <v>-90.001920894792434</v>
      </c>
      <c r="AG762" s="28">
        <f t="shared" si="445"/>
        <v>92.110410468749379</v>
      </c>
      <c r="AH762" s="28">
        <f t="shared" si="458"/>
        <v>-221.44381723956204</v>
      </c>
      <c r="AI762" s="28">
        <f t="shared" si="459"/>
        <v>-89.999999999514785</v>
      </c>
      <c r="AJ762" s="28">
        <f t="shared" si="460"/>
        <v>144.78232978116662</v>
      </c>
      <c r="AK762" s="28">
        <f t="shared" si="461"/>
        <v>89.999996696257853</v>
      </c>
      <c r="AL762" s="29">
        <f t="shared" si="462"/>
        <v>-94.584054420358612</v>
      </c>
      <c r="AM762" s="28">
        <f t="shared" si="463"/>
        <v>-89.998931142247855</v>
      </c>
      <c r="AN762" s="28">
        <f t="shared" si="464"/>
        <v>-79.135131410004632</v>
      </c>
      <c r="AO762" s="28">
        <f t="shared" si="465"/>
        <v>-89.998934445504787</v>
      </c>
      <c r="AP762">
        <f t="shared" si="446"/>
        <v>23.609121289162623</v>
      </c>
      <c r="AQ762">
        <f t="shared" si="447"/>
        <v>-25.26482869549163</v>
      </c>
      <c r="AR762" s="28">
        <f t="shared" si="466"/>
        <v>-35.833916808405597</v>
      </c>
      <c r="AS762" s="30">
        <f t="shared" si="467"/>
        <v>-180.00085534029722</v>
      </c>
      <c r="AT762" s="28">
        <f t="shared" si="468"/>
        <v>11.894640471246856</v>
      </c>
      <c r="AU762" s="28">
        <f t="shared" si="469"/>
        <v>75.270608022297139</v>
      </c>
      <c r="AV762" s="29">
        <f t="shared" si="470"/>
        <v>-0.18304484549570971</v>
      </c>
      <c r="AW762" s="28">
        <f t="shared" si="471"/>
        <v>-11.721489285428296</v>
      </c>
      <c r="AX762" s="31">
        <f t="shared" si="472"/>
        <v>11.711595625751146</v>
      </c>
      <c r="AY762" s="28">
        <f t="shared" si="473"/>
        <v>63.549118736868841</v>
      </c>
      <c r="AZ762" s="8">
        <f t="shared" si="474"/>
        <v>-24.122321182654453</v>
      </c>
      <c r="BA762" s="8">
        <f t="shared" si="475"/>
        <v>-116.45173660342837</v>
      </c>
      <c r="BB762" s="8">
        <f t="shared" si="476"/>
        <v>63.548263396571627</v>
      </c>
      <c r="BD762" s="32">
        <f t="shared" si="477"/>
        <v>-24</v>
      </c>
      <c r="BE762" s="32">
        <f t="shared" si="478"/>
        <v>-116</v>
      </c>
      <c r="BF762" s="32">
        <f t="shared" si="479"/>
        <v>64</v>
      </c>
    </row>
    <row r="763" spans="22:58" x14ac:dyDescent="0.25">
      <c r="V763" s="27">
        <v>8.5900000000001207</v>
      </c>
      <c r="W763" s="32">
        <f t="shared" si="449"/>
        <v>3890451449.9438963</v>
      </c>
      <c r="X763">
        <f t="shared" si="448"/>
        <v>-3.4139245433795011</v>
      </c>
      <c r="Y763" s="28">
        <f t="shared" si="450"/>
        <v>-135.43990468677347</v>
      </c>
      <c r="Z763" s="28">
        <f t="shared" si="451"/>
        <v>-89.999990314380625</v>
      </c>
      <c r="AA763" s="28">
        <f t="shared" si="452"/>
        <v>97.357500418047422</v>
      </c>
      <c r="AB763" s="28">
        <f t="shared" si="453"/>
        <v>-89.999223310182529</v>
      </c>
      <c r="AC763" s="28">
        <f t="shared" si="454"/>
        <v>86.653250819553648</v>
      </c>
      <c r="AD763" s="28">
        <f t="shared" si="455"/>
        <v>89.997336454674368</v>
      </c>
      <c r="AE763" s="28">
        <f t="shared" si="456"/>
        <v>45.156922007448102</v>
      </c>
      <c r="AF763" s="28">
        <f t="shared" si="457"/>
        <v>-90.001877169888772</v>
      </c>
      <c r="AG763" s="28">
        <f t="shared" si="445"/>
        <v>92.110410468749379</v>
      </c>
      <c r="AH763" s="28">
        <f t="shared" si="458"/>
        <v>-221.64381723956205</v>
      </c>
      <c r="AI763" s="28">
        <f t="shared" si="459"/>
        <v>-89.999999999525826</v>
      </c>
      <c r="AJ763" s="28">
        <f t="shared" si="460"/>
        <v>144.98232978116661</v>
      </c>
      <c r="AK763" s="28">
        <f t="shared" si="461"/>
        <v>89.999996771460218</v>
      </c>
      <c r="AL763" s="29">
        <f t="shared" si="462"/>
        <v>-94.784054420290587</v>
      </c>
      <c r="AM763" s="28">
        <f t="shared" si="463"/>
        <v>-89.998955472420676</v>
      </c>
      <c r="AN763" s="28">
        <f t="shared" si="464"/>
        <v>-79.335131409936665</v>
      </c>
      <c r="AO763" s="28">
        <f t="shared" si="465"/>
        <v>-89.998958700486284</v>
      </c>
      <c r="AP763">
        <f t="shared" si="446"/>
        <v>23.609121289162623</v>
      </c>
      <c r="AQ763">
        <f t="shared" si="447"/>
        <v>-25.26482869549163</v>
      </c>
      <c r="AR763" s="28">
        <f t="shared" si="466"/>
        <v>-35.83391680881757</v>
      </c>
      <c r="AS763" s="30">
        <f t="shared" si="467"/>
        <v>-180.00083587037506</v>
      </c>
      <c r="AT763" s="28">
        <f t="shared" si="468"/>
        <v>12.081986207446798</v>
      </c>
      <c r="AU763" s="28">
        <f t="shared" si="469"/>
        <v>75.591781060663479</v>
      </c>
      <c r="AV763" s="29">
        <f t="shared" si="470"/>
        <v>-0.19148400975425856</v>
      </c>
      <c r="AW763" s="28">
        <f t="shared" si="471"/>
        <v>-11.98670656326113</v>
      </c>
      <c r="AX763" s="31">
        <f t="shared" si="472"/>
        <v>11.890502197692539</v>
      </c>
      <c r="AY763" s="28">
        <f t="shared" si="473"/>
        <v>63.605074497402349</v>
      </c>
      <c r="AZ763" s="8">
        <f t="shared" si="474"/>
        <v>-23.943414611125029</v>
      </c>
      <c r="BA763" s="8">
        <f t="shared" si="475"/>
        <v>-116.39576137297271</v>
      </c>
      <c r="BB763" s="8">
        <f t="shared" si="476"/>
        <v>63.604238627027286</v>
      </c>
      <c r="BD763" s="32">
        <f t="shared" si="477"/>
        <v>-24</v>
      </c>
      <c r="BE763" s="32">
        <f t="shared" si="478"/>
        <v>-116</v>
      </c>
      <c r="BF763" s="32">
        <f t="shared" si="479"/>
        <v>64</v>
      </c>
    </row>
    <row r="764" spans="22:58" x14ac:dyDescent="0.25">
      <c r="V764" s="27">
        <v>8.6000000000001204</v>
      </c>
      <c r="W764" s="32">
        <f t="shared" si="449"/>
        <v>3981071705.5360885</v>
      </c>
      <c r="X764">
        <f t="shared" si="448"/>
        <v>-3.4139245433795011</v>
      </c>
      <c r="Y764" s="28">
        <f t="shared" si="450"/>
        <v>-135.63990468677349</v>
      </c>
      <c r="Z764" s="28">
        <f t="shared" si="451"/>
        <v>-89.999990534852245</v>
      </c>
      <c r="AA764" s="28">
        <f t="shared" si="452"/>
        <v>97.5575004180115</v>
      </c>
      <c r="AB764" s="28">
        <f t="shared" si="453"/>
        <v>-89.999240989801237</v>
      </c>
      <c r="AC764" s="28">
        <f t="shared" si="454"/>
        <v>86.853250819131219</v>
      </c>
      <c r="AD764" s="28">
        <f t="shared" si="455"/>
        <v>89.997397084368004</v>
      </c>
      <c r="AE764" s="28">
        <f t="shared" si="456"/>
        <v>45.356922006989734</v>
      </c>
      <c r="AF764" s="28">
        <f t="shared" si="457"/>
        <v>-90.001834440285478</v>
      </c>
      <c r="AG764" s="28">
        <f t="shared" si="445"/>
        <v>92.110410468749379</v>
      </c>
      <c r="AH764" s="28">
        <f t="shared" si="458"/>
        <v>-221.84381723956204</v>
      </c>
      <c r="AI764" s="28">
        <f t="shared" si="459"/>
        <v>-89.999999999536627</v>
      </c>
      <c r="AJ764" s="28">
        <f t="shared" si="460"/>
        <v>145.18232978116663</v>
      </c>
      <c r="AK764" s="28">
        <f t="shared" si="461"/>
        <v>89.999996844950743</v>
      </c>
      <c r="AL764" s="29">
        <f t="shared" si="462"/>
        <v>-94.984054420225618</v>
      </c>
      <c r="AM764" s="28">
        <f t="shared" si="463"/>
        <v>-89.998979248771178</v>
      </c>
      <c r="AN764" s="28">
        <f t="shared" si="464"/>
        <v>-79.535131409871667</v>
      </c>
      <c r="AO764" s="28">
        <f t="shared" si="465"/>
        <v>-89.998982403357061</v>
      </c>
      <c r="AP764">
        <f t="shared" si="446"/>
        <v>23.609121289162623</v>
      </c>
      <c r="AQ764">
        <f t="shared" si="447"/>
        <v>-25.26482869549163</v>
      </c>
      <c r="AR764" s="28">
        <f t="shared" si="466"/>
        <v>-35.83391680921094</v>
      </c>
      <c r="AS764" s="30">
        <f t="shared" si="467"/>
        <v>-180.00081684364255</v>
      </c>
      <c r="AT764" s="28">
        <f t="shared" si="468"/>
        <v>12.26986696225593</v>
      </c>
      <c r="AU764" s="28">
        <f t="shared" si="469"/>
        <v>75.906539704728644</v>
      </c>
      <c r="AV764" s="29">
        <f t="shared" si="470"/>
        <v>-0.20030335833164062</v>
      </c>
      <c r="AW764" s="28">
        <f t="shared" si="471"/>
        <v>-12.257562871151828</v>
      </c>
      <c r="AX764" s="31">
        <f t="shared" si="472"/>
        <v>12.069563603924291</v>
      </c>
      <c r="AY764" s="28">
        <f t="shared" si="473"/>
        <v>63.648976833576818</v>
      </c>
      <c r="AZ764" s="8">
        <f t="shared" si="474"/>
        <v>-23.76435320528665</v>
      </c>
      <c r="BA764" s="8">
        <f t="shared" si="475"/>
        <v>-116.35184001006573</v>
      </c>
      <c r="BB764" s="8">
        <f t="shared" si="476"/>
        <v>63.648159989934271</v>
      </c>
      <c r="BD764" s="32">
        <f t="shared" si="477"/>
        <v>-24</v>
      </c>
      <c r="BE764" s="32">
        <f t="shared" si="478"/>
        <v>-116</v>
      </c>
      <c r="BF764" s="32">
        <f t="shared" si="479"/>
        <v>64</v>
      </c>
    </row>
    <row r="765" spans="22:58" x14ac:dyDescent="0.25">
      <c r="V765" s="27">
        <v>8.6100000000001202</v>
      </c>
      <c r="W765" s="32">
        <f t="shared" si="449"/>
        <v>4073802778.0422688</v>
      </c>
      <c r="X765">
        <f t="shared" si="448"/>
        <v>-3.4139245433795011</v>
      </c>
      <c r="Y765" s="28">
        <f t="shared" si="450"/>
        <v>-135.83990468677348</v>
      </c>
      <c r="Z765" s="28">
        <f t="shared" si="451"/>
        <v>-89.999990750305315</v>
      </c>
      <c r="AA765" s="28">
        <f t="shared" si="452"/>
        <v>97.757500417977198</v>
      </c>
      <c r="AB765" s="28">
        <f t="shared" si="453"/>
        <v>-89.999258266982679</v>
      </c>
      <c r="AC765" s="28">
        <f t="shared" si="454"/>
        <v>87.053250818727832</v>
      </c>
      <c r="AD765" s="28">
        <f t="shared" si="455"/>
        <v>89.997456333961324</v>
      </c>
      <c r="AE765" s="28">
        <f t="shared" si="456"/>
        <v>45.556922006552057</v>
      </c>
      <c r="AF765" s="28">
        <f t="shared" si="457"/>
        <v>-90.001792683326656</v>
      </c>
      <c r="AG765" s="28">
        <f t="shared" si="445"/>
        <v>92.110410468749379</v>
      </c>
      <c r="AH765" s="28">
        <f t="shared" si="458"/>
        <v>-222.04381723956203</v>
      </c>
      <c r="AI765" s="28">
        <f t="shared" si="459"/>
        <v>-89.999999999547171</v>
      </c>
      <c r="AJ765" s="28">
        <f t="shared" si="460"/>
        <v>145.38232978116662</v>
      </c>
      <c r="AK765" s="28">
        <f t="shared" si="461"/>
        <v>89.999996916768438</v>
      </c>
      <c r="AL765" s="29">
        <f t="shared" si="462"/>
        <v>-95.184054420163591</v>
      </c>
      <c r="AM765" s="28">
        <f t="shared" si="463"/>
        <v>-89.999002483905841</v>
      </c>
      <c r="AN765" s="28">
        <f t="shared" si="464"/>
        <v>-79.73513140980964</v>
      </c>
      <c r="AO765" s="28">
        <f t="shared" si="465"/>
        <v>-89.999005566684573</v>
      </c>
      <c r="AP765">
        <f t="shared" si="446"/>
        <v>23.609121289162623</v>
      </c>
      <c r="AQ765">
        <f t="shared" si="447"/>
        <v>-25.26482869549163</v>
      </c>
      <c r="AR765" s="28">
        <f t="shared" si="466"/>
        <v>-35.83391680958659</v>
      </c>
      <c r="AS765" s="30">
        <f t="shared" si="467"/>
        <v>-180.00079825001123</v>
      </c>
      <c r="AT765" s="28">
        <f t="shared" si="468"/>
        <v>12.458261516707934</v>
      </c>
      <c r="AU765" s="28">
        <f t="shared" si="469"/>
        <v>76.214974817786882</v>
      </c>
      <c r="AV765" s="29">
        <f t="shared" si="470"/>
        <v>-0.20951919442278449</v>
      </c>
      <c r="AW765" s="28">
        <f t="shared" si="471"/>
        <v>-12.534153374192512</v>
      </c>
      <c r="AX765" s="31">
        <f t="shared" si="472"/>
        <v>12.24874232228515</v>
      </c>
      <c r="AY765" s="28">
        <f t="shared" si="473"/>
        <v>63.680821443594368</v>
      </c>
      <c r="AZ765" s="8">
        <f t="shared" si="474"/>
        <v>-23.58517448730144</v>
      </c>
      <c r="BA765" s="8">
        <f t="shared" si="475"/>
        <v>-116.31997680641686</v>
      </c>
      <c r="BB765" s="8">
        <f t="shared" si="476"/>
        <v>63.680023193583139</v>
      </c>
      <c r="BD765" s="32">
        <f t="shared" si="477"/>
        <v>-24</v>
      </c>
      <c r="BE765" s="32">
        <f t="shared" si="478"/>
        <v>-116</v>
      </c>
      <c r="BF765" s="32">
        <f t="shared" si="479"/>
        <v>64</v>
      </c>
    </row>
    <row r="766" spans="22:58" x14ac:dyDescent="0.25">
      <c r="V766" s="27">
        <v>8.62000000000012</v>
      </c>
      <c r="W766" s="32">
        <f t="shared" si="449"/>
        <v>4168693834.7045064</v>
      </c>
      <c r="X766">
        <f t="shared" si="448"/>
        <v>-3.4139245433795011</v>
      </c>
      <c r="Y766" s="28">
        <f t="shared" si="450"/>
        <v>-136.03990468677344</v>
      </c>
      <c r="Z766" s="28">
        <f t="shared" si="451"/>
        <v>-89.999990960854063</v>
      </c>
      <c r="AA766" s="28">
        <f t="shared" si="452"/>
        <v>97.957500417944416</v>
      </c>
      <c r="AB766" s="28">
        <f t="shared" si="453"/>
        <v>-89.999275150887456</v>
      </c>
      <c r="AC766" s="28">
        <f t="shared" si="454"/>
        <v>87.253250818342536</v>
      </c>
      <c r="AD766" s="28">
        <f t="shared" si="455"/>
        <v>89.997514234869243</v>
      </c>
      <c r="AE766" s="28">
        <f t="shared" si="456"/>
        <v>45.756922006134019</v>
      </c>
      <c r="AF766" s="28">
        <f t="shared" si="457"/>
        <v>-90.001751876872277</v>
      </c>
      <c r="AG766" s="28">
        <f t="shared" si="445"/>
        <v>92.110410468749379</v>
      </c>
      <c r="AH766" s="28">
        <f t="shared" si="458"/>
        <v>-222.24381723956199</v>
      </c>
      <c r="AI766" s="28">
        <f t="shared" si="459"/>
        <v>-89.999999999557488</v>
      </c>
      <c r="AJ766" s="28">
        <f t="shared" si="460"/>
        <v>145.58232978116658</v>
      </c>
      <c r="AK766" s="28">
        <f t="shared" si="461"/>
        <v>89.999996986951359</v>
      </c>
      <c r="AL766" s="29">
        <f t="shared" si="462"/>
        <v>-95.384054420104306</v>
      </c>
      <c r="AM766" s="28">
        <f t="shared" si="463"/>
        <v>-89.99902519014428</v>
      </c>
      <c r="AN766" s="28">
        <f t="shared" si="464"/>
        <v>-79.935131409750326</v>
      </c>
      <c r="AO766" s="28">
        <f t="shared" si="465"/>
        <v>-89.999028202750409</v>
      </c>
      <c r="AP766">
        <f t="shared" si="446"/>
        <v>23.609121289162623</v>
      </c>
      <c r="AQ766">
        <f t="shared" si="447"/>
        <v>-25.26482869549163</v>
      </c>
      <c r="AR766" s="28">
        <f t="shared" si="466"/>
        <v>-35.833916809945315</v>
      </c>
      <c r="AS766" s="30">
        <f t="shared" si="467"/>
        <v>-180.0007800796227</v>
      </c>
      <c r="AT766" s="28">
        <f t="shared" si="468"/>
        <v>12.647149376608047</v>
      </c>
      <c r="AU766" s="28">
        <f t="shared" si="469"/>
        <v>76.517178400547621</v>
      </c>
      <c r="AV766" s="29">
        <f t="shared" si="470"/>
        <v>-0.2191484448202474</v>
      </c>
      <c r="AW766" s="28">
        <f t="shared" si="471"/>
        <v>-12.816573135540661</v>
      </c>
      <c r="AX766" s="31">
        <f t="shared" si="472"/>
        <v>12.4280009317878</v>
      </c>
      <c r="AY766" s="28">
        <f t="shared" si="473"/>
        <v>63.700605265006956</v>
      </c>
      <c r="AZ766" s="8">
        <f t="shared" si="474"/>
        <v>-23.405915878157515</v>
      </c>
      <c r="BA766" s="8">
        <f t="shared" si="475"/>
        <v>-116.30017481461574</v>
      </c>
      <c r="BB766" s="8">
        <f t="shared" si="476"/>
        <v>63.699825185384256</v>
      </c>
      <c r="BD766" s="32">
        <f t="shared" si="477"/>
        <v>-23</v>
      </c>
      <c r="BE766" s="32">
        <f t="shared" si="478"/>
        <v>-116</v>
      </c>
      <c r="BF766" s="32">
        <f t="shared" si="479"/>
        <v>64</v>
      </c>
    </row>
    <row r="767" spans="22:58" x14ac:dyDescent="0.25">
      <c r="V767" s="27">
        <v>8.6300000000001198</v>
      </c>
      <c r="W767" s="32">
        <f t="shared" si="449"/>
        <v>4265795188.0171056</v>
      </c>
      <c r="X767">
        <f t="shared" si="448"/>
        <v>-3.4139245433795011</v>
      </c>
      <c r="Y767" s="28">
        <f t="shared" si="450"/>
        <v>-136.23990468677343</v>
      </c>
      <c r="Z767" s="28">
        <f t="shared" si="451"/>
        <v>-89.999991166610158</v>
      </c>
      <c r="AA767" s="28">
        <f t="shared" si="452"/>
        <v>98.157500417913127</v>
      </c>
      <c r="AB767" s="28">
        <f t="shared" si="453"/>
        <v>-89.999291650467654</v>
      </c>
      <c r="AC767" s="28">
        <f t="shared" si="454"/>
        <v>87.45325081797462</v>
      </c>
      <c r="AD767" s="28">
        <f t="shared" si="455"/>
        <v>89.997570817791612</v>
      </c>
      <c r="AE767" s="28">
        <f t="shared" si="456"/>
        <v>45.956922005734825</v>
      </c>
      <c r="AF767" s="28">
        <f t="shared" si="457"/>
        <v>-90.001711999286201</v>
      </c>
      <c r="AG767" s="28">
        <f t="shared" si="445"/>
        <v>92.110410468749379</v>
      </c>
      <c r="AH767" s="28">
        <f t="shared" si="458"/>
        <v>-222.44381723956198</v>
      </c>
      <c r="AI767" s="28">
        <f t="shared" si="459"/>
        <v>-89.999999999567564</v>
      </c>
      <c r="AJ767" s="28">
        <f t="shared" si="460"/>
        <v>145.7823297811666</v>
      </c>
      <c r="AK767" s="28">
        <f t="shared" si="461"/>
        <v>89.999997055536724</v>
      </c>
      <c r="AL767" s="29">
        <f t="shared" si="462"/>
        <v>-95.584054420047721</v>
      </c>
      <c r="AM767" s="28">
        <f t="shared" si="463"/>
        <v>-89.999047379525635</v>
      </c>
      <c r="AN767" s="28">
        <f t="shared" si="464"/>
        <v>-80.135131409693713</v>
      </c>
      <c r="AO767" s="28">
        <f t="shared" si="465"/>
        <v>-89.999050323556474</v>
      </c>
      <c r="AP767">
        <f t="shared" si="446"/>
        <v>23.609121289162623</v>
      </c>
      <c r="AQ767">
        <f t="shared" si="447"/>
        <v>-25.26482869549163</v>
      </c>
      <c r="AR767" s="28">
        <f t="shared" si="466"/>
        <v>-35.833916810287896</v>
      </c>
      <c r="AS767" s="30">
        <f t="shared" si="467"/>
        <v>-180.00076232284266</v>
      </c>
      <c r="AT767" s="28">
        <f t="shared" si="468"/>
        <v>12.836510757600903</v>
      </c>
      <c r="AU767" s="28">
        <f t="shared" si="469"/>
        <v>76.813243398135697</v>
      </c>
      <c r="AV767" s="29">
        <f t="shared" si="470"/>
        <v>-0.22920867686123531</v>
      </c>
      <c r="AW767" s="28">
        <f t="shared" si="471"/>
        <v>-13.104916978385845</v>
      </c>
      <c r="AX767" s="31">
        <f t="shared" si="472"/>
        <v>12.607302080739668</v>
      </c>
      <c r="AY767" s="28">
        <f t="shared" si="473"/>
        <v>63.708326419749852</v>
      </c>
      <c r="AZ767" s="8">
        <f t="shared" si="474"/>
        <v>-23.226614729548228</v>
      </c>
      <c r="BA767" s="8">
        <f t="shared" si="475"/>
        <v>-116.29243590309281</v>
      </c>
      <c r="BB767" s="8">
        <f t="shared" si="476"/>
        <v>63.707564096907191</v>
      </c>
      <c r="BD767" s="32">
        <f t="shared" si="477"/>
        <v>-23</v>
      </c>
      <c r="BE767" s="32">
        <f t="shared" si="478"/>
        <v>-116</v>
      </c>
      <c r="BF767" s="32">
        <f t="shared" si="479"/>
        <v>64</v>
      </c>
    </row>
    <row r="768" spans="22:58" x14ac:dyDescent="0.25">
      <c r="V768" s="27">
        <v>8.6400000000001196</v>
      </c>
      <c r="W768" s="32">
        <f t="shared" si="449"/>
        <v>4365158322.4028664</v>
      </c>
      <c r="X768">
        <f t="shared" si="448"/>
        <v>-3.4139245433795011</v>
      </c>
      <c r="Y768" s="28">
        <f t="shared" si="450"/>
        <v>-136.43990468677342</v>
      </c>
      <c r="Z768" s="28">
        <f t="shared" si="451"/>
        <v>-89.99999136768264</v>
      </c>
      <c r="AA768" s="28">
        <f t="shared" si="452"/>
        <v>98.357500417883244</v>
      </c>
      <c r="AB768" s="28">
        <f t="shared" si="453"/>
        <v>-89.999307774471532</v>
      </c>
      <c r="AC768" s="28">
        <f t="shared" si="454"/>
        <v>87.653250817623274</v>
      </c>
      <c r="AD768" s="28">
        <f t="shared" si="455"/>
        <v>89.997626112729407</v>
      </c>
      <c r="AE768" s="28">
        <f t="shared" si="456"/>
        <v>46.156922005353607</v>
      </c>
      <c r="AF768" s="28">
        <f t="shared" si="457"/>
        <v>-90.001673029424765</v>
      </c>
      <c r="AG768" s="28">
        <f t="shared" si="445"/>
        <v>92.110410468749379</v>
      </c>
      <c r="AH768" s="28">
        <f t="shared" si="458"/>
        <v>-222.64381723956203</v>
      </c>
      <c r="AI768" s="28">
        <f t="shared" si="459"/>
        <v>-89.999999999577412</v>
      </c>
      <c r="AJ768" s="28">
        <f t="shared" si="460"/>
        <v>145.98232978116658</v>
      </c>
      <c r="AK768" s="28">
        <f t="shared" si="461"/>
        <v>89.999997122560885</v>
      </c>
      <c r="AL768" s="29">
        <f t="shared" si="462"/>
        <v>-95.78405441999368</v>
      </c>
      <c r="AM768" s="28">
        <f t="shared" si="463"/>
        <v>-89.999069063815</v>
      </c>
      <c r="AN768" s="28">
        <f t="shared" si="464"/>
        <v>-80.335131409639729</v>
      </c>
      <c r="AO768" s="28">
        <f t="shared" si="465"/>
        <v>-89.999071940831527</v>
      </c>
      <c r="AP768">
        <f t="shared" si="446"/>
        <v>23.609121289162623</v>
      </c>
      <c r="AQ768">
        <f t="shared" si="447"/>
        <v>-25.26482869549163</v>
      </c>
      <c r="AR768" s="28">
        <f t="shared" si="466"/>
        <v>-35.833916810615129</v>
      </c>
      <c r="AS768" s="30">
        <f t="shared" si="467"/>
        <v>-180.00074497025628</v>
      </c>
      <c r="AT768" s="28">
        <f t="shared" si="468"/>
        <v>13.026326569653845</v>
      </c>
      <c r="AU768" s="28">
        <f t="shared" si="469"/>
        <v>77.103263518201658</v>
      </c>
      <c r="AV768" s="29">
        <f t="shared" si="470"/>
        <v>-0.2397181151782502</v>
      </c>
      <c r="AW768" s="28">
        <f t="shared" si="471"/>
        <v>-13.399279338243796</v>
      </c>
      <c r="AX768" s="31">
        <f t="shared" si="472"/>
        <v>12.786608454475594</v>
      </c>
      <c r="AY768" s="28">
        <f t="shared" si="473"/>
        <v>63.703984179957864</v>
      </c>
      <c r="AZ768" s="8">
        <f t="shared" si="474"/>
        <v>-23.047308356139535</v>
      </c>
      <c r="BA768" s="8">
        <f t="shared" si="475"/>
        <v>-116.29676079029841</v>
      </c>
      <c r="BB768" s="8">
        <f t="shared" si="476"/>
        <v>63.703239209701593</v>
      </c>
      <c r="BD768" s="32">
        <f t="shared" si="477"/>
        <v>-23</v>
      </c>
      <c r="BE768" s="32">
        <f t="shared" si="478"/>
        <v>-116</v>
      </c>
      <c r="BF768" s="32">
        <f t="shared" si="479"/>
        <v>64</v>
      </c>
    </row>
    <row r="769" spans="22:58" x14ac:dyDescent="0.25">
      <c r="V769" s="27">
        <v>8.6500000000001194</v>
      </c>
      <c r="W769" s="32">
        <f t="shared" si="449"/>
        <v>4466835921.5108652</v>
      </c>
      <c r="X769">
        <f t="shared" si="448"/>
        <v>-3.4139245433795011</v>
      </c>
      <c r="Y769" s="28">
        <f t="shared" si="450"/>
        <v>-136.63990468677343</v>
      </c>
      <c r="Z769" s="28">
        <f t="shared" si="451"/>
        <v>-89.999991564178174</v>
      </c>
      <c r="AA769" s="28">
        <f t="shared" si="452"/>
        <v>98.557500417854712</v>
      </c>
      <c r="AB769" s="28">
        <f t="shared" si="453"/>
        <v>-89.999323531448297</v>
      </c>
      <c r="AC769" s="28">
        <f t="shared" si="454"/>
        <v>87.85325081728773</v>
      </c>
      <c r="AD769" s="28">
        <f t="shared" si="455"/>
        <v>89.997680149000772</v>
      </c>
      <c r="AE769" s="28">
        <f t="shared" si="456"/>
        <v>46.356922004989514</v>
      </c>
      <c r="AF769" s="28">
        <f t="shared" si="457"/>
        <v>-90.001634946625686</v>
      </c>
      <c r="AG769" s="28">
        <f t="shared" si="445"/>
        <v>92.110410468749379</v>
      </c>
      <c r="AH769" s="28">
        <f t="shared" si="458"/>
        <v>-222.84381723956201</v>
      </c>
      <c r="AI769" s="28">
        <f t="shared" si="459"/>
        <v>-89.999999999587018</v>
      </c>
      <c r="AJ769" s="28">
        <f t="shared" si="460"/>
        <v>146.18232978116657</v>
      </c>
      <c r="AK769" s="28">
        <f t="shared" si="461"/>
        <v>89.999997188059396</v>
      </c>
      <c r="AL769" s="29">
        <f t="shared" si="462"/>
        <v>-95.984054419942083</v>
      </c>
      <c r="AM769" s="28">
        <f t="shared" si="463"/>
        <v>-89.999090254509696</v>
      </c>
      <c r="AN769" s="28">
        <f t="shared" si="464"/>
        <v>-80.535131409588132</v>
      </c>
      <c r="AO769" s="28">
        <f t="shared" si="465"/>
        <v>-89.999093066037318</v>
      </c>
      <c r="AP769">
        <f t="shared" si="446"/>
        <v>23.609121289162623</v>
      </c>
      <c r="AQ769">
        <f t="shared" si="447"/>
        <v>-25.26482869549163</v>
      </c>
      <c r="AR769" s="28">
        <f t="shared" si="466"/>
        <v>-35.833916810927626</v>
      </c>
      <c r="AS769" s="30">
        <f t="shared" si="467"/>
        <v>-180.00072801266299</v>
      </c>
      <c r="AT769" s="28">
        <f t="shared" si="468"/>
        <v>13.216578401059312</v>
      </c>
      <c r="AU769" s="28">
        <f t="shared" si="469"/>
        <v>77.387333059835981</v>
      </c>
      <c r="AV769" s="29">
        <f t="shared" si="470"/>
        <v>-0.25069565817482964</v>
      </c>
      <c r="AW769" s="28">
        <f t="shared" si="471"/>
        <v>-13.699754105218874</v>
      </c>
      <c r="AX769" s="31">
        <f t="shared" si="472"/>
        <v>12.965882742884482</v>
      </c>
      <c r="AY769" s="28">
        <f t="shared" si="473"/>
        <v>63.687578954617109</v>
      </c>
      <c r="AZ769" s="8">
        <f t="shared" si="474"/>
        <v>-22.868034068043144</v>
      </c>
      <c r="BA769" s="8">
        <f t="shared" si="475"/>
        <v>-116.31314905804588</v>
      </c>
      <c r="BB769" s="8">
        <f t="shared" si="476"/>
        <v>63.68685094195412</v>
      </c>
      <c r="BD769" s="32">
        <f t="shared" si="477"/>
        <v>-23</v>
      </c>
      <c r="BE769" s="32">
        <f t="shared" si="478"/>
        <v>-116</v>
      </c>
      <c r="BF769" s="32">
        <f t="shared" si="479"/>
        <v>64</v>
      </c>
    </row>
    <row r="770" spans="22:58" x14ac:dyDescent="0.25">
      <c r="V770" s="27">
        <v>8.6600000000001192</v>
      </c>
      <c r="W770" s="32">
        <f t="shared" si="449"/>
        <v>4570881896.150012</v>
      </c>
      <c r="X770">
        <f t="shared" si="448"/>
        <v>-3.4139245433795011</v>
      </c>
      <c r="Y770" s="28">
        <f t="shared" si="450"/>
        <v>-136.83990468677342</v>
      </c>
      <c r="Z770" s="28">
        <f t="shared" si="451"/>
        <v>-89.999991756200941</v>
      </c>
      <c r="AA770" s="28">
        <f t="shared" si="452"/>
        <v>98.757500417827458</v>
      </c>
      <c r="AB770" s="28">
        <f t="shared" si="453"/>
        <v>-89.999338929752454</v>
      </c>
      <c r="AC770" s="28">
        <f t="shared" si="454"/>
        <v>88.053250816967292</v>
      </c>
      <c r="AD770" s="28">
        <f t="shared" si="455"/>
        <v>89.997732955256424</v>
      </c>
      <c r="AE770" s="28">
        <f t="shared" si="456"/>
        <v>46.556922004641834</v>
      </c>
      <c r="AF770" s="28">
        <f t="shared" si="457"/>
        <v>-90.001597730696972</v>
      </c>
      <c r="AG770" s="28">
        <f t="shared" si="445"/>
        <v>92.110410468749379</v>
      </c>
      <c r="AH770" s="28">
        <f t="shared" si="458"/>
        <v>-223.043817239562</v>
      </c>
      <c r="AI770" s="28">
        <f t="shared" si="459"/>
        <v>-89.999999999596426</v>
      </c>
      <c r="AJ770" s="28">
        <f t="shared" si="460"/>
        <v>146.38232978116659</v>
      </c>
      <c r="AK770" s="28">
        <f t="shared" si="461"/>
        <v>89.999997252066976</v>
      </c>
      <c r="AL770" s="29">
        <f t="shared" si="462"/>
        <v>-96.184054419892803</v>
      </c>
      <c r="AM770" s="28">
        <f t="shared" si="463"/>
        <v>-89.999110962845265</v>
      </c>
      <c r="AN770" s="28">
        <f t="shared" si="464"/>
        <v>-80.735131409538823</v>
      </c>
      <c r="AO770" s="28">
        <f t="shared" si="465"/>
        <v>-89.999113710374715</v>
      </c>
      <c r="AP770">
        <f t="shared" si="446"/>
        <v>23.609121289162623</v>
      </c>
      <c r="AQ770">
        <f t="shared" si="447"/>
        <v>-25.26482869549163</v>
      </c>
      <c r="AR770" s="28">
        <f t="shared" si="466"/>
        <v>-35.833916811225997</v>
      </c>
      <c r="AS770" s="30">
        <f t="shared" si="467"/>
        <v>-180.0007114410717</v>
      </c>
      <c r="AT770" s="28">
        <f t="shared" si="468"/>
        <v>13.407248502051161</v>
      </c>
      <c r="AU770" s="28">
        <f t="shared" si="469"/>
        <v>77.665546752958221</v>
      </c>
      <c r="AV770" s="29">
        <f t="shared" si="470"/>
        <v>-0.26216089414065108</v>
      </c>
      <c r="AW770" s="28">
        <f t="shared" si="471"/>
        <v>-14.006434455885961</v>
      </c>
      <c r="AX770" s="31">
        <f t="shared" si="472"/>
        <v>13.14508760791051</v>
      </c>
      <c r="AY770" s="28">
        <f t="shared" si="473"/>
        <v>63.659112297072262</v>
      </c>
      <c r="AZ770" s="8">
        <f t="shared" si="474"/>
        <v>-22.688829203315485</v>
      </c>
      <c r="BA770" s="8">
        <f t="shared" si="475"/>
        <v>-116.34159914399945</v>
      </c>
      <c r="BB770" s="8">
        <f t="shared" si="476"/>
        <v>63.658400856000554</v>
      </c>
      <c r="BD770" s="32">
        <f t="shared" si="477"/>
        <v>-23</v>
      </c>
      <c r="BE770" s="32">
        <f t="shared" si="478"/>
        <v>-116</v>
      </c>
      <c r="BF770" s="32">
        <f t="shared" si="479"/>
        <v>64</v>
      </c>
    </row>
    <row r="771" spans="22:58" x14ac:dyDescent="0.25">
      <c r="V771" s="27">
        <v>8.6700000000001207</v>
      </c>
      <c r="W771" s="32">
        <f t="shared" si="449"/>
        <v>4677351412.8732891</v>
      </c>
      <c r="X771">
        <f t="shared" si="448"/>
        <v>-3.4139245433795011</v>
      </c>
      <c r="Y771" s="28">
        <f t="shared" si="450"/>
        <v>-137.03990468677344</v>
      </c>
      <c r="Z771" s="28">
        <f t="shared" si="451"/>
        <v>-89.999991943852706</v>
      </c>
      <c r="AA771" s="28">
        <f t="shared" si="452"/>
        <v>98.957500417801484</v>
      </c>
      <c r="AB771" s="28">
        <f t="shared" si="453"/>
        <v>-89.999353977548438</v>
      </c>
      <c r="AC771" s="28">
        <f t="shared" si="454"/>
        <v>88.253250816661307</v>
      </c>
      <c r="AD771" s="28">
        <f t="shared" si="455"/>
        <v>89.997784559494946</v>
      </c>
      <c r="AE771" s="28">
        <f t="shared" si="456"/>
        <v>46.756922004309857</v>
      </c>
      <c r="AF771" s="28">
        <f t="shared" si="457"/>
        <v>-90.001561361906184</v>
      </c>
      <c r="AG771" s="28">
        <f t="shared" si="445"/>
        <v>92.110410468749379</v>
      </c>
      <c r="AH771" s="28">
        <f t="shared" si="458"/>
        <v>-223.24381723956205</v>
      </c>
      <c r="AI771" s="28">
        <f t="shared" si="459"/>
        <v>-89.999999999605606</v>
      </c>
      <c r="AJ771" s="28">
        <f t="shared" si="460"/>
        <v>146.58232978116661</v>
      </c>
      <c r="AK771" s="28">
        <f t="shared" si="461"/>
        <v>89.999997314617573</v>
      </c>
      <c r="AL771" s="29">
        <f t="shared" si="462"/>
        <v>-96.384054419845768</v>
      </c>
      <c r="AM771" s="28">
        <f t="shared" si="463"/>
        <v>-89.999131199801582</v>
      </c>
      <c r="AN771" s="28">
        <f t="shared" si="464"/>
        <v>-80.935131409491817</v>
      </c>
      <c r="AO771" s="28">
        <f t="shared" si="465"/>
        <v>-89.999133884789615</v>
      </c>
      <c r="AP771">
        <f t="shared" si="446"/>
        <v>23.609121289162623</v>
      </c>
      <c r="AQ771">
        <f t="shared" si="447"/>
        <v>-25.26482869549163</v>
      </c>
      <c r="AR771" s="28">
        <f t="shared" si="466"/>
        <v>-35.833916811510967</v>
      </c>
      <c r="AS771" s="30">
        <f t="shared" si="467"/>
        <v>-180.00069524669578</v>
      </c>
      <c r="AT771" s="28">
        <f t="shared" si="468"/>
        <v>13.598319768122792</v>
      </c>
      <c r="AU771" s="28">
        <f t="shared" si="469"/>
        <v>77.937999607837369</v>
      </c>
      <c r="AV771" s="29">
        <f t="shared" si="470"/>
        <v>-0.27413411691286482</v>
      </c>
      <c r="AW771" s="28">
        <f t="shared" si="471"/>
        <v>-14.31941267445908</v>
      </c>
      <c r="AX771" s="31">
        <f t="shared" si="472"/>
        <v>13.324185651209927</v>
      </c>
      <c r="AY771" s="28">
        <f t="shared" si="473"/>
        <v>63.618586933378289</v>
      </c>
      <c r="AZ771" s="8">
        <f t="shared" si="474"/>
        <v>-22.50973116030104</v>
      </c>
      <c r="BA771" s="8">
        <f t="shared" si="475"/>
        <v>-116.3821083133175</v>
      </c>
      <c r="BB771" s="8">
        <f t="shared" si="476"/>
        <v>63.617891686682498</v>
      </c>
      <c r="BD771" s="32">
        <f t="shared" si="477"/>
        <v>-23</v>
      </c>
      <c r="BE771" s="32">
        <f t="shared" si="478"/>
        <v>-116</v>
      </c>
      <c r="BF771" s="32">
        <f t="shared" si="479"/>
        <v>64</v>
      </c>
    </row>
    <row r="772" spans="22:58" x14ac:dyDescent="0.25">
      <c r="V772" s="27">
        <v>8.6800000000001294</v>
      </c>
      <c r="W772" s="32">
        <f t="shared" si="449"/>
        <v>4786300923.2278233</v>
      </c>
      <c r="X772">
        <f t="shared" si="448"/>
        <v>-3.4139245433795011</v>
      </c>
      <c r="Y772" s="28">
        <f t="shared" si="450"/>
        <v>-137.23990468677363</v>
      </c>
      <c r="Z772" s="28">
        <f t="shared" si="451"/>
        <v>-89.999992127233014</v>
      </c>
      <c r="AA772" s="28">
        <f t="shared" si="452"/>
        <v>99.157500417776816</v>
      </c>
      <c r="AB772" s="28">
        <f t="shared" si="453"/>
        <v>-89.999368682814762</v>
      </c>
      <c r="AC772" s="28">
        <f t="shared" si="454"/>
        <v>88.453250816369263</v>
      </c>
      <c r="AD772" s="28">
        <f t="shared" si="455"/>
        <v>89.997834989077603</v>
      </c>
      <c r="AE772" s="28">
        <f t="shared" si="456"/>
        <v>46.956922003992958</v>
      </c>
      <c r="AF772" s="28">
        <f t="shared" si="457"/>
        <v>-90.001525820970187</v>
      </c>
      <c r="AG772" s="28">
        <f t="shared" ref="AG772:AG822" si="480">DC_gain_comp</f>
        <v>92.110410468749379</v>
      </c>
      <c r="AH772" s="28">
        <f t="shared" si="458"/>
        <v>-223.44381723956221</v>
      </c>
      <c r="AI772" s="28">
        <f t="shared" si="459"/>
        <v>-89.999999999614573</v>
      </c>
      <c r="AJ772" s="28">
        <f t="shared" si="460"/>
        <v>146.78232978116679</v>
      </c>
      <c r="AK772" s="28">
        <f t="shared" si="461"/>
        <v>89.999997375744343</v>
      </c>
      <c r="AL772" s="29">
        <f t="shared" si="462"/>
        <v>-96.584054419801021</v>
      </c>
      <c r="AM772" s="28">
        <f t="shared" si="463"/>
        <v>-89.999150976108524</v>
      </c>
      <c r="AN772" s="28">
        <f t="shared" si="464"/>
        <v>-81.135131409447041</v>
      </c>
      <c r="AO772" s="28">
        <f t="shared" si="465"/>
        <v>-89.999153599978754</v>
      </c>
      <c r="AP772">
        <f t="shared" ref="AP772:AP822" si="481">-20*LOG(GmPS*Rsns)</f>
        <v>23.609121289162623</v>
      </c>
      <c r="AQ772">
        <f t="shared" ref="AQ772:AQ822" si="482">20*LOG(Vref/Vout)</f>
        <v>-25.26482869549163</v>
      </c>
      <c r="AR772" s="28">
        <f t="shared" si="466"/>
        <v>-35.833916811783091</v>
      </c>
      <c r="AS772" s="30">
        <f t="shared" si="467"/>
        <v>-180.00067942094893</v>
      </c>
      <c r="AT772" s="28">
        <f t="shared" si="468"/>
        <v>13.789775723127697</v>
      </c>
      <c r="AU772" s="28">
        <f t="shared" si="469"/>
        <v>78.204786774386079</v>
      </c>
      <c r="AV772" s="29">
        <f t="shared" si="470"/>
        <v>-0.28663634098287977</v>
      </c>
      <c r="AW772" s="28">
        <f t="shared" si="471"/>
        <v>-14.638779962933199</v>
      </c>
      <c r="AX772" s="31">
        <f t="shared" si="472"/>
        <v>13.503139382144818</v>
      </c>
      <c r="AY772" s="28">
        <f t="shared" si="473"/>
        <v>63.56600681145288</v>
      </c>
      <c r="AZ772" s="8">
        <f t="shared" si="474"/>
        <v>-22.330777429638275</v>
      </c>
      <c r="BA772" s="8">
        <f t="shared" si="475"/>
        <v>-116.43467260949605</v>
      </c>
      <c r="BB772" s="8">
        <f t="shared" si="476"/>
        <v>63.565327390503953</v>
      </c>
      <c r="BD772" s="32">
        <f t="shared" si="477"/>
        <v>-22</v>
      </c>
      <c r="BE772" s="32">
        <f t="shared" si="478"/>
        <v>-116</v>
      </c>
      <c r="BF772" s="32">
        <f t="shared" si="479"/>
        <v>64</v>
      </c>
    </row>
    <row r="773" spans="22:58" x14ac:dyDescent="0.25">
      <c r="V773" s="27">
        <v>8.6900000000001292</v>
      </c>
      <c r="W773" s="32">
        <f t="shared" si="449"/>
        <v>4897788193.6859341</v>
      </c>
      <c r="X773">
        <f t="shared" ref="X773:X822" si="483">DC_gain_power</f>
        <v>-3.4139245433795011</v>
      </c>
      <c r="Y773" s="28">
        <f t="shared" si="450"/>
        <v>-137.43990468677362</v>
      </c>
      <c r="Z773" s="28">
        <f t="shared" si="451"/>
        <v>-89.999992306439054</v>
      </c>
      <c r="AA773" s="28">
        <f t="shared" si="452"/>
        <v>99.357500417753073</v>
      </c>
      <c r="AB773" s="28">
        <f t="shared" si="453"/>
        <v>-89.999383053348353</v>
      </c>
      <c r="AC773" s="28">
        <f t="shared" si="454"/>
        <v>88.653250816090164</v>
      </c>
      <c r="AD773" s="28">
        <f t="shared" si="455"/>
        <v>89.997884270742816</v>
      </c>
      <c r="AE773" s="28">
        <f t="shared" si="456"/>
        <v>47.156922003690127</v>
      </c>
      <c r="AF773" s="28">
        <f t="shared" si="457"/>
        <v>-90.001491089044578</v>
      </c>
      <c r="AG773" s="28">
        <f t="shared" si="480"/>
        <v>92.110410468749379</v>
      </c>
      <c r="AH773" s="28">
        <f t="shared" si="458"/>
        <v>-223.64381723956222</v>
      </c>
      <c r="AI773" s="28">
        <f t="shared" si="459"/>
        <v>-89.999999999623356</v>
      </c>
      <c r="AJ773" s="28">
        <f t="shared" si="460"/>
        <v>146.98232978116681</v>
      </c>
      <c r="AK773" s="28">
        <f t="shared" si="461"/>
        <v>89.999997435479685</v>
      </c>
      <c r="AL773" s="29">
        <f t="shared" si="462"/>
        <v>-96.784054419758107</v>
      </c>
      <c r="AM773" s="28">
        <f t="shared" si="463"/>
        <v>-89.99917030225177</v>
      </c>
      <c r="AN773" s="28">
        <f t="shared" si="464"/>
        <v>-81.335131409404156</v>
      </c>
      <c r="AO773" s="28">
        <f t="shared" si="465"/>
        <v>-89.99917286639544</v>
      </c>
      <c r="AP773">
        <f t="shared" si="481"/>
        <v>23.609121289162623</v>
      </c>
      <c r="AQ773">
        <f t="shared" si="482"/>
        <v>-25.26482869549163</v>
      </c>
      <c r="AR773" s="28">
        <f t="shared" si="466"/>
        <v>-35.833916812043036</v>
      </c>
      <c r="AS773" s="30">
        <f t="shared" si="467"/>
        <v>-180.00066395544002</v>
      </c>
      <c r="AT773" s="28">
        <f t="shared" si="468"/>
        <v>13.981600502235361</v>
      </c>
      <c r="AU773" s="28">
        <f t="shared" si="469"/>
        <v>78.466003410862157</v>
      </c>
      <c r="AV773" s="29">
        <f t="shared" si="470"/>
        <v>-0.29968931593975717</v>
      </c>
      <c r="AW773" s="28">
        <f t="shared" si="471"/>
        <v>-14.964626239908648</v>
      </c>
      <c r="AX773" s="31">
        <f t="shared" si="472"/>
        <v>13.681911186295604</v>
      </c>
      <c r="AY773" s="28">
        <f t="shared" si="473"/>
        <v>63.501377170953511</v>
      </c>
      <c r="AZ773" s="8">
        <f t="shared" si="474"/>
        <v>-22.152005625747432</v>
      </c>
      <c r="BA773" s="8">
        <f t="shared" si="475"/>
        <v>-116.49928678448651</v>
      </c>
      <c r="BB773" s="8">
        <f t="shared" si="476"/>
        <v>63.500713215513485</v>
      </c>
      <c r="BD773" s="32">
        <f t="shared" si="477"/>
        <v>-22</v>
      </c>
      <c r="BE773" s="32">
        <f t="shared" si="478"/>
        <v>-116</v>
      </c>
      <c r="BF773" s="32">
        <f t="shared" si="479"/>
        <v>64</v>
      </c>
    </row>
    <row r="774" spans="22:58" x14ac:dyDescent="0.25">
      <c r="V774" s="27">
        <v>8.7000000000001307</v>
      </c>
      <c r="W774" s="32">
        <f t="shared" si="449"/>
        <v>5011872336.2742472</v>
      </c>
      <c r="X774">
        <f t="shared" si="483"/>
        <v>-3.4139245433795011</v>
      </c>
      <c r="Y774" s="28">
        <f t="shared" si="450"/>
        <v>-137.63990468677363</v>
      </c>
      <c r="Z774" s="28">
        <f t="shared" si="451"/>
        <v>-89.999992481565897</v>
      </c>
      <c r="AA774" s="28">
        <f t="shared" si="452"/>
        <v>99.557500417730452</v>
      </c>
      <c r="AB774" s="28">
        <f t="shared" si="453"/>
        <v>-89.999397096768661</v>
      </c>
      <c r="AC774" s="28">
        <f t="shared" si="454"/>
        <v>88.853250815823657</v>
      </c>
      <c r="AD774" s="28">
        <f t="shared" si="455"/>
        <v>89.997932430620367</v>
      </c>
      <c r="AE774" s="28">
        <f t="shared" si="456"/>
        <v>47.356922003400982</v>
      </c>
      <c r="AF774" s="28">
        <f t="shared" si="457"/>
        <v>-90.001457147714191</v>
      </c>
      <c r="AG774" s="28">
        <f t="shared" si="480"/>
        <v>92.110410468749379</v>
      </c>
      <c r="AH774" s="28">
        <f t="shared" si="458"/>
        <v>-223.84381723956224</v>
      </c>
      <c r="AI774" s="28">
        <f t="shared" si="459"/>
        <v>-89.999999999631939</v>
      </c>
      <c r="AJ774" s="28">
        <f t="shared" si="460"/>
        <v>147.18232978116683</v>
      </c>
      <c r="AK774" s="28">
        <f t="shared" si="461"/>
        <v>89.999997493855304</v>
      </c>
      <c r="AL774" s="29">
        <f t="shared" si="462"/>
        <v>-96.98405441971714</v>
      </c>
      <c r="AM774" s="28">
        <f t="shared" si="463"/>
        <v>-89.999189188478283</v>
      </c>
      <c r="AN774" s="28">
        <f t="shared" si="464"/>
        <v>-81.53513140936316</v>
      </c>
      <c r="AO774" s="28">
        <f t="shared" si="465"/>
        <v>-89.999191694254918</v>
      </c>
      <c r="AP774">
        <f t="shared" si="481"/>
        <v>23.609121289162623</v>
      </c>
      <c r="AQ774">
        <f t="shared" si="482"/>
        <v>-25.26482869549163</v>
      </c>
      <c r="AR774" s="28">
        <f t="shared" si="466"/>
        <v>-35.833916812291186</v>
      </c>
      <c r="AS774" s="30">
        <f t="shared" si="467"/>
        <v>-180.00064884196911</v>
      </c>
      <c r="AT774" s="28">
        <f t="shared" si="468"/>
        <v>14.173778834811806</v>
      </c>
      <c r="AU774" s="28">
        <f t="shared" si="469"/>
        <v>78.721744561608475</v>
      </c>
      <c r="AV774" s="29">
        <f t="shared" si="470"/>
        <v>-0.31331554013348428</v>
      </c>
      <c r="AW774" s="28">
        <f t="shared" si="471"/>
        <v>-15.297039927841363</v>
      </c>
      <c r="AX774" s="31">
        <f t="shared" si="472"/>
        <v>13.860463294678322</v>
      </c>
      <c r="AY774" s="28">
        <f t="shared" si="473"/>
        <v>63.424704633767114</v>
      </c>
      <c r="AZ774" s="8">
        <f t="shared" si="474"/>
        <v>-21.973453517612864</v>
      </c>
      <c r="BA774" s="8">
        <f t="shared" si="475"/>
        <v>-116.575944208202</v>
      </c>
      <c r="BB774" s="8">
        <f t="shared" si="476"/>
        <v>63.424055791797997</v>
      </c>
      <c r="BD774" s="32">
        <f t="shared" si="477"/>
        <v>-22</v>
      </c>
      <c r="BE774" s="32">
        <f t="shared" si="478"/>
        <v>-117</v>
      </c>
      <c r="BF774" s="32">
        <f t="shared" si="479"/>
        <v>63</v>
      </c>
    </row>
    <row r="775" spans="22:58" x14ac:dyDescent="0.25">
      <c r="V775" s="27">
        <v>8.7100000000001305</v>
      </c>
      <c r="W775" s="32">
        <f t="shared" si="449"/>
        <v>5128613839.9152079</v>
      </c>
      <c r="X775">
        <f t="shared" si="483"/>
        <v>-3.4139245433795011</v>
      </c>
      <c r="Y775" s="28">
        <f t="shared" si="450"/>
        <v>-137.83990468677362</v>
      </c>
      <c r="Z775" s="28">
        <f t="shared" si="451"/>
        <v>-89.999992652706354</v>
      </c>
      <c r="AA775" s="28">
        <f t="shared" si="452"/>
        <v>99.757500417708798</v>
      </c>
      <c r="AB775" s="28">
        <f t="shared" si="453"/>
        <v>-89.999410820521703</v>
      </c>
      <c r="AC775" s="28">
        <f t="shared" si="454"/>
        <v>89.053250815569129</v>
      </c>
      <c r="AD775" s="28">
        <f t="shared" si="455"/>
        <v>89.997979494245286</v>
      </c>
      <c r="AE775" s="28">
        <f t="shared" si="456"/>
        <v>47.556922003124811</v>
      </c>
      <c r="AF775" s="28">
        <f t="shared" si="457"/>
        <v>-90.001423978982771</v>
      </c>
      <c r="AG775" s="28">
        <f t="shared" si="480"/>
        <v>92.110410468749379</v>
      </c>
      <c r="AH775" s="28">
        <f t="shared" si="458"/>
        <v>-224.04381723956223</v>
      </c>
      <c r="AI775" s="28">
        <f t="shared" si="459"/>
        <v>-89.999999999640309</v>
      </c>
      <c r="AJ775" s="28">
        <f t="shared" si="460"/>
        <v>147.38232978116682</v>
      </c>
      <c r="AK775" s="28">
        <f t="shared" si="461"/>
        <v>89.999997550902123</v>
      </c>
      <c r="AL775" s="29">
        <f t="shared" si="462"/>
        <v>-97.184054419678006</v>
      </c>
      <c r="AM775" s="28">
        <f t="shared" si="463"/>
        <v>-89.9992076448018</v>
      </c>
      <c r="AN775" s="28">
        <f t="shared" si="464"/>
        <v>-81.735131409324026</v>
      </c>
      <c r="AO775" s="28">
        <f t="shared" si="465"/>
        <v>-89.999210093539986</v>
      </c>
      <c r="AP775">
        <f t="shared" si="481"/>
        <v>23.609121289162623</v>
      </c>
      <c r="AQ775">
        <f t="shared" si="482"/>
        <v>-25.26482869549163</v>
      </c>
      <c r="AR775" s="28">
        <f t="shared" si="466"/>
        <v>-35.833916812528223</v>
      </c>
      <c r="AS775" s="30">
        <f t="shared" si="467"/>
        <v>-180.00063407252276</v>
      </c>
      <c r="AT775" s="28">
        <f t="shared" si="468"/>
        <v>14.366296027282244</v>
      </c>
      <c r="AU775" s="28">
        <f t="shared" si="469"/>
        <v>78.972105043451563</v>
      </c>
      <c r="AV775" s="29">
        <f t="shared" si="470"/>
        <v>-0.3275382734326665</v>
      </c>
      <c r="AW775" s="28">
        <f t="shared" si="471"/>
        <v>-15.636107728487461</v>
      </c>
      <c r="AX775" s="31">
        <f t="shared" si="472"/>
        <v>14.038757753849577</v>
      </c>
      <c r="AY775" s="28">
        <f t="shared" si="473"/>
        <v>63.335997314964104</v>
      </c>
      <c r="AZ775" s="8">
        <f t="shared" si="474"/>
        <v>-21.795159058678646</v>
      </c>
      <c r="BA775" s="8">
        <f t="shared" si="475"/>
        <v>-116.66463675755865</v>
      </c>
      <c r="BB775" s="8">
        <f t="shared" si="476"/>
        <v>63.335363242441346</v>
      </c>
      <c r="BD775" s="32">
        <f t="shared" si="477"/>
        <v>-22</v>
      </c>
      <c r="BE775" s="32">
        <f t="shared" si="478"/>
        <v>-117</v>
      </c>
      <c r="BF775" s="32">
        <f t="shared" si="479"/>
        <v>63</v>
      </c>
    </row>
    <row r="776" spans="22:58" x14ac:dyDescent="0.25">
      <c r="V776" s="27">
        <v>8.7200000000001303</v>
      </c>
      <c r="W776" s="32">
        <f t="shared" si="449"/>
        <v>5248074602.4993029</v>
      </c>
      <c r="X776">
        <f t="shared" si="483"/>
        <v>-3.4139245433795011</v>
      </c>
      <c r="Y776" s="28">
        <f t="shared" si="450"/>
        <v>-138.03990468677361</v>
      </c>
      <c r="Z776" s="28">
        <f t="shared" si="451"/>
        <v>-89.99999281995116</v>
      </c>
      <c r="AA776" s="28">
        <f t="shared" si="452"/>
        <v>99.957500417688095</v>
      </c>
      <c r="AB776" s="28">
        <f t="shared" si="453"/>
        <v>-89.999424231883992</v>
      </c>
      <c r="AC776" s="28">
        <f t="shared" si="454"/>
        <v>89.253250815326027</v>
      </c>
      <c r="AD776" s="28">
        <f t="shared" si="455"/>
        <v>89.998025486571294</v>
      </c>
      <c r="AE776" s="28">
        <f t="shared" si="456"/>
        <v>47.756922002861018</v>
      </c>
      <c r="AF776" s="28">
        <f t="shared" si="457"/>
        <v>-90.001391565263873</v>
      </c>
      <c r="AG776" s="28">
        <f t="shared" si="480"/>
        <v>92.110410468749379</v>
      </c>
      <c r="AH776" s="28">
        <f t="shared" si="458"/>
        <v>-224.24381723956219</v>
      </c>
      <c r="AI776" s="28">
        <f t="shared" si="459"/>
        <v>-89.999999999648495</v>
      </c>
      <c r="AJ776" s="28">
        <f t="shared" si="460"/>
        <v>147.58232978116678</v>
      </c>
      <c r="AK776" s="28">
        <f t="shared" si="461"/>
        <v>89.999997606650382</v>
      </c>
      <c r="AL776" s="29">
        <f t="shared" si="462"/>
        <v>-97.384054419640592</v>
      </c>
      <c r="AM776" s="28">
        <f t="shared" si="463"/>
        <v>-89.999225681008099</v>
      </c>
      <c r="AN776" s="28">
        <f t="shared" si="464"/>
        <v>-81.93513140928664</v>
      </c>
      <c r="AO776" s="28">
        <f t="shared" si="465"/>
        <v>-89.999228074006211</v>
      </c>
      <c r="AP776">
        <f t="shared" si="481"/>
        <v>23.609121289162623</v>
      </c>
      <c r="AQ776">
        <f t="shared" si="482"/>
        <v>-25.26482869549163</v>
      </c>
      <c r="AR776" s="28">
        <f t="shared" si="466"/>
        <v>-35.83391681275463</v>
      </c>
      <c r="AS776" s="30">
        <f t="shared" si="467"/>
        <v>-180.0006196392701</v>
      </c>
      <c r="AT776" s="28">
        <f t="shared" si="468"/>
        <v>14.559137946033783</v>
      </c>
      <c r="AU776" s="28">
        <f t="shared" si="469"/>
        <v>79.217179340387901</v>
      </c>
      <c r="AV776" s="29">
        <f t="shared" si="470"/>
        <v>-0.3423815489432453</v>
      </c>
      <c r="AW776" s="28">
        <f t="shared" si="471"/>
        <v>-15.981914386361792</v>
      </c>
      <c r="AX776" s="31">
        <f t="shared" si="472"/>
        <v>14.216756397090537</v>
      </c>
      <c r="AY776" s="28">
        <f t="shared" si="473"/>
        <v>63.235264954026107</v>
      </c>
      <c r="AZ776" s="8">
        <f t="shared" si="474"/>
        <v>-21.617160415664095</v>
      </c>
      <c r="BA776" s="8">
        <f t="shared" si="475"/>
        <v>-116.76535468524399</v>
      </c>
      <c r="BB776" s="8">
        <f t="shared" si="476"/>
        <v>63.234645314756008</v>
      </c>
      <c r="BD776" s="32">
        <f t="shared" si="477"/>
        <v>-22</v>
      </c>
      <c r="BE776" s="32">
        <f t="shared" si="478"/>
        <v>-117</v>
      </c>
      <c r="BF776" s="32">
        <f t="shared" si="479"/>
        <v>63</v>
      </c>
    </row>
    <row r="777" spans="22:58" x14ac:dyDescent="0.25">
      <c r="V777" s="27">
        <v>8.7300000000001301</v>
      </c>
      <c r="W777" s="32">
        <f t="shared" si="449"/>
        <v>5370317963.7041397</v>
      </c>
      <c r="X777">
        <f t="shared" si="483"/>
        <v>-3.4139245433795011</v>
      </c>
      <c r="Y777" s="28">
        <f t="shared" si="450"/>
        <v>-138.2399046867736</v>
      </c>
      <c r="Z777" s="28">
        <f t="shared" si="451"/>
        <v>-89.999992983389035</v>
      </c>
      <c r="AA777" s="28">
        <f t="shared" si="452"/>
        <v>100.15750041766836</v>
      </c>
      <c r="AB777" s="28">
        <f t="shared" si="453"/>
        <v>-89.999437337966384</v>
      </c>
      <c r="AC777" s="28">
        <f t="shared" si="454"/>
        <v>89.453250815093881</v>
      </c>
      <c r="AD777" s="28">
        <f t="shared" si="455"/>
        <v>89.998070431984161</v>
      </c>
      <c r="AE777" s="28">
        <f t="shared" si="456"/>
        <v>47.956922002609147</v>
      </c>
      <c r="AF777" s="28">
        <f t="shared" si="457"/>
        <v>-90.001359889371258</v>
      </c>
      <c r="AG777" s="28">
        <f t="shared" si="480"/>
        <v>92.110410468749379</v>
      </c>
      <c r="AH777" s="28">
        <f t="shared" si="458"/>
        <v>-224.44381723956224</v>
      </c>
      <c r="AI777" s="28">
        <f t="shared" si="459"/>
        <v>-89.999999999656495</v>
      </c>
      <c r="AJ777" s="28">
        <f t="shared" si="460"/>
        <v>147.78232978116679</v>
      </c>
      <c r="AK777" s="28">
        <f t="shared" si="461"/>
        <v>89.999997661129683</v>
      </c>
      <c r="AL777" s="29">
        <f t="shared" si="462"/>
        <v>-97.584054419604882</v>
      </c>
      <c r="AM777" s="28">
        <f t="shared" si="463"/>
        <v>-89.999243306660205</v>
      </c>
      <c r="AN777" s="28">
        <f t="shared" si="464"/>
        <v>-82.13513140925096</v>
      </c>
      <c r="AO777" s="28">
        <f t="shared" si="465"/>
        <v>-89.999245645187017</v>
      </c>
      <c r="AP777">
        <f t="shared" si="481"/>
        <v>23.609121289162623</v>
      </c>
      <c r="AQ777">
        <f t="shared" si="482"/>
        <v>-25.26482869549163</v>
      </c>
      <c r="AR777" s="28">
        <f t="shared" si="466"/>
        <v>-35.83391681297082</v>
      </c>
      <c r="AS777" s="30">
        <f t="shared" si="467"/>
        <v>-180.00060553455828</v>
      </c>
      <c r="AT777" s="28">
        <f t="shared" si="468"/>
        <v>14.752291000406075</v>
      </c>
      <c r="AU777" s="28">
        <f t="shared" si="469"/>
        <v>79.457061506181603</v>
      </c>
      <c r="AV777" s="29">
        <f t="shared" si="470"/>
        <v>-0.35787018354606648</v>
      </c>
      <c r="AW777" s="28">
        <f t="shared" si="471"/>
        <v>-16.33454244006905</v>
      </c>
      <c r="AX777" s="31">
        <f t="shared" si="472"/>
        <v>14.394420816860009</v>
      </c>
      <c r="AY777" s="28">
        <f t="shared" si="473"/>
        <v>63.122519066112552</v>
      </c>
      <c r="AZ777" s="8">
        <f t="shared" si="474"/>
        <v>-21.439495996110811</v>
      </c>
      <c r="BA777" s="8">
        <f t="shared" si="475"/>
        <v>-116.87808646844573</v>
      </c>
      <c r="BB777" s="8">
        <f t="shared" si="476"/>
        <v>63.12191353155427</v>
      </c>
      <c r="BD777" s="32">
        <f t="shared" si="477"/>
        <v>-21</v>
      </c>
      <c r="BE777" s="32">
        <f t="shared" si="478"/>
        <v>-117</v>
      </c>
      <c r="BF777" s="32">
        <f t="shared" si="479"/>
        <v>63</v>
      </c>
    </row>
    <row r="778" spans="22:58" x14ac:dyDescent="0.25">
      <c r="V778" s="27">
        <v>8.7400000000001299</v>
      </c>
      <c r="W778" s="32">
        <f t="shared" si="449"/>
        <v>5495408738.5778952</v>
      </c>
      <c r="X778">
        <f t="shared" si="483"/>
        <v>-3.4139245433795011</v>
      </c>
      <c r="Y778" s="28">
        <f t="shared" si="450"/>
        <v>-138.43990468677359</v>
      </c>
      <c r="Z778" s="28">
        <f t="shared" si="451"/>
        <v>-89.999993143106593</v>
      </c>
      <c r="AA778" s="28">
        <f t="shared" si="452"/>
        <v>100.3575004176495</v>
      </c>
      <c r="AB778" s="28">
        <f t="shared" si="453"/>
        <v>-89.999450145717944</v>
      </c>
      <c r="AC778" s="28">
        <f t="shared" si="454"/>
        <v>89.653250814872194</v>
      </c>
      <c r="AD778" s="28">
        <f t="shared" si="455"/>
        <v>89.998114354314524</v>
      </c>
      <c r="AE778" s="28">
        <f t="shared" si="456"/>
        <v>48.156922002368617</v>
      </c>
      <c r="AF778" s="28">
        <f t="shared" si="457"/>
        <v>-90.001328934509999</v>
      </c>
      <c r="AG778" s="28">
        <f t="shared" si="480"/>
        <v>92.110410468749379</v>
      </c>
      <c r="AH778" s="28">
        <f t="shared" si="458"/>
        <v>-224.64381723956222</v>
      </c>
      <c r="AI778" s="28">
        <f t="shared" si="459"/>
        <v>-89.999999999664325</v>
      </c>
      <c r="AJ778" s="28">
        <f t="shared" si="460"/>
        <v>147.98232978116681</v>
      </c>
      <c r="AK778" s="28">
        <f t="shared" si="461"/>
        <v>89.99999771436886</v>
      </c>
      <c r="AL778" s="29">
        <f t="shared" si="462"/>
        <v>-97.784054419570779</v>
      </c>
      <c r="AM778" s="28">
        <f t="shared" si="463"/>
        <v>-89.999260531103516</v>
      </c>
      <c r="AN778" s="28">
        <f t="shared" si="464"/>
        <v>-82.335131409216828</v>
      </c>
      <c r="AO778" s="28">
        <f t="shared" si="465"/>
        <v>-89.999262816398982</v>
      </c>
      <c r="AP778">
        <f t="shared" si="481"/>
        <v>23.609121289162623</v>
      </c>
      <c r="AQ778">
        <f t="shared" si="482"/>
        <v>-25.26482869549163</v>
      </c>
      <c r="AR778" s="28">
        <f t="shared" si="466"/>
        <v>-35.833916813177218</v>
      </c>
      <c r="AS778" s="30">
        <f t="shared" si="467"/>
        <v>-180.000591750909</v>
      </c>
      <c r="AT778" s="28">
        <f t="shared" si="468"/>
        <v>14.945742125814354</v>
      </c>
      <c r="AU778" s="28">
        <f t="shared" si="469"/>
        <v>79.691845074503675</v>
      </c>
      <c r="AV778" s="29">
        <f t="shared" si="470"/>
        <v>-0.37402978710281987</v>
      </c>
      <c r="AW778" s="28">
        <f t="shared" si="471"/>
        <v>-16.694071961422736</v>
      </c>
      <c r="AX778" s="31">
        <f t="shared" si="472"/>
        <v>14.571712338711533</v>
      </c>
      <c r="AY778" s="28">
        <f t="shared" si="473"/>
        <v>62.997773113080939</v>
      </c>
      <c r="AZ778" s="8">
        <f t="shared" si="474"/>
        <v>-21.262204474465683</v>
      </c>
      <c r="BA778" s="8">
        <f t="shared" si="475"/>
        <v>-117.00281863782806</v>
      </c>
      <c r="BB778" s="8">
        <f t="shared" si="476"/>
        <v>62.997181362171943</v>
      </c>
      <c r="BD778" s="32">
        <f t="shared" si="477"/>
        <v>-21</v>
      </c>
      <c r="BE778" s="32">
        <f t="shared" si="478"/>
        <v>-117</v>
      </c>
      <c r="BF778" s="32">
        <f t="shared" si="479"/>
        <v>63</v>
      </c>
    </row>
    <row r="779" spans="22:58" x14ac:dyDescent="0.25">
      <c r="V779" s="27">
        <v>8.7500000000001297</v>
      </c>
      <c r="W779" s="32">
        <f t="shared" si="449"/>
        <v>5623413251.9051781</v>
      </c>
      <c r="X779">
        <f t="shared" si="483"/>
        <v>-3.4139245433795011</v>
      </c>
      <c r="Y779" s="28">
        <f t="shared" si="450"/>
        <v>-138.6399046867736</v>
      </c>
      <c r="Z779" s="28">
        <f t="shared" si="451"/>
        <v>-89.999993299188546</v>
      </c>
      <c r="AA779" s="28">
        <f t="shared" si="452"/>
        <v>100.5575004176315</v>
      </c>
      <c r="AB779" s="28">
        <f t="shared" si="453"/>
        <v>-89.999462661929471</v>
      </c>
      <c r="AC779" s="28">
        <f t="shared" si="454"/>
        <v>89.85325081466047</v>
      </c>
      <c r="AD779" s="28">
        <f t="shared" si="455"/>
        <v>89.998157276850577</v>
      </c>
      <c r="AE779" s="28">
        <f t="shared" si="456"/>
        <v>48.356922002138873</v>
      </c>
      <c r="AF779" s="28">
        <f t="shared" si="457"/>
        <v>-90.001298684267454</v>
      </c>
      <c r="AG779" s="28">
        <f t="shared" si="480"/>
        <v>92.110410468749379</v>
      </c>
      <c r="AH779" s="28">
        <f t="shared" si="458"/>
        <v>-224.84381723956221</v>
      </c>
      <c r="AI779" s="28">
        <f t="shared" si="459"/>
        <v>-89.999999999671957</v>
      </c>
      <c r="AJ779" s="28">
        <f t="shared" si="460"/>
        <v>148.1823297811668</v>
      </c>
      <c r="AK779" s="28">
        <f t="shared" si="461"/>
        <v>89.999997766396191</v>
      </c>
      <c r="AL779" s="29">
        <f t="shared" si="462"/>
        <v>-97.984054419538211</v>
      </c>
      <c r="AM779" s="28">
        <f t="shared" si="463"/>
        <v>-89.999277363470611</v>
      </c>
      <c r="AN779" s="28">
        <f t="shared" si="464"/>
        <v>-82.53513140918426</v>
      </c>
      <c r="AO779" s="28">
        <f t="shared" si="465"/>
        <v>-89.999279596746376</v>
      </c>
      <c r="AP779">
        <f t="shared" si="481"/>
        <v>23.609121289162623</v>
      </c>
      <c r="AQ779">
        <f t="shared" si="482"/>
        <v>-25.26482869549163</v>
      </c>
      <c r="AR779" s="28">
        <f t="shared" si="466"/>
        <v>-35.833916813374394</v>
      </c>
      <c r="AS779" s="30">
        <f t="shared" si="467"/>
        <v>-180.00057828101382</v>
      </c>
      <c r="AT779" s="28">
        <f t="shared" si="468"/>
        <v>15.139478767044521</v>
      </c>
      <c r="AU779" s="28">
        <f t="shared" si="469"/>
        <v>79.921622976248003</v>
      </c>
      <c r="AV779" s="29">
        <f t="shared" si="470"/>
        <v>-0.39088677017165696</v>
      </c>
      <c r="AW779" s="28">
        <f t="shared" si="471"/>
        <v>-17.060580282327944</v>
      </c>
      <c r="AX779" s="31">
        <f t="shared" si="472"/>
        <v>14.748591996872864</v>
      </c>
      <c r="AY779" s="28">
        <f t="shared" si="473"/>
        <v>62.861042693920055</v>
      </c>
      <c r="AZ779" s="8">
        <f t="shared" si="474"/>
        <v>-21.085324816501529</v>
      </c>
      <c r="BA779" s="8">
        <f t="shared" si="475"/>
        <v>-117.13953558709376</v>
      </c>
      <c r="BB779" s="8">
        <f t="shared" si="476"/>
        <v>62.860464412906239</v>
      </c>
      <c r="BD779" s="32">
        <f t="shared" si="477"/>
        <v>-21</v>
      </c>
      <c r="BE779" s="32">
        <f t="shared" si="478"/>
        <v>-117</v>
      </c>
      <c r="BF779" s="32">
        <f t="shared" si="479"/>
        <v>63</v>
      </c>
    </row>
    <row r="780" spans="22:58" x14ac:dyDescent="0.25">
      <c r="V780" s="27">
        <v>8.7600000000001295</v>
      </c>
      <c r="W780" s="32">
        <f t="shared" si="449"/>
        <v>5754399373.3732967</v>
      </c>
      <c r="X780">
        <f t="shared" si="483"/>
        <v>-3.4139245433795011</v>
      </c>
      <c r="Y780" s="28">
        <f t="shared" si="450"/>
        <v>-138.83990468677359</v>
      </c>
      <c r="Z780" s="28">
        <f t="shared" si="451"/>
        <v>-89.999993451717643</v>
      </c>
      <c r="AA780" s="28">
        <f t="shared" si="452"/>
        <v>100.75750041761432</v>
      </c>
      <c r="AB780" s="28">
        <f t="shared" si="453"/>
        <v>-89.999474893237235</v>
      </c>
      <c r="AC780" s="28">
        <f t="shared" si="454"/>
        <v>90.053250814458309</v>
      </c>
      <c r="AD780" s="28">
        <f t="shared" si="455"/>
        <v>89.998199222350436</v>
      </c>
      <c r="AE780" s="28">
        <f t="shared" si="456"/>
        <v>48.556922001919546</v>
      </c>
      <c r="AF780" s="28">
        <f t="shared" si="457"/>
        <v>-90.001269122604455</v>
      </c>
      <c r="AG780" s="28">
        <f t="shared" si="480"/>
        <v>92.110410468749379</v>
      </c>
      <c r="AH780" s="28">
        <f t="shared" si="458"/>
        <v>-225.0438172395622</v>
      </c>
      <c r="AI780" s="28">
        <f t="shared" si="459"/>
        <v>-89.999999999679432</v>
      </c>
      <c r="AJ780" s="28">
        <f t="shared" si="460"/>
        <v>148.38232978116679</v>
      </c>
      <c r="AK780" s="28">
        <f t="shared" si="461"/>
        <v>89.999997817239219</v>
      </c>
      <c r="AL780" s="29">
        <f t="shared" si="462"/>
        <v>-98.184054419507135</v>
      </c>
      <c r="AM780" s="28">
        <f t="shared" si="463"/>
        <v>-89.999293812686247</v>
      </c>
      <c r="AN780" s="28">
        <f t="shared" si="464"/>
        <v>-82.735131409153183</v>
      </c>
      <c r="AO780" s="28">
        <f t="shared" si="465"/>
        <v>-89.99929599512646</v>
      </c>
      <c r="AP780">
        <f t="shared" si="481"/>
        <v>23.609121289162623</v>
      </c>
      <c r="AQ780">
        <f t="shared" si="482"/>
        <v>-25.26482869549163</v>
      </c>
      <c r="AR780" s="28">
        <f t="shared" si="466"/>
        <v>-35.833916813562645</v>
      </c>
      <c r="AS780" s="30">
        <f t="shared" si="467"/>
        <v>-180.0005651177309</v>
      </c>
      <c r="AT780" s="28">
        <f t="shared" si="468"/>
        <v>15.333488861754667</v>
      </c>
      <c r="AU780" s="28">
        <f t="shared" si="469"/>
        <v>80.146487463664911</v>
      </c>
      <c r="AV780" s="29">
        <f t="shared" si="470"/>
        <v>-0.40846835006564081</v>
      </c>
      <c r="AW780" s="28">
        <f t="shared" si="471"/>
        <v>-17.434141709470794</v>
      </c>
      <c r="AX780" s="31">
        <f t="shared" si="472"/>
        <v>14.925020511689025</v>
      </c>
      <c r="AY780" s="28">
        <f t="shared" si="473"/>
        <v>62.712345754194118</v>
      </c>
      <c r="AZ780" s="8">
        <f t="shared" si="474"/>
        <v>-20.908896301873618</v>
      </c>
      <c r="BA780" s="8">
        <f t="shared" si="475"/>
        <v>-117.28821936353678</v>
      </c>
      <c r="BB780" s="8">
        <f t="shared" si="476"/>
        <v>62.711780636463217</v>
      </c>
      <c r="BD780" s="32">
        <f t="shared" si="477"/>
        <v>-21</v>
      </c>
      <c r="BE780" s="32">
        <f t="shared" si="478"/>
        <v>-117</v>
      </c>
      <c r="BF780" s="32">
        <f t="shared" si="479"/>
        <v>63</v>
      </c>
    </row>
    <row r="781" spans="22:58" x14ac:dyDescent="0.25">
      <c r="V781" s="27">
        <v>8.7700000000001292</v>
      </c>
      <c r="W781" s="32">
        <f t="shared" si="449"/>
        <v>5888436553.5576553</v>
      </c>
      <c r="X781">
        <f t="shared" si="483"/>
        <v>-3.4139245433795011</v>
      </c>
      <c r="Y781" s="28">
        <f t="shared" si="450"/>
        <v>-139.03990468677358</v>
      </c>
      <c r="Z781" s="28">
        <f t="shared" si="451"/>
        <v>-89.999993600774744</v>
      </c>
      <c r="AA781" s="28">
        <f t="shared" si="452"/>
        <v>100.95750041759788</v>
      </c>
      <c r="AB781" s="28">
        <f t="shared" si="453"/>
        <v>-89.999486846126445</v>
      </c>
      <c r="AC781" s="28">
        <f t="shared" si="454"/>
        <v>90.253250814265215</v>
      </c>
      <c r="AD781" s="28">
        <f t="shared" si="455"/>
        <v>89.99824021305416</v>
      </c>
      <c r="AE781" s="28">
        <f t="shared" si="456"/>
        <v>48.756922001710024</v>
      </c>
      <c r="AF781" s="28">
        <f t="shared" si="457"/>
        <v>-90.001240233847042</v>
      </c>
      <c r="AG781" s="28">
        <f t="shared" si="480"/>
        <v>92.110410468749379</v>
      </c>
      <c r="AH781" s="28">
        <f t="shared" si="458"/>
        <v>-225.24381723956222</v>
      </c>
      <c r="AI781" s="28">
        <f t="shared" si="459"/>
        <v>-89.999999999686722</v>
      </c>
      <c r="AJ781" s="28">
        <f t="shared" si="460"/>
        <v>148.58232978116678</v>
      </c>
      <c r="AK781" s="28">
        <f t="shared" si="461"/>
        <v>89.999997866924929</v>
      </c>
      <c r="AL781" s="29">
        <f t="shared" si="462"/>
        <v>-98.384054419477437</v>
      </c>
      <c r="AM781" s="28">
        <f t="shared" si="463"/>
        <v>-89.999309887472052</v>
      </c>
      <c r="AN781" s="28">
        <f t="shared" si="464"/>
        <v>-82.935131409123485</v>
      </c>
      <c r="AO781" s="28">
        <f t="shared" si="465"/>
        <v>-89.999312020233845</v>
      </c>
      <c r="AP781">
        <f t="shared" si="481"/>
        <v>23.609121289162623</v>
      </c>
      <c r="AQ781">
        <f t="shared" si="482"/>
        <v>-25.26482869549163</v>
      </c>
      <c r="AR781" s="28">
        <f t="shared" si="466"/>
        <v>-35.833916813742469</v>
      </c>
      <c r="AS781" s="30">
        <f t="shared" si="467"/>
        <v>-180.0005522540809</v>
      </c>
      <c r="AT781" s="28">
        <f t="shared" si="468"/>
        <v>15.527760824213743</v>
      </c>
      <c r="AU781" s="28">
        <f t="shared" si="469"/>
        <v>80.366530040961393</v>
      </c>
      <c r="AV781" s="29">
        <f t="shared" si="470"/>
        <v>-0.42680255507949855</v>
      </c>
      <c r="AW781" s="28">
        <f t="shared" si="471"/>
        <v>-17.81482722693444</v>
      </c>
      <c r="AX781" s="31">
        <f t="shared" si="472"/>
        <v>15.100958269134244</v>
      </c>
      <c r="AY781" s="28">
        <f t="shared" si="473"/>
        <v>62.551702814026953</v>
      </c>
      <c r="AZ781" s="8">
        <f t="shared" si="474"/>
        <v>-20.732958544608223</v>
      </c>
      <c r="BA781" s="8">
        <f t="shared" si="475"/>
        <v>-117.44884944005395</v>
      </c>
      <c r="BB781" s="8">
        <f t="shared" si="476"/>
        <v>62.551150559946052</v>
      </c>
      <c r="BD781" s="32">
        <f t="shared" si="477"/>
        <v>-21</v>
      </c>
      <c r="BE781" s="32">
        <f t="shared" si="478"/>
        <v>-117</v>
      </c>
      <c r="BF781" s="32">
        <f t="shared" si="479"/>
        <v>63</v>
      </c>
    </row>
    <row r="782" spans="22:58" x14ac:dyDescent="0.25">
      <c r="V782" s="27">
        <v>8.7800000000001308</v>
      </c>
      <c r="W782" s="32">
        <f t="shared" si="449"/>
        <v>6025595860.7454052</v>
      </c>
      <c r="X782">
        <f t="shared" si="483"/>
        <v>-3.4139245433795011</v>
      </c>
      <c r="Y782" s="28">
        <f t="shared" si="450"/>
        <v>-139.23990468677363</v>
      </c>
      <c r="Z782" s="28">
        <f t="shared" si="451"/>
        <v>-89.999993746438889</v>
      </c>
      <c r="AA782" s="28">
        <f t="shared" si="452"/>
        <v>101.15750041758226</v>
      </c>
      <c r="AB782" s="28">
        <f t="shared" si="453"/>
        <v>-89.999498526934687</v>
      </c>
      <c r="AC782" s="28">
        <f t="shared" si="454"/>
        <v>90.45325081408086</v>
      </c>
      <c r="AD782" s="28">
        <f t="shared" si="455"/>
        <v>89.998280270695545</v>
      </c>
      <c r="AE782" s="28">
        <f t="shared" si="456"/>
        <v>48.956922001509994</v>
      </c>
      <c r="AF782" s="28">
        <f t="shared" si="457"/>
        <v>-90.001212002678017</v>
      </c>
      <c r="AG782" s="28">
        <f t="shared" si="480"/>
        <v>92.110410468749379</v>
      </c>
      <c r="AH782" s="28">
        <f t="shared" si="458"/>
        <v>-225.44381723956224</v>
      </c>
      <c r="AI782" s="28">
        <f t="shared" si="459"/>
        <v>-89.999999999693856</v>
      </c>
      <c r="AJ782" s="28">
        <f t="shared" si="460"/>
        <v>148.78232978116682</v>
      </c>
      <c r="AK782" s="28">
        <f t="shared" si="461"/>
        <v>89.999997915479639</v>
      </c>
      <c r="AL782" s="29">
        <f t="shared" si="462"/>
        <v>-98.584054419449103</v>
      </c>
      <c r="AM782" s="28">
        <f t="shared" si="463"/>
        <v>-89.999325596351028</v>
      </c>
      <c r="AN782" s="28">
        <f t="shared" si="464"/>
        <v>-83.135131409095152</v>
      </c>
      <c r="AO782" s="28">
        <f t="shared" si="465"/>
        <v>-89.999327680565244</v>
      </c>
      <c r="AP782">
        <f t="shared" si="481"/>
        <v>23.609121289162623</v>
      </c>
      <c r="AQ782">
        <f t="shared" si="482"/>
        <v>-25.26482869549163</v>
      </c>
      <c r="AR782" s="28">
        <f t="shared" si="466"/>
        <v>-35.833916813914165</v>
      </c>
      <c r="AS782" s="30">
        <f t="shared" si="467"/>
        <v>-180.00053968324326</v>
      </c>
      <c r="AT782" s="28">
        <f t="shared" si="468"/>
        <v>15.722283529303958</v>
      </c>
      <c r="AU782" s="28">
        <f t="shared" si="469"/>
        <v>80.581841401025855</v>
      </c>
      <c r="AV782" s="29">
        <f t="shared" si="470"/>
        <v>-0.44591822670294706</v>
      </c>
      <c r="AW782" s="28">
        <f t="shared" si="471"/>
        <v>-18.202704186945365</v>
      </c>
      <c r="AX782" s="31">
        <f t="shared" si="472"/>
        <v>15.276365302601011</v>
      </c>
      <c r="AY782" s="28">
        <f t="shared" si="473"/>
        <v>62.379137214080487</v>
      </c>
      <c r="AZ782" s="8">
        <f t="shared" si="474"/>
        <v>-20.557551511313154</v>
      </c>
      <c r="BA782" s="8">
        <f t="shared" si="475"/>
        <v>-117.62140246916277</v>
      </c>
      <c r="BB782" s="8">
        <f t="shared" si="476"/>
        <v>62.378597530837226</v>
      </c>
      <c r="BD782" s="32">
        <f t="shared" si="477"/>
        <v>-21</v>
      </c>
      <c r="BE782" s="32">
        <f t="shared" si="478"/>
        <v>-118</v>
      </c>
      <c r="BF782" s="32">
        <f t="shared" si="479"/>
        <v>62</v>
      </c>
    </row>
    <row r="783" spans="22:58" x14ac:dyDescent="0.25">
      <c r="V783" s="27">
        <v>8.7900000000001306</v>
      </c>
      <c r="W783" s="32">
        <f t="shared" si="449"/>
        <v>6165950018.6166916</v>
      </c>
      <c r="X783">
        <f t="shared" si="483"/>
        <v>-3.4139245433795011</v>
      </c>
      <c r="Y783" s="28">
        <f t="shared" si="450"/>
        <v>-139.43990468677362</v>
      </c>
      <c r="Z783" s="28">
        <f t="shared" si="451"/>
        <v>-89.99999388878733</v>
      </c>
      <c r="AA783" s="28">
        <f t="shared" si="452"/>
        <v>101.35750041756728</v>
      </c>
      <c r="AB783" s="28">
        <f t="shared" si="453"/>
        <v>-89.999509941855266</v>
      </c>
      <c r="AC783" s="28">
        <f t="shared" si="454"/>
        <v>90.653250813904762</v>
      </c>
      <c r="AD783" s="28">
        <f t="shared" si="455"/>
        <v>89.998319416513709</v>
      </c>
      <c r="AE783" s="28">
        <f t="shared" si="456"/>
        <v>49.156922001318932</v>
      </c>
      <c r="AF783" s="28">
        <f t="shared" si="457"/>
        <v>-90.001184414128886</v>
      </c>
      <c r="AG783" s="28">
        <f t="shared" si="480"/>
        <v>92.110410468749379</v>
      </c>
      <c r="AH783" s="28">
        <f t="shared" si="458"/>
        <v>-225.64381723956222</v>
      </c>
      <c r="AI783" s="28">
        <f t="shared" si="459"/>
        <v>-89.999999999700819</v>
      </c>
      <c r="AJ783" s="28">
        <f t="shared" si="460"/>
        <v>148.98232978116681</v>
      </c>
      <c r="AK783" s="28">
        <f t="shared" si="461"/>
        <v>89.999997962929115</v>
      </c>
      <c r="AL783" s="29">
        <f t="shared" si="462"/>
        <v>-98.784054419422034</v>
      </c>
      <c r="AM783" s="28">
        <f t="shared" si="463"/>
        <v>-89.999340947652271</v>
      </c>
      <c r="AN783" s="28">
        <f t="shared" si="464"/>
        <v>-83.335131409068083</v>
      </c>
      <c r="AO783" s="28">
        <f t="shared" si="465"/>
        <v>-89.999342984423976</v>
      </c>
      <c r="AP783">
        <f t="shared" si="481"/>
        <v>23.609121289162623</v>
      </c>
      <c r="AQ783">
        <f t="shared" si="482"/>
        <v>-25.26482869549163</v>
      </c>
      <c r="AR783" s="28">
        <f t="shared" si="466"/>
        <v>-35.833916814078158</v>
      </c>
      <c r="AS783" s="30">
        <f t="shared" si="467"/>
        <v>-180.00052739855286</v>
      </c>
      <c r="AT783" s="28">
        <f t="shared" si="468"/>
        <v>15.917046296809684</v>
      </c>
      <c r="AU783" s="28">
        <f t="shared" si="469"/>
        <v>80.792511367944329</v>
      </c>
      <c r="AV783" s="29">
        <f t="shared" si="470"/>
        <v>-0.46584501963211394</v>
      </c>
      <c r="AW783" s="28">
        <f t="shared" si="471"/>
        <v>-18.597835989045787</v>
      </c>
      <c r="AX783" s="31">
        <f t="shared" si="472"/>
        <v>15.451201277177569</v>
      </c>
      <c r="AY783" s="28">
        <f t="shared" si="473"/>
        <v>62.194675378898538</v>
      </c>
      <c r="AZ783" s="8">
        <f t="shared" si="474"/>
        <v>-20.382715536900591</v>
      </c>
      <c r="BA783" s="8">
        <f t="shared" si="475"/>
        <v>-117.80585201965432</v>
      </c>
      <c r="BB783" s="8">
        <f t="shared" si="476"/>
        <v>62.194147980345676</v>
      </c>
      <c r="BD783" s="32">
        <f t="shared" si="477"/>
        <v>-20</v>
      </c>
      <c r="BE783" s="32">
        <f t="shared" si="478"/>
        <v>-118</v>
      </c>
      <c r="BF783" s="32">
        <f t="shared" si="479"/>
        <v>62</v>
      </c>
    </row>
    <row r="784" spans="22:58" x14ac:dyDescent="0.25">
      <c r="V784" s="27">
        <v>8.8000000000001304</v>
      </c>
      <c r="W784" s="32">
        <f t="shared" si="449"/>
        <v>6309573444.8038464</v>
      </c>
      <c r="X784">
        <f t="shared" si="483"/>
        <v>-3.4139245433795011</v>
      </c>
      <c r="Y784" s="28">
        <f t="shared" si="450"/>
        <v>-139.6399046867736</v>
      </c>
      <c r="Z784" s="28">
        <f t="shared" si="451"/>
        <v>-89.999994027895511</v>
      </c>
      <c r="AA784" s="28">
        <f t="shared" si="452"/>
        <v>101.55750041755297</v>
      </c>
      <c r="AB784" s="28">
        <f t="shared" si="453"/>
        <v>-89.999521096940541</v>
      </c>
      <c r="AC784" s="28">
        <f t="shared" si="454"/>
        <v>90.853250813736594</v>
      </c>
      <c r="AD784" s="28">
        <f t="shared" si="455"/>
        <v>89.998357671264245</v>
      </c>
      <c r="AE784" s="28">
        <f t="shared" si="456"/>
        <v>49.356922001136468</v>
      </c>
      <c r="AF784" s="28">
        <f t="shared" si="457"/>
        <v>-90.001157453571807</v>
      </c>
      <c r="AG784" s="28">
        <f t="shared" si="480"/>
        <v>92.110410468749379</v>
      </c>
      <c r="AH784" s="28">
        <f t="shared" si="458"/>
        <v>-225.84381723956224</v>
      </c>
      <c r="AI784" s="28">
        <f t="shared" si="459"/>
        <v>-89.999999999707626</v>
      </c>
      <c r="AJ784" s="28">
        <f t="shared" si="460"/>
        <v>149.1823297811668</v>
      </c>
      <c r="AK784" s="28">
        <f t="shared" si="461"/>
        <v>89.999998009298508</v>
      </c>
      <c r="AL784" s="29">
        <f t="shared" si="462"/>
        <v>-98.984054419396159</v>
      </c>
      <c r="AM784" s="28">
        <f t="shared" si="463"/>
        <v>-89.999355949515248</v>
      </c>
      <c r="AN784" s="28">
        <f t="shared" si="464"/>
        <v>-83.535131409042208</v>
      </c>
      <c r="AO784" s="28">
        <f t="shared" si="465"/>
        <v>-89.999357939924366</v>
      </c>
      <c r="AP784">
        <f t="shared" si="481"/>
        <v>23.609121289162623</v>
      </c>
      <c r="AQ784">
        <f t="shared" si="482"/>
        <v>-25.26482869549163</v>
      </c>
      <c r="AR784" s="28">
        <f t="shared" si="466"/>
        <v>-35.833916814234748</v>
      </c>
      <c r="AS784" s="30">
        <f t="shared" si="467"/>
        <v>-180.00051539349619</v>
      </c>
      <c r="AT784" s="28">
        <f t="shared" si="468"/>
        <v>16.112038876012953</v>
      </c>
      <c r="AU784" s="28">
        <f t="shared" si="469"/>
        <v>80.998628844985959</v>
      </c>
      <c r="AV784" s="29">
        <f t="shared" si="470"/>
        <v>-0.48661339938482728</v>
      </c>
      <c r="AW784" s="28">
        <f t="shared" si="471"/>
        <v>-19.000281748090803</v>
      </c>
      <c r="AX784" s="31">
        <f t="shared" si="472"/>
        <v>15.625425476628125</v>
      </c>
      <c r="AY784" s="28">
        <f t="shared" si="473"/>
        <v>61.998347096895159</v>
      </c>
      <c r="AZ784" s="8">
        <f t="shared" si="474"/>
        <v>-20.208491337606624</v>
      </c>
      <c r="BA784" s="8">
        <f t="shared" si="475"/>
        <v>-118.00216829660103</v>
      </c>
      <c r="BB784" s="8">
        <f t="shared" si="476"/>
        <v>61.997831703398973</v>
      </c>
      <c r="BD784" s="32">
        <f t="shared" si="477"/>
        <v>-20</v>
      </c>
      <c r="BE784" s="32">
        <f t="shared" si="478"/>
        <v>-118</v>
      </c>
      <c r="BF784" s="32">
        <f t="shared" si="479"/>
        <v>62</v>
      </c>
    </row>
    <row r="785" spans="22:58" x14ac:dyDescent="0.25">
      <c r="V785" s="27">
        <v>8.8100000000001302</v>
      </c>
      <c r="W785" s="32">
        <f t="shared" si="449"/>
        <v>6456542290.3485117</v>
      </c>
      <c r="X785">
        <f t="shared" si="483"/>
        <v>-3.4139245433795011</v>
      </c>
      <c r="Y785" s="28">
        <f t="shared" si="450"/>
        <v>-139.83990468677359</v>
      </c>
      <c r="Z785" s="28">
        <f t="shared" si="451"/>
        <v>-89.999994163837201</v>
      </c>
      <c r="AA785" s="28">
        <f t="shared" si="452"/>
        <v>101.75750041753932</v>
      </c>
      <c r="AB785" s="28">
        <f t="shared" si="453"/>
        <v>-89.999531998105056</v>
      </c>
      <c r="AC785" s="28">
        <f t="shared" si="454"/>
        <v>91.053250813575985</v>
      </c>
      <c r="AD785" s="28">
        <f t="shared" si="455"/>
        <v>89.998395055230361</v>
      </c>
      <c r="AE785" s="28">
        <f t="shared" si="456"/>
        <v>49.556922000962217</v>
      </c>
      <c r="AF785" s="28">
        <f t="shared" si="457"/>
        <v>-90.001131106711881</v>
      </c>
      <c r="AG785" s="28">
        <f t="shared" si="480"/>
        <v>92.110410468749379</v>
      </c>
      <c r="AH785" s="28">
        <f t="shared" si="458"/>
        <v>-226.04381723956223</v>
      </c>
      <c r="AI785" s="28">
        <f t="shared" si="459"/>
        <v>-89.999999999714291</v>
      </c>
      <c r="AJ785" s="28">
        <f t="shared" si="460"/>
        <v>149.38232978116679</v>
      </c>
      <c r="AK785" s="28">
        <f t="shared" si="461"/>
        <v>89.999998054612405</v>
      </c>
      <c r="AL785" s="29">
        <f t="shared" si="462"/>
        <v>-99.184054419371463</v>
      </c>
      <c r="AM785" s="28">
        <f t="shared" si="463"/>
        <v>-89.999370609894129</v>
      </c>
      <c r="AN785" s="28">
        <f t="shared" si="464"/>
        <v>-83.735131409017512</v>
      </c>
      <c r="AO785" s="28">
        <f t="shared" si="465"/>
        <v>-89.999372554996015</v>
      </c>
      <c r="AP785">
        <f t="shared" si="481"/>
        <v>23.609121289162623</v>
      </c>
      <c r="AQ785">
        <f t="shared" si="482"/>
        <v>-25.26482869549163</v>
      </c>
      <c r="AR785" s="28">
        <f t="shared" si="466"/>
        <v>-35.833916814384303</v>
      </c>
      <c r="AS785" s="30">
        <f t="shared" si="467"/>
        <v>-180.00050366170791</v>
      </c>
      <c r="AT785" s="28">
        <f t="shared" si="468"/>
        <v>16.307251430611483</v>
      </c>
      <c r="AU785" s="28">
        <f t="shared" si="469"/>
        <v>81.200281767745096</v>
      </c>
      <c r="AV785" s="29">
        <f t="shared" si="470"/>
        <v>-0.50825463732039122</v>
      </c>
      <c r="AW785" s="28">
        <f t="shared" si="471"/>
        <v>-19.410095951576015</v>
      </c>
      <c r="AX785" s="31">
        <f t="shared" si="472"/>
        <v>15.798996793291092</v>
      </c>
      <c r="AY785" s="28">
        <f t="shared" si="473"/>
        <v>61.790185816169085</v>
      </c>
      <c r="AZ785" s="8">
        <f t="shared" si="474"/>
        <v>-20.03492002109321</v>
      </c>
      <c r="BA785" s="8">
        <f t="shared" si="475"/>
        <v>-118.21031784553882</v>
      </c>
      <c r="BB785" s="8">
        <f t="shared" si="476"/>
        <v>61.789682154461175</v>
      </c>
      <c r="BD785" s="32">
        <f t="shared" si="477"/>
        <v>-20</v>
      </c>
      <c r="BE785" s="32">
        <f t="shared" si="478"/>
        <v>-118</v>
      </c>
      <c r="BF785" s="32">
        <f t="shared" si="479"/>
        <v>62</v>
      </c>
    </row>
    <row r="786" spans="22:58" x14ac:dyDescent="0.25">
      <c r="V786" s="27">
        <v>8.82000000000013</v>
      </c>
      <c r="W786" s="32">
        <f t="shared" si="449"/>
        <v>6606934480.0779381</v>
      </c>
      <c r="X786">
        <f t="shared" si="483"/>
        <v>-3.4139245433795011</v>
      </c>
      <c r="Y786" s="28">
        <f t="shared" si="450"/>
        <v>-140.03990468677355</v>
      </c>
      <c r="Z786" s="28">
        <f t="shared" si="451"/>
        <v>-89.999994296684477</v>
      </c>
      <c r="AA786" s="28">
        <f t="shared" si="452"/>
        <v>101.95750041752625</v>
      </c>
      <c r="AB786" s="28">
        <f t="shared" si="453"/>
        <v>-89.999542651128792</v>
      </c>
      <c r="AC786" s="28">
        <f t="shared" si="454"/>
        <v>91.253250813422596</v>
      </c>
      <c r="AD786" s="28">
        <f t="shared" si="455"/>
        <v>89.998431588233501</v>
      </c>
      <c r="AE786" s="28">
        <f t="shared" si="456"/>
        <v>49.756922000795797</v>
      </c>
      <c r="AF786" s="28">
        <f t="shared" si="457"/>
        <v>-90.001105359579782</v>
      </c>
      <c r="AG786" s="28">
        <f t="shared" si="480"/>
        <v>92.110410468749379</v>
      </c>
      <c r="AH786" s="28">
        <f t="shared" si="458"/>
        <v>-226.24381723956219</v>
      </c>
      <c r="AI786" s="28">
        <f t="shared" si="459"/>
        <v>-89.999999999720799</v>
      </c>
      <c r="AJ786" s="28">
        <f t="shared" si="460"/>
        <v>149.58232978116678</v>
      </c>
      <c r="AK786" s="28">
        <f t="shared" si="461"/>
        <v>89.999998098894835</v>
      </c>
      <c r="AL786" s="29">
        <f t="shared" si="462"/>
        <v>-99.384054419347848</v>
      </c>
      <c r="AM786" s="28">
        <f t="shared" si="463"/>
        <v>-89.999384936562024</v>
      </c>
      <c r="AN786" s="28">
        <f t="shared" si="464"/>
        <v>-83.935131408993897</v>
      </c>
      <c r="AO786" s="28">
        <f t="shared" si="465"/>
        <v>-89.999386837387988</v>
      </c>
      <c r="AP786">
        <f t="shared" si="481"/>
        <v>23.609121289162623</v>
      </c>
      <c r="AQ786">
        <f t="shared" si="482"/>
        <v>-25.26482869549163</v>
      </c>
      <c r="AR786" s="28">
        <f t="shared" si="466"/>
        <v>-35.833916814527107</v>
      </c>
      <c r="AS786" s="30">
        <f t="shared" si="467"/>
        <v>-180.00049219696777</v>
      </c>
      <c r="AT786" s="28">
        <f t="shared" si="468"/>
        <v>16.502674523973319</v>
      </c>
      <c r="AU786" s="28">
        <f t="shared" si="469"/>
        <v>81.397557062139612</v>
      </c>
      <c r="AV786" s="29">
        <f t="shared" si="470"/>
        <v>-0.53080080286077402</v>
      </c>
      <c r="AW786" s="28">
        <f t="shared" si="471"/>
        <v>-19.827328106922309</v>
      </c>
      <c r="AX786" s="31">
        <f t="shared" si="472"/>
        <v>15.971873721112544</v>
      </c>
      <c r="AY786" s="28">
        <f t="shared" si="473"/>
        <v>61.570228955217303</v>
      </c>
      <c r="AZ786" s="8">
        <f t="shared" si="474"/>
        <v>-19.862043093414563</v>
      </c>
      <c r="BA786" s="8">
        <f t="shared" si="475"/>
        <v>-118.43026324175047</v>
      </c>
      <c r="BB786" s="8">
        <f t="shared" si="476"/>
        <v>61.569736758249533</v>
      </c>
      <c r="BD786" s="32">
        <f t="shared" si="477"/>
        <v>-20</v>
      </c>
      <c r="BE786" s="32">
        <f t="shared" si="478"/>
        <v>-118</v>
      </c>
      <c r="BF786" s="32">
        <f t="shared" si="479"/>
        <v>62</v>
      </c>
    </row>
    <row r="787" spans="22:58" x14ac:dyDescent="0.25">
      <c r="V787" s="27">
        <v>8.8300000000001297</v>
      </c>
      <c r="W787" s="32">
        <f t="shared" si="449"/>
        <v>6760829753.9218416</v>
      </c>
      <c r="X787">
        <f t="shared" si="483"/>
        <v>-3.4139245433795011</v>
      </c>
      <c r="Y787" s="28">
        <f t="shared" si="450"/>
        <v>-140.23990468677357</v>
      </c>
      <c r="Z787" s="28">
        <f t="shared" si="451"/>
        <v>-89.999994426507797</v>
      </c>
      <c r="AA787" s="28">
        <f t="shared" si="452"/>
        <v>102.15750041751379</v>
      </c>
      <c r="AB787" s="28">
        <f t="shared" si="453"/>
        <v>-89.999553061660094</v>
      </c>
      <c r="AC787" s="28">
        <f t="shared" si="454"/>
        <v>91.453250813276114</v>
      </c>
      <c r="AD787" s="28">
        <f t="shared" si="455"/>
        <v>89.998467289643983</v>
      </c>
      <c r="AE787" s="28">
        <f t="shared" si="456"/>
        <v>49.956922000636837</v>
      </c>
      <c r="AF787" s="28">
        <f t="shared" si="457"/>
        <v>-90.001080198523894</v>
      </c>
      <c r="AG787" s="28">
        <f t="shared" si="480"/>
        <v>92.110410468749379</v>
      </c>
      <c r="AH787" s="28">
        <f t="shared" si="458"/>
        <v>-226.44381723956224</v>
      </c>
      <c r="AI787" s="28">
        <f t="shared" si="459"/>
        <v>-89.999999999727152</v>
      </c>
      <c r="AJ787" s="28">
        <f t="shared" si="460"/>
        <v>149.78232978116677</v>
      </c>
      <c r="AK787" s="28">
        <f t="shared" si="461"/>
        <v>89.999998142169275</v>
      </c>
      <c r="AL787" s="29">
        <f t="shared" si="462"/>
        <v>-99.584054419325327</v>
      </c>
      <c r="AM787" s="28">
        <f t="shared" si="463"/>
        <v>-89.999398937115174</v>
      </c>
      <c r="AN787" s="28">
        <f t="shared" si="464"/>
        <v>-84.135131408971432</v>
      </c>
      <c r="AO787" s="28">
        <f t="shared" si="465"/>
        <v>-89.999400794673051</v>
      </c>
      <c r="AP787">
        <f t="shared" si="481"/>
        <v>23.609121289162623</v>
      </c>
      <c r="AQ787">
        <f t="shared" si="482"/>
        <v>-25.26482869549163</v>
      </c>
      <c r="AR787" s="28">
        <f t="shared" si="466"/>
        <v>-35.833916814663603</v>
      </c>
      <c r="AS787" s="30">
        <f t="shared" si="467"/>
        <v>-180.00048099319696</v>
      </c>
      <c r="AT787" s="28">
        <f t="shared" si="468"/>
        <v>16.69829910473927</v>
      </c>
      <c r="AU787" s="28">
        <f t="shared" si="469"/>
        <v>81.590540606975594</v>
      </c>
      <c r="AV787" s="29">
        <f t="shared" si="470"/>
        <v>-0.5542847527073903</v>
      </c>
      <c r="AW787" s="28">
        <f t="shared" si="471"/>
        <v>-20.252022379470034</v>
      </c>
      <c r="AX787" s="31">
        <f t="shared" si="472"/>
        <v>16.144014352031881</v>
      </c>
      <c r="AY787" s="28">
        <f t="shared" si="473"/>
        <v>61.33851822750556</v>
      </c>
      <c r="AZ787" s="8">
        <f t="shared" si="474"/>
        <v>-19.689902462631721</v>
      </c>
      <c r="BA787" s="8">
        <f t="shared" si="475"/>
        <v>-118.6619627656914</v>
      </c>
      <c r="BB787" s="8">
        <f t="shared" si="476"/>
        <v>61.338037234308601</v>
      </c>
      <c r="BD787" s="32">
        <f t="shared" si="477"/>
        <v>-20</v>
      </c>
      <c r="BE787" s="32">
        <f t="shared" si="478"/>
        <v>-119</v>
      </c>
      <c r="BF787" s="32">
        <f t="shared" si="479"/>
        <v>61</v>
      </c>
    </row>
    <row r="788" spans="22:58" x14ac:dyDescent="0.25">
      <c r="V788" s="27">
        <v>8.8400000000001295</v>
      </c>
      <c r="W788" s="32">
        <f t="shared" si="449"/>
        <v>6918309709.1914358</v>
      </c>
      <c r="X788">
        <f t="shared" si="483"/>
        <v>-3.4139245433795011</v>
      </c>
      <c r="Y788" s="28">
        <f t="shared" si="450"/>
        <v>-140.43990468677356</v>
      </c>
      <c r="Z788" s="28">
        <f t="shared" si="451"/>
        <v>-89.99999455337597</v>
      </c>
      <c r="AA788" s="28">
        <f t="shared" si="452"/>
        <v>102.35750041750191</v>
      </c>
      <c r="AB788" s="28">
        <f t="shared" si="453"/>
        <v>-89.999563235218758</v>
      </c>
      <c r="AC788" s="28">
        <f t="shared" si="454"/>
        <v>91.653250813136239</v>
      </c>
      <c r="AD788" s="28">
        <f t="shared" si="455"/>
        <v>89.998502178391135</v>
      </c>
      <c r="AE788" s="28">
        <f t="shared" si="456"/>
        <v>50.156922000485096</v>
      </c>
      <c r="AF788" s="28">
        <f t="shared" si="457"/>
        <v>-90.001055610203593</v>
      </c>
      <c r="AG788" s="28">
        <f t="shared" si="480"/>
        <v>92.110410468749379</v>
      </c>
      <c r="AH788" s="28">
        <f t="shared" si="458"/>
        <v>-226.64381723956222</v>
      </c>
      <c r="AI788" s="28">
        <f t="shared" si="459"/>
        <v>-89.999999999733362</v>
      </c>
      <c r="AJ788" s="28">
        <f t="shared" si="460"/>
        <v>149.98232978116678</v>
      </c>
      <c r="AK788" s="28">
        <f t="shared" si="461"/>
        <v>89.999998184458661</v>
      </c>
      <c r="AL788" s="29">
        <f t="shared" si="462"/>
        <v>-99.7840544193038</v>
      </c>
      <c r="AM788" s="28">
        <f t="shared" si="463"/>
        <v>-89.999412618976805</v>
      </c>
      <c r="AN788" s="28">
        <f t="shared" si="464"/>
        <v>-84.335131408949877</v>
      </c>
      <c r="AO788" s="28">
        <f t="shared" si="465"/>
        <v>-89.999414434251506</v>
      </c>
      <c r="AP788">
        <f t="shared" si="481"/>
        <v>23.609121289162623</v>
      </c>
      <c r="AQ788">
        <f t="shared" si="482"/>
        <v>-25.26482869549163</v>
      </c>
      <c r="AR788" s="28">
        <f t="shared" si="466"/>
        <v>-35.833916814793788</v>
      </c>
      <c r="AS788" s="30">
        <f t="shared" si="467"/>
        <v>-180.00047004445508</v>
      </c>
      <c r="AT788" s="28">
        <f t="shared" si="468"/>
        <v>16.894116492781432</v>
      </c>
      <c r="AU788" s="28">
        <f t="shared" si="469"/>
        <v>81.779317200799724</v>
      </c>
      <c r="AV788" s="29">
        <f t="shared" si="470"/>
        <v>-0.57874011684660642</v>
      </c>
      <c r="AW788" s="28">
        <f t="shared" si="471"/>
        <v>-20.684217222069151</v>
      </c>
      <c r="AX788" s="31">
        <f t="shared" si="472"/>
        <v>16.315376375934825</v>
      </c>
      <c r="AY788" s="28">
        <f t="shared" si="473"/>
        <v>61.095099978730573</v>
      </c>
      <c r="AZ788" s="8">
        <f t="shared" si="474"/>
        <v>-19.518540438858963</v>
      </c>
      <c r="BA788" s="8">
        <f t="shared" si="475"/>
        <v>-118.90537006572451</v>
      </c>
      <c r="BB788" s="8">
        <f t="shared" si="476"/>
        <v>61.094629934275488</v>
      </c>
      <c r="BD788" s="32">
        <f t="shared" si="477"/>
        <v>-20</v>
      </c>
      <c r="BE788" s="32">
        <f t="shared" si="478"/>
        <v>-119</v>
      </c>
      <c r="BF788" s="32">
        <f t="shared" si="479"/>
        <v>61</v>
      </c>
    </row>
    <row r="789" spans="22:58" x14ac:dyDescent="0.25">
      <c r="V789" s="27">
        <v>8.8500000000001293</v>
      </c>
      <c r="W789" s="32">
        <f t="shared" si="449"/>
        <v>7079457843.8434973</v>
      </c>
      <c r="X789">
        <f t="shared" si="483"/>
        <v>-3.4139245433795011</v>
      </c>
      <c r="Y789" s="28">
        <f t="shared" si="450"/>
        <v>-140.63990468677358</v>
      </c>
      <c r="Z789" s="28">
        <f t="shared" si="451"/>
        <v>-89.99999467735627</v>
      </c>
      <c r="AA789" s="28">
        <f t="shared" si="452"/>
        <v>102.55750041749054</v>
      </c>
      <c r="AB789" s="28">
        <f t="shared" si="453"/>
        <v>-89.999573177198968</v>
      </c>
      <c r="AC789" s="28">
        <f t="shared" si="454"/>
        <v>91.85325081300266</v>
      </c>
      <c r="AD789" s="28">
        <f t="shared" si="455"/>
        <v>89.998536272973453</v>
      </c>
      <c r="AE789" s="28">
        <f t="shared" si="456"/>
        <v>50.356922000340134</v>
      </c>
      <c r="AF789" s="28">
        <f t="shared" si="457"/>
        <v>-90.001031581581785</v>
      </c>
      <c r="AG789" s="28">
        <f t="shared" si="480"/>
        <v>92.110410468749379</v>
      </c>
      <c r="AH789" s="28">
        <f t="shared" si="458"/>
        <v>-226.84381723956221</v>
      </c>
      <c r="AI789" s="28">
        <f t="shared" si="459"/>
        <v>-89.99999999973943</v>
      </c>
      <c r="AJ789" s="28">
        <f t="shared" si="460"/>
        <v>150.1823297811668</v>
      </c>
      <c r="AK789" s="28">
        <f t="shared" si="461"/>
        <v>89.999998225785433</v>
      </c>
      <c r="AL789" s="29">
        <f t="shared" si="462"/>
        <v>-99.984054419283268</v>
      </c>
      <c r="AM789" s="28">
        <f t="shared" si="463"/>
        <v>-89.99942598940126</v>
      </c>
      <c r="AN789" s="28">
        <f t="shared" si="464"/>
        <v>-84.535131408929317</v>
      </c>
      <c r="AO789" s="28">
        <f t="shared" si="465"/>
        <v>-89.999427763355257</v>
      </c>
      <c r="AP789">
        <f t="shared" si="481"/>
        <v>23.609121289162623</v>
      </c>
      <c r="AQ789">
        <f t="shared" si="482"/>
        <v>-25.26482869549163</v>
      </c>
      <c r="AR789" s="28">
        <f t="shared" si="466"/>
        <v>-35.83391681491819</v>
      </c>
      <c r="AS789" s="30">
        <f t="shared" si="467"/>
        <v>-180.00045934493704</v>
      </c>
      <c r="AT789" s="28">
        <f t="shared" si="468"/>
        <v>17.090118365525122</v>
      </c>
      <c r="AU789" s="28">
        <f t="shared" si="469"/>
        <v>81.963970532773331</v>
      </c>
      <c r="AV789" s="29">
        <f t="shared" si="470"/>
        <v>-0.60420128113767058</v>
      </c>
      <c r="AW789" s="28">
        <f t="shared" si="471"/>
        <v>-21.123944997296451</v>
      </c>
      <c r="AX789" s="31">
        <f t="shared" si="472"/>
        <v>16.485917084387452</v>
      </c>
      <c r="AY789" s="28">
        <f t="shared" si="473"/>
        <v>60.840025535476883</v>
      </c>
      <c r="AZ789" s="8">
        <f t="shared" si="474"/>
        <v>-19.347999730530738</v>
      </c>
      <c r="BA789" s="8">
        <f t="shared" si="475"/>
        <v>-119.16043380946016</v>
      </c>
      <c r="BB789" s="8">
        <f t="shared" si="476"/>
        <v>60.839566190539841</v>
      </c>
      <c r="BD789" s="32">
        <f t="shared" si="477"/>
        <v>-19</v>
      </c>
      <c r="BE789" s="32">
        <f t="shared" si="478"/>
        <v>-119</v>
      </c>
      <c r="BF789" s="32">
        <f t="shared" si="479"/>
        <v>61</v>
      </c>
    </row>
    <row r="790" spans="22:58" x14ac:dyDescent="0.25">
      <c r="V790" s="27">
        <v>8.8600000000001309</v>
      </c>
      <c r="W790" s="32">
        <f t="shared" si="449"/>
        <v>7244359600.7520924</v>
      </c>
      <c r="X790">
        <f t="shared" si="483"/>
        <v>-3.4139245433795011</v>
      </c>
      <c r="Y790" s="28">
        <f t="shared" si="450"/>
        <v>-140.83990468677359</v>
      </c>
      <c r="Z790" s="28">
        <f t="shared" si="451"/>
        <v>-89.999994798514436</v>
      </c>
      <c r="AA790" s="28">
        <f t="shared" si="452"/>
        <v>102.75750041747972</v>
      </c>
      <c r="AB790" s="28">
        <f t="shared" si="453"/>
        <v>-89.999582892872098</v>
      </c>
      <c r="AC790" s="28">
        <f t="shared" si="454"/>
        <v>92.05325081287512</v>
      </c>
      <c r="AD790" s="28">
        <f t="shared" si="455"/>
        <v>89.998569591468325</v>
      </c>
      <c r="AE790" s="28">
        <f t="shared" si="456"/>
        <v>50.556922000201752</v>
      </c>
      <c r="AF790" s="28">
        <f t="shared" si="457"/>
        <v>-90.001008099918224</v>
      </c>
      <c r="AG790" s="28">
        <f t="shared" si="480"/>
        <v>92.110410468749379</v>
      </c>
      <c r="AH790" s="28">
        <f t="shared" si="458"/>
        <v>-227.04381723956226</v>
      </c>
      <c r="AI790" s="28">
        <f t="shared" si="459"/>
        <v>-89.99999999974537</v>
      </c>
      <c r="AJ790" s="28">
        <f t="shared" si="460"/>
        <v>150.38232978116679</v>
      </c>
      <c r="AK790" s="28">
        <f t="shared" si="461"/>
        <v>89.999998266171474</v>
      </c>
      <c r="AL790" s="29">
        <f t="shared" si="462"/>
        <v>-100.18405441926367</v>
      </c>
      <c r="AM790" s="28">
        <f t="shared" si="463"/>
        <v>-89.999439055477666</v>
      </c>
      <c r="AN790" s="28">
        <f t="shared" si="464"/>
        <v>-84.73513140890978</v>
      </c>
      <c r="AO790" s="28">
        <f t="shared" si="465"/>
        <v>-89.999440789051562</v>
      </c>
      <c r="AP790">
        <f t="shared" si="481"/>
        <v>23.609121289162623</v>
      </c>
      <c r="AQ790">
        <f t="shared" si="482"/>
        <v>-25.26482869549163</v>
      </c>
      <c r="AR790" s="28">
        <f t="shared" si="466"/>
        <v>-35.833916815037036</v>
      </c>
      <c r="AS790" s="30">
        <f t="shared" si="467"/>
        <v>-180.0004488889698</v>
      </c>
      <c r="AT790" s="28">
        <f t="shared" si="468"/>
        <v>17.286296744638385</v>
      </c>
      <c r="AU790" s="28">
        <f t="shared" si="469"/>
        <v>82.144583157312184</v>
      </c>
      <c r="AV790" s="29">
        <f t="shared" si="470"/>
        <v>-0.63070336627922252</v>
      </c>
      <c r="AW790" s="28">
        <f t="shared" si="471"/>
        <v>-21.571231593478721</v>
      </c>
      <c r="AX790" s="31">
        <f t="shared" si="472"/>
        <v>16.655593378359164</v>
      </c>
      <c r="AY790" s="28">
        <f t="shared" si="473"/>
        <v>60.573351563833462</v>
      </c>
      <c r="AZ790" s="8">
        <f t="shared" si="474"/>
        <v>-19.178323436677871</v>
      </c>
      <c r="BA790" s="8">
        <f t="shared" si="475"/>
        <v>-119.42709732513634</v>
      </c>
      <c r="BB790" s="8">
        <f t="shared" si="476"/>
        <v>60.572902674863656</v>
      </c>
      <c r="BD790" s="32">
        <f t="shared" si="477"/>
        <v>-19</v>
      </c>
      <c r="BE790" s="32">
        <f t="shared" si="478"/>
        <v>-119</v>
      </c>
      <c r="BF790" s="32">
        <f t="shared" si="479"/>
        <v>61</v>
      </c>
    </row>
    <row r="791" spans="22:58" x14ac:dyDescent="0.25">
      <c r="V791" s="27">
        <v>8.8700000000001307</v>
      </c>
      <c r="W791" s="32">
        <f t="shared" si="449"/>
        <v>7413102413.0114174</v>
      </c>
      <c r="X791">
        <f t="shared" si="483"/>
        <v>-3.4139245433795011</v>
      </c>
      <c r="Y791" s="28">
        <f t="shared" si="450"/>
        <v>-141.03990468677358</v>
      </c>
      <c r="Z791" s="28">
        <f t="shared" si="451"/>
        <v>-89.999994916914687</v>
      </c>
      <c r="AA791" s="28">
        <f t="shared" si="452"/>
        <v>102.95750041746936</v>
      </c>
      <c r="AB791" s="28">
        <f t="shared" si="453"/>
        <v>-89.99959238738947</v>
      </c>
      <c r="AC791" s="28">
        <f t="shared" si="454"/>
        <v>92.253250812753294</v>
      </c>
      <c r="AD791" s="28">
        <f t="shared" si="455"/>
        <v>89.998602151541675</v>
      </c>
      <c r="AE791" s="28">
        <f t="shared" si="456"/>
        <v>50.756922000069579</v>
      </c>
      <c r="AF791" s="28">
        <f t="shared" si="457"/>
        <v>-90.000985152762482</v>
      </c>
      <c r="AG791" s="28">
        <f t="shared" si="480"/>
        <v>92.110410468749379</v>
      </c>
      <c r="AH791" s="28">
        <f t="shared" si="458"/>
        <v>-227.24381723956225</v>
      </c>
      <c r="AI791" s="28">
        <f t="shared" si="459"/>
        <v>-89.999999999751154</v>
      </c>
      <c r="AJ791" s="28">
        <f t="shared" si="460"/>
        <v>150.58232978116681</v>
      </c>
      <c r="AK791" s="28">
        <f t="shared" si="461"/>
        <v>89.999998305638229</v>
      </c>
      <c r="AL791" s="29">
        <f t="shared" si="462"/>
        <v>-100.38405441924495</v>
      </c>
      <c r="AM791" s="28">
        <f t="shared" si="463"/>
        <v>-89.999451824133899</v>
      </c>
      <c r="AN791" s="28">
        <f t="shared" si="464"/>
        <v>-84.935131408891024</v>
      </c>
      <c r="AO791" s="28">
        <f t="shared" si="465"/>
        <v>-89.999453518246824</v>
      </c>
      <c r="AP791">
        <f t="shared" si="481"/>
        <v>23.609121289162623</v>
      </c>
      <c r="AQ791">
        <f t="shared" si="482"/>
        <v>-25.26482869549163</v>
      </c>
      <c r="AR791" s="28">
        <f t="shared" si="466"/>
        <v>-35.833916815150452</v>
      </c>
      <c r="AS791" s="30">
        <f t="shared" si="467"/>
        <v>-180.00043867100931</v>
      </c>
      <c r="AT791" s="28">
        <f t="shared" si="468"/>
        <v>17.482643983092146</v>
      </c>
      <c r="AU791" s="28">
        <f t="shared" si="469"/>
        <v>82.321236472248358</v>
      </c>
      <c r="AV791" s="29">
        <f t="shared" si="470"/>
        <v>-0.65828220295501905</v>
      </c>
      <c r="AW791" s="28">
        <f t="shared" si="471"/>
        <v>-22.026096035857105</v>
      </c>
      <c r="AX791" s="31">
        <f t="shared" si="472"/>
        <v>16.824361780137128</v>
      </c>
      <c r="AY791" s="28">
        <f t="shared" si="473"/>
        <v>60.29514043639125</v>
      </c>
      <c r="AZ791" s="8">
        <f t="shared" si="474"/>
        <v>-19.009555035013324</v>
      </c>
      <c r="BA791" s="8">
        <f t="shared" si="475"/>
        <v>-119.70529823461806</v>
      </c>
      <c r="BB791" s="8">
        <f t="shared" si="476"/>
        <v>60.294701765381944</v>
      </c>
      <c r="BD791" s="32">
        <f t="shared" si="477"/>
        <v>-19</v>
      </c>
      <c r="BE791" s="32">
        <f t="shared" si="478"/>
        <v>-120</v>
      </c>
      <c r="BF791" s="32">
        <f t="shared" si="479"/>
        <v>60</v>
      </c>
    </row>
    <row r="792" spans="22:58" x14ac:dyDescent="0.25">
      <c r="V792" s="27">
        <v>8.8800000000001305</v>
      </c>
      <c r="W792" s="32">
        <f t="shared" si="449"/>
        <v>7585775750.2941322</v>
      </c>
      <c r="X792">
        <f t="shared" si="483"/>
        <v>-3.4139245433795011</v>
      </c>
      <c r="Y792" s="28">
        <f t="shared" si="450"/>
        <v>-141.2399046867736</v>
      </c>
      <c r="Z792" s="28">
        <f t="shared" si="451"/>
        <v>-89.99999503261985</v>
      </c>
      <c r="AA792" s="28">
        <f t="shared" si="452"/>
        <v>103.15750041745946</v>
      </c>
      <c r="AB792" s="28">
        <f t="shared" si="453"/>
        <v>-89.999601665785264</v>
      </c>
      <c r="AC792" s="28">
        <f t="shared" si="454"/>
        <v>92.453250812636952</v>
      </c>
      <c r="AD792" s="28">
        <f t="shared" si="455"/>
        <v>89.998633970457249</v>
      </c>
      <c r="AE792" s="28">
        <f t="shared" si="456"/>
        <v>50.956921999943319</v>
      </c>
      <c r="AF792" s="28">
        <f t="shared" si="457"/>
        <v>-90.000962727947879</v>
      </c>
      <c r="AG792" s="28">
        <f t="shared" si="480"/>
        <v>92.110410468749379</v>
      </c>
      <c r="AH792" s="28">
        <f t="shared" si="458"/>
        <v>-227.44381723956224</v>
      </c>
      <c r="AI792" s="28">
        <f t="shared" si="459"/>
        <v>-89.999999999756824</v>
      </c>
      <c r="AJ792" s="28">
        <f t="shared" si="460"/>
        <v>150.78232978116682</v>
      </c>
      <c r="AK792" s="28">
        <f t="shared" si="461"/>
        <v>89.999998344206617</v>
      </c>
      <c r="AL792" s="29">
        <f t="shared" si="462"/>
        <v>-100.58405441922704</v>
      </c>
      <c r="AM792" s="28">
        <f t="shared" si="463"/>
        <v>-89.999464302140012</v>
      </c>
      <c r="AN792" s="28">
        <f t="shared" si="464"/>
        <v>-85.135131408873093</v>
      </c>
      <c r="AO792" s="28">
        <f t="shared" si="465"/>
        <v>-89.999465957690219</v>
      </c>
      <c r="AP792">
        <f t="shared" si="481"/>
        <v>23.609121289162623</v>
      </c>
      <c r="AQ792">
        <f t="shared" si="482"/>
        <v>-25.26482869549163</v>
      </c>
      <c r="AR792" s="28">
        <f t="shared" si="466"/>
        <v>-35.833916815258782</v>
      </c>
      <c r="AS792" s="30">
        <f t="shared" si="467"/>
        <v>-180.0004286856381</v>
      </c>
      <c r="AT792" s="28">
        <f t="shared" si="468"/>
        <v>17.679152752592721</v>
      </c>
      <c r="AU792" s="28">
        <f t="shared" si="469"/>
        <v>82.494010700281891</v>
      </c>
      <c r="AV792" s="29">
        <f t="shared" si="470"/>
        <v>-0.68697430296661033</v>
      </c>
      <c r="AW792" s="28">
        <f t="shared" si="471"/>
        <v>-22.488550094390284</v>
      </c>
      <c r="AX792" s="31">
        <f t="shared" si="472"/>
        <v>16.99217844962611</v>
      </c>
      <c r="AY792" s="28">
        <f t="shared" si="473"/>
        <v>60.005460605891606</v>
      </c>
      <c r="AZ792" s="8">
        <f t="shared" si="474"/>
        <v>-18.841738365632672</v>
      </c>
      <c r="BA792" s="8">
        <f t="shared" si="475"/>
        <v>-119.99496807974649</v>
      </c>
      <c r="BB792" s="8">
        <f t="shared" si="476"/>
        <v>60.005031920253515</v>
      </c>
      <c r="BD792" s="32">
        <f t="shared" si="477"/>
        <v>-19</v>
      </c>
      <c r="BE792" s="32">
        <f t="shared" si="478"/>
        <v>-120</v>
      </c>
      <c r="BF792" s="32">
        <f t="shared" si="479"/>
        <v>60</v>
      </c>
    </row>
    <row r="793" spans="22:58" x14ac:dyDescent="0.25">
      <c r="V793" s="27">
        <v>8.8900000000001302</v>
      </c>
      <c r="W793" s="32">
        <f t="shared" si="449"/>
        <v>7762471166.2892637</v>
      </c>
      <c r="X793">
        <f t="shared" si="483"/>
        <v>-3.4139245433795011</v>
      </c>
      <c r="Y793" s="28">
        <f t="shared" si="450"/>
        <v>-141.43990468677359</v>
      </c>
      <c r="Z793" s="28">
        <f t="shared" si="451"/>
        <v>-89.99999514569123</v>
      </c>
      <c r="AA793" s="28">
        <f t="shared" si="452"/>
        <v>103.35750041745001</v>
      </c>
      <c r="AB793" s="28">
        <f t="shared" si="453"/>
        <v>-89.999610732978979</v>
      </c>
      <c r="AC793" s="28">
        <f t="shared" si="454"/>
        <v>92.65325081252584</v>
      </c>
      <c r="AD793" s="28">
        <f t="shared" si="455"/>
        <v>89.998665065085873</v>
      </c>
      <c r="AE793" s="28">
        <f t="shared" si="456"/>
        <v>51.156921999822771</v>
      </c>
      <c r="AF793" s="28">
        <f t="shared" si="457"/>
        <v>-90.000940813584322</v>
      </c>
      <c r="AG793" s="28">
        <f t="shared" si="480"/>
        <v>92.110410468749379</v>
      </c>
      <c r="AH793" s="28">
        <f t="shared" si="458"/>
        <v>-227.64381723956222</v>
      </c>
      <c r="AI793" s="28">
        <f t="shared" si="459"/>
        <v>-89.999999999762366</v>
      </c>
      <c r="AJ793" s="28">
        <f t="shared" si="460"/>
        <v>150.98232978116681</v>
      </c>
      <c r="AK793" s="28">
        <f t="shared" si="461"/>
        <v>89.999998381897086</v>
      </c>
      <c r="AL793" s="29">
        <f t="shared" si="462"/>
        <v>-100.78405441920995</v>
      </c>
      <c r="AM793" s="28">
        <f t="shared" si="463"/>
        <v>-89.999476496112024</v>
      </c>
      <c r="AN793" s="28">
        <f t="shared" si="464"/>
        <v>-85.335131408856</v>
      </c>
      <c r="AO793" s="28">
        <f t="shared" si="465"/>
        <v>-89.999478113977304</v>
      </c>
      <c r="AP793">
        <f t="shared" si="481"/>
        <v>23.609121289162623</v>
      </c>
      <c r="AQ793">
        <f t="shared" si="482"/>
        <v>-25.26482869549163</v>
      </c>
      <c r="AR793" s="28">
        <f t="shared" si="466"/>
        <v>-35.833916815362237</v>
      </c>
      <c r="AS793" s="30">
        <f t="shared" si="467"/>
        <v>-180.00041892756161</v>
      </c>
      <c r="AT793" s="28">
        <f t="shared" si="468"/>
        <v>17.875816031386094</v>
      </c>
      <c r="AU793" s="28">
        <f t="shared" si="469"/>
        <v>82.662984873500079</v>
      </c>
      <c r="AV793" s="29">
        <f t="shared" si="470"/>
        <v>-0.71681682616986842</v>
      </c>
      <c r="AW793" s="28">
        <f t="shared" si="471"/>
        <v>-22.958597889856524</v>
      </c>
      <c r="AX793" s="31">
        <f t="shared" si="472"/>
        <v>17.158999205216226</v>
      </c>
      <c r="AY793" s="28">
        <f t="shared" si="473"/>
        <v>59.704386983643559</v>
      </c>
      <c r="AZ793" s="8">
        <f t="shared" si="474"/>
        <v>-18.674917610146011</v>
      </c>
      <c r="BA793" s="8">
        <f t="shared" si="475"/>
        <v>-120.29603194391805</v>
      </c>
      <c r="BB793" s="8">
        <f t="shared" si="476"/>
        <v>59.703968056081948</v>
      </c>
      <c r="BD793" s="32">
        <f t="shared" si="477"/>
        <v>-19</v>
      </c>
      <c r="BE793" s="32">
        <f t="shared" si="478"/>
        <v>-120</v>
      </c>
      <c r="BF793" s="32">
        <f t="shared" si="479"/>
        <v>60</v>
      </c>
    </row>
    <row r="794" spans="22:58" x14ac:dyDescent="0.25">
      <c r="V794" s="27">
        <v>8.90000000000013</v>
      </c>
      <c r="W794" s="32">
        <f t="shared" si="449"/>
        <v>7943282347.2452154</v>
      </c>
      <c r="X794">
        <f t="shared" si="483"/>
        <v>-3.4139245433795011</v>
      </c>
      <c r="Y794" s="28">
        <f t="shared" si="450"/>
        <v>-141.63990468677358</v>
      </c>
      <c r="Z794" s="28">
        <f t="shared" si="451"/>
        <v>-89.999995256188782</v>
      </c>
      <c r="AA794" s="28">
        <f t="shared" si="452"/>
        <v>103.55750041744101</v>
      </c>
      <c r="AB794" s="28">
        <f t="shared" si="453"/>
        <v>-89.999619593778164</v>
      </c>
      <c r="AC794" s="28">
        <f t="shared" si="454"/>
        <v>92.853250812419731</v>
      </c>
      <c r="AD794" s="28">
        <f t="shared" si="455"/>
        <v>89.998695451914358</v>
      </c>
      <c r="AE794" s="28">
        <f t="shared" si="456"/>
        <v>51.356921999707666</v>
      </c>
      <c r="AF794" s="28">
        <f t="shared" si="457"/>
        <v>-90.000919398052588</v>
      </c>
      <c r="AG794" s="28">
        <f t="shared" si="480"/>
        <v>92.110410468749379</v>
      </c>
      <c r="AH794" s="28">
        <f t="shared" si="458"/>
        <v>-227.84381723956221</v>
      </c>
      <c r="AI794" s="28">
        <f t="shared" si="459"/>
        <v>-89.999999999767766</v>
      </c>
      <c r="AJ794" s="28">
        <f t="shared" si="460"/>
        <v>151.1823297811668</v>
      </c>
      <c r="AK794" s="28">
        <f t="shared" si="461"/>
        <v>89.999998418729589</v>
      </c>
      <c r="AL794" s="29">
        <f t="shared" si="462"/>
        <v>-100.98405441919365</v>
      </c>
      <c r="AM794" s="28">
        <f t="shared" si="463"/>
        <v>-89.999488412515362</v>
      </c>
      <c r="AN794" s="28">
        <f t="shared" si="464"/>
        <v>-85.535131408839703</v>
      </c>
      <c r="AO794" s="28">
        <f t="shared" si="465"/>
        <v>-89.999489993553539</v>
      </c>
      <c r="AP794">
        <f t="shared" si="481"/>
        <v>23.609121289162623</v>
      </c>
      <c r="AQ794">
        <f t="shared" si="482"/>
        <v>-25.26482869549163</v>
      </c>
      <c r="AR794" s="28">
        <f t="shared" si="466"/>
        <v>-35.833916815461045</v>
      </c>
      <c r="AS794" s="30">
        <f t="shared" si="467"/>
        <v>-180.00040939160613</v>
      </c>
      <c r="AT794" s="28">
        <f t="shared" si="468"/>
        <v>18.072627092433176</v>
      </c>
      <c r="AU794" s="28">
        <f t="shared" si="469"/>
        <v>82.828236820754512</v>
      </c>
      <c r="AV794" s="29">
        <f t="shared" si="470"/>
        <v>-0.74784754304462864</v>
      </c>
      <c r="AW794" s="28">
        <f t="shared" si="471"/>
        <v>-23.436235500084585</v>
      </c>
      <c r="AX794" s="31">
        <f t="shared" si="472"/>
        <v>17.324779549388548</v>
      </c>
      <c r="AY794" s="28">
        <f t="shared" si="473"/>
        <v>59.392001320669927</v>
      </c>
      <c r="AZ794" s="8">
        <f t="shared" si="474"/>
        <v>-18.509137266072496</v>
      </c>
      <c r="BA794" s="8">
        <f t="shared" si="475"/>
        <v>-120.60840807093621</v>
      </c>
      <c r="BB794" s="8">
        <f t="shared" si="476"/>
        <v>59.391591929063793</v>
      </c>
      <c r="BD794" s="32">
        <f t="shared" si="477"/>
        <v>-19</v>
      </c>
      <c r="BE794" s="32">
        <f t="shared" si="478"/>
        <v>-121</v>
      </c>
      <c r="BF794" s="32">
        <f t="shared" si="479"/>
        <v>59</v>
      </c>
    </row>
    <row r="795" spans="22:58" x14ac:dyDescent="0.25">
      <c r="V795" s="27">
        <v>8.9100000000001298</v>
      </c>
      <c r="W795" s="32">
        <f t="shared" si="449"/>
        <v>8128305161.6434479</v>
      </c>
      <c r="X795">
        <f t="shared" si="483"/>
        <v>-3.4139245433795011</v>
      </c>
      <c r="Y795" s="28">
        <f t="shared" si="450"/>
        <v>-141.83990468677359</v>
      </c>
      <c r="Z795" s="28">
        <f t="shared" si="451"/>
        <v>-89.999995364171113</v>
      </c>
      <c r="AA795" s="28">
        <f t="shared" si="452"/>
        <v>103.75750041743238</v>
      </c>
      <c r="AB795" s="28">
        <f t="shared" si="453"/>
        <v>-89.999628252880939</v>
      </c>
      <c r="AC795" s="28">
        <f t="shared" si="454"/>
        <v>93.05325081231841</v>
      </c>
      <c r="AD795" s="28">
        <f t="shared" si="455"/>
        <v>89.998725147054174</v>
      </c>
      <c r="AE795" s="28">
        <f t="shared" si="456"/>
        <v>51.556921999597705</v>
      </c>
      <c r="AF795" s="28">
        <f t="shared" si="457"/>
        <v>-90.000898469997892</v>
      </c>
      <c r="AG795" s="28">
        <f t="shared" si="480"/>
        <v>92.110410468749379</v>
      </c>
      <c r="AH795" s="28">
        <f t="shared" si="458"/>
        <v>-228.04381723956223</v>
      </c>
      <c r="AI795" s="28">
        <f t="shared" si="459"/>
        <v>-89.999999999773053</v>
      </c>
      <c r="AJ795" s="28">
        <f t="shared" si="460"/>
        <v>151.38232978116679</v>
      </c>
      <c r="AK795" s="28">
        <f t="shared" si="461"/>
        <v>89.999998454723709</v>
      </c>
      <c r="AL795" s="29">
        <f t="shared" si="462"/>
        <v>-101.18405441917807</v>
      </c>
      <c r="AM795" s="28">
        <f t="shared" si="463"/>
        <v>-89.999500057668229</v>
      </c>
      <c r="AN795" s="28">
        <f t="shared" si="464"/>
        <v>-85.735131408824117</v>
      </c>
      <c r="AO795" s="28">
        <f t="shared" si="465"/>
        <v>-89.999501602717572</v>
      </c>
      <c r="AP795">
        <f t="shared" si="481"/>
        <v>23.609121289162623</v>
      </c>
      <c r="AQ795">
        <f t="shared" si="482"/>
        <v>-25.26482869549163</v>
      </c>
      <c r="AR795" s="28">
        <f t="shared" si="466"/>
        <v>-35.833916815555419</v>
      </c>
      <c r="AS795" s="30">
        <f t="shared" si="467"/>
        <v>-180.00040007271548</v>
      </c>
      <c r="AT795" s="28">
        <f t="shared" si="468"/>
        <v>18.26957949195338</v>
      </c>
      <c r="AU795" s="28">
        <f t="shared" si="469"/>
        <v>82.989843157695177</v>
      </c>
      <c r="AV795" s="29">
        <f t="shared" si="470"/>
        <v>-0.78010479274165778</v>
      </c>
      <c r="AW795" s="28">
        <f t="shared" si="471"/>
        <v>-23.921450568309968</v>
      </c>
      <c r="AX795" s="31">
        <f t="shared" si="472"/>
        <v>17.489474699211723</v>
      </c>
      <c r="AY795" s="28">
        <f t="shared" si="473"/>
        <v>59.068392589385212</v>
      </c>
      <c r="AZ795" s="8">
        <f t="shared" si="474"/>
        <v>-18.344442116343696</v>
      </c>
      <c r="BA795" s="8">
        <f t="shared" si="475"/>
        <v>-120.93200748333027</v>
      </c>
      <c r="BB795" s="8">
        <f t="shared" si="476"/>
        <v>59.067992516669733</v>
      </c>
      <c r="BD795" s="32">
        <f t="shared" si="477"/>
        <v>-18</v>
      </c>
      <c r="BE795" s="32">
        <f t="shared" si="478"/>
        <v>-121</v>
      </c>
      <c r="BF795" s="32">
        <f t="shared" si="479"/>
        <v>59</v>
      </c>
    </row>
    <row r="796" spans="22:58" x14ac:dyDescent="0.25">
      <c r="V796" s="27">
        <v>8.9200000000001296</v>
      </c>
      <c r="W796" s="32">
        <f t="shared" si="449"/>
        <v>8317637711.0292225</v>
      </c>
      <c r="X796">
        <f t="shared" si="483"/>
        <v>-3.4139245433795011</v>
      </c>
      <c r="Y796" s="28">
        <f t="shared" si="450"/>
        <v>-142.03990468677358</v>
      </c>
      <c r="Z796" s="28">
        <f t="shared" si="451"/>
        <v>-89.999995469695449</v>
      </c>
      <c r="AA796" s="28">
        <f t="shared" si="452"/>
        <v>103.95750041742416</v>
      </c>
      <c r="AB796" s="28">
        <f t="shared" si="453"/>
        <v>-89.999636714878477</v>
      </c>
      <c r="AC796" s="28">
        <f t="shared" si="454"/>
        <v>93.253250812221623</v>
      </c>
      <c r="AD796" s="28">
        <f t="shared" si="455"/>
        <v>89.99875416625008</v>
      </c>
      <c r="AE796" s="28">
        <f t="shared" si="456"/>
        <v>51.756921999492704</v>
      </c>
      <c r="AF796" s="28">
        <f t="shared" si="457"/>
        <v>-90.000878018323846</v>
      </c>
      <c r="AG796" s="28">
        <f t="shared" si="480"/>
        <v>92.110410468749379</v>
      </c>
      <c r="AH796" s="28">
        <f t="shared" si="458"/>
        <v>-228.24381723956222</v>
      </c>
      <c r="AI796" s="28">
        <f t="shared" si="459"/>
        <v>-89.999999999778211</v>
      </c>
      <c r="AJ796" s="28">
        <f t="shared" si="460"/>
        <v>151.58232978116681</v>
      </c>
      <c r="AK796" s="28">
        <f t="shared" si="461"/>
        <v>89.999998489898488</v>
      </c>
      <c r="AL796" s="29">
        <f t="shared" si="462"/>
        <v>-101.38405441916318</v>
      </c>
      <c r="AM796" s="28">
        <f t="shared" si="463"/>
        <v>-89.99951143774507</v>
      </c>
      <c r="AN796" s="28">
        <f t="shared" si="464"/>
        <v>-85.935131408809198</v>
      </c>
      <c r="AO796" s="28">
        <f t="shared" si="465"/>
        <v>-89.999512947624794</v>
      </c>
      <c r="AP796">
        <f t="shared" si="481"/>
        <v>23.609121289162623</v>
      </c>
      <c r="AQ796">
        <f t="shared" si="482"/>
        <v>-25.26482869549163</v>
      </c>
      <c r="AR796" s="28">
        <f t="shared" si="466"/>
        <v>-35.833916815645502</v>
      </c>
      <c r="AS796" s="30">
        <f t="shared" si="467"/>
        <v>-180.00039096594864</v>
      </c>
      <c r="AT796" s="28">
        <f t="shared" si="468"/>
        <v>18.466667058333268</v>
      </c>
      <c r="AU796" s="28">
        <f t="shared" si="469"/>
        <v>83.147879279272445</v>
      </c>
      <c r="AV796" s="29">
        <f t="shared" si="470"/>
        <v>-0.81362743646939406</v>
      </c>
      <c r="AW796" s="28">
        <f t="shared" si="471"/>
        <v>-24.414221915820498</v>
      </c>
      <c r="AX796" s="31">
        <f t="shared" si="472"/>
        <v>17.653039621863876</v>
      </c>
      <c r="AY796" s="28">
        <f t="shared" si="473"/>
        <v>58.733657363451947</v>
      </c>
      <c r="AZ796" s="8">
        <f t="shared" si="474"/>
        <v>-18.180877193781626</v>
      </c>
      <c r="BA796" s="8">
        <f t="shared" si="475"/>
        <v>-121.26673360249669</v>
      </c>
      <c r="BB796" s="8">
        <f t="shared" si="476"/>
        <v>58.733266397503314</v>
      </c>
      <c r="BD796" s="32">
        <f t="shared" si="477"/>
        <v>-18</v>
      </c>
      <c r="BE796" s="32">
        <f t="shared" si="478"/>
        <v>-121</v>
      </c>
      <c r="BF796" s="32">
        <f t="shared" si="479"/>
        <v>59</v>
      </c>
    </row>
    <row r="797" spans="22:58" x14ac:dyDescent="0.25">
      <c r="V797" s="27">
        <v>8.9300000000001294</v>
      </c>
      <c r="W797" s="32">
        <f t="shared" si="449"/>
        <v>8511380382.0263042</v>
      </c>
      <c r="X797">
        <f t="shared" si="483"/>
        <v>-3.4139245433795011</v>
      </c>
      <c r="Y797" s="28">
        <f t="shared" si="450"/>
        <v>-142.23990468677354</v>
      </c>
      <c r="Z797" s="28">
        <f t="shared" si="451"/>
        <v>-89.999995572817781</v>
      </c>
      <c r="AA797" s="28">
        <f t="shared" si="452"/>
        <v>104.15750041741626</v>
      </c>
      <c r="AB797" s="28">
        <f t="shared" si="453"/>
        <v>-89.999644984257429</v>
      </c>
      <c r="AC797" s="28">
        <f t="shared" si="454"/>
        <v>93.453250812129184</v>
      </c>
      <c r="AD797" s="28">
        <f t="shared" si="455"/>
        <v>89.998782524888455</v>
      </c>
      <c r="AE797" s="28">
        <f t="shared" si="456"/>
        <v>51.956921999392407</v>
      </c>
      <c r="AF797" s="28">
        <f t="shared" si="457"/>
        <v>-90.00085803218677</v>
      </c>
      <c r="AG797" s="28">
        <f t="shared" si="480"/>
        <v>92.110410468749379</v>
      </c>
      <c r="AH797" s="28">
        <f t="shared" si="458"/>
        <v>-228.44381723956218</v>
      </c>
      <c r="AI797" s="28">
        <f t="shared" si="459"/>
        <v>-89.99999999978327</v>
      </c>
      <c r="AJ797" s="28">
        <f t="shared" si="460"/>
        <v>151.78232978116677</v>
      </c>
      <c r="AK797" s="28">
        <f t="shared" si="461"/>
        <v>89.999998524272598</v>
      </c>
      <c r="AL797" s="29">
        <f t="shared" si="462"/>
        <v>-101.58405441914893</v>
      </c>
      <c r="AM797" s="28">
        <f t="shared" si="463"/>
        <v>-89.999522558779731</v>
      </c>
      <c r="AN797" s="28">
        <f t="shared" si="464"/>
        <v>-86.135131408794976</v>
      </c>
      <c r="AO797" s="28">
        <f t="shared" si="465"/>
        <v>-89.999524034290403</v>
      </c>
      <c r="AP797">
        <f t="shared" si="481"/>
        <v>23.609121289162623</v>
      </c>
      <c r="AQ797">
        <f t="shared" si="482"/>
        <v>-25.26482869549163</v>
      </c>
      <c r="AR797" s="28">
        <f t="shared" si="466"/>
        <v>-35.833916815731577</v>
      </c>
      <c r="AS797" s="30">
        <f t="shared" si="467"/>
        <v>-180.00038206647719</v>
      </c>
      <c r="AT797" s="28">
        <f t="shared" si="468"/>
        <v>18.663883881395954</v>
      </c>
      <c r="AU797" s="28">
        <f t="shared" si="469"/>
        <v>83.302419354527004</v>
      </c>
      <c r="AV797" s="29">
        <f t="shared" si="470"/>
        <v>-0.84845480610423385</v>
      </c>
      <c r="AW797" s="28">
        <f t="shared" si="471"/>
        <v>-24.914519161218294</v>
      </c>
      <c r="AX797" s="31">
        <f t="shared" si="472"/>
        <v>17.815429075291721</v>
      </c>
      <c r="AY797" s="28">
        <f t="shared" si="473"/>
        <v>58.38790019330871</v>
      </c>
      <c r="AZ797" s="8">
        <f t="shared" si="474"/>
        <v>-18.018487740439856</v>
      </c>
      <c r="BA797" s="8">
        <f t="shared" si="475"/>
        <v>-121.61248187316848</v>
      </c>
      <c r="BB797" s="8">
        <f t="shared" si="476"/>
        <v>58.387518126831523</v>
      </c>
      <c r="BD797" s="32">
        <f t="shared" si="477"/>
        <v>-18</v>
      </c>
      <c r="BE797" s="32">
        <f t="shared" si="478"/>
        <v>-122</v>
      </c>
      <c r="BF797" s="32">
        <f t="shared" si="479"/>
        <v>58</v>
      </c>
    </row>
    <row r="798" spans="22:58" x14ac:dyDescent="0.25">
      <c r="V798" s="27">
        <v>8.9400000000001292</v>
      </c>
      <c r="W798" s="32">
        <f t="shared" si="449"/>
        <v>8709635899.5634041</v>
      </c>
      <c r="X798">
        <f t="shared" si="483"/>
        <v>-3.4139245433795011</v>
      </c>
      <c r="Y798" s="28">
        <f t="shared" si="450"/>
        <v>-142.43990468677353</v>
      </c>
      <c r="Z798" s="28">
        <f t="shared" si="451"/>
        <v>-89.99999567359275</v>
      </c>
      <c r="AA798" s="28">
        <f t="shared" si="452"/>
        <v>104.35750041740876</v>
      </c>
      <c r="AB798" s="28">
        <f t="shared" si="453"/>
        <v>-89.999653065402327</v>
      </c>
      <c r="AC798" s="28">
        <f t="shared" si="454"/>
        <v>93.653250812040923</v>
      </c>
      <c r="AD798" s="28">
        <f t="shared" si="455"/>
        <v>89.998810238005404</v>
      </c>
      <c r="AE798" s="28">
        <f t="shared" si="456"/>
        <v>52.156921999296657</v>
      </c>
      <c r="AF798" s="28">
        <f t="shared" si="457"/>
        <v>-90.000838500989659</v>
      </c>
      <c r="AG798" s="28">
        <f t="shared" si="480"/>
        <v>92.110410468749379</v>
      </c>
      <c r="AH798" s="28">
        <f t="shared" si="458"/>
        <v>-228.64381723956222</v>
      </c>
      <c r="AI798" s="28">
        <f t="shared" si="459"/>
        <v>-89.999999999788201</v>
      </c>
      <c r="AJ798" s="28">
        <f t="shared" si="460"/>
        <v>151.98232978116675</v>
      </c>
      <c r="AK798" s="28">
        <f t="shared" si="461"/>
        <v>89.999998557864259</v>
      </c>
      <c r="AL798" s="29">
        <f t="shared" si="462"/>
        <v>-101.78405441913537</v>
      </c>
      <c r="AM798" s="28">
        <f t="shared" si="463"/>
        <v>-89.999533426668719</v>
      </c>
      <c r="AN798" s="28">
        <f t="shared" si="464"/>
        <v>-86.335131408781479</v>
      </c>
      <c r="AO798" s="28">
        <f t="shared" si="465"/>
        <v>-89.999534868592661</v>
      </c>
      <c r="AP798">
        <f t="shared" si="481"/>
        <v>23.609121289162623</v>
      </c>
      <c r="AQ798">
        <f t="shared" si="482"/>
        <v>-25.26482869549163</v>
      </c>
      <c r="AR798" s="28">
        <f t="shared" si="466"/>
        <v>-35.833916815813829</v>
      </c>
      <c r="AS798" s="30">
        <f t="shared" si="467"/>
        <v>-180.00037336958232</v>
      </c>
      <c r="AT798" s="28">
        <f t="shared" si="468"/>
        <v>18.86122430202645</v>
      </c>
      <c r="AU798" s="28">
        <f t="shared" si="469"/>
        <v>83.453536323497858</v>
      </c>
      <c r="AV798" s="29">
        <f t="shared" si="470"/>
        <v>-0.88462664793289358</v>
      </c>
      <c r="AW798" s="28">
        <f t="shared" si="471"/>
        <v>-25.422302348783081</v>
      </c>
      <c r="AX798" s="31">
        <f t="shared" si="472"/>
        <v>17.976597654093556</v>
      </c>
      <c r="AY798" s="28">
        <f t="shared" si="473"/>
        <v>58.03123397471478</v>
      </c>
      <c r="AZ798" s="8">
        <f t="shared" si="474"/>
        <v>-17.857319161720273</v>
      </c>
      <c r="BA798" s="8">
        <f t="shared" si="475"/>
        <v>-121.96913939486754</v>
      </c>
      <c r="BB798" s="8">
        <f t="shared" si="476"/>
        <v>58.03086060513246</v>
      </c>
      <c r="BD798" s="32">
        <f t="shared" si="477"/>
        <v>-18</v>
      </c>
      <c r="BE798" s="32">
        <f t="shared" si="478"/>
        <v>-122</v>
      </c>
      <c r="BF798" s="32">
        <f t="shared" si="479"/>
        <v>58</v>
      </c>
    </row>
    <row r="799" spans="22:58" x14ac:dyDescent="0.25">
      <c r="V799" s="27">
        <v>8.9500000000001307</v>
      </c>
      <c r="W799" s="32">
        <f t="shared" si="449"/>
        <v>8912509381.3401451</v>
      </c>
      <c r="X799">
        <f t="shared" si="483"/>
        <v>-3.4139245433795011</v>
      </c>
      <c r="Y799" s="28">
        <f t="shared" si="450"/>
        <v>-142.63990468677358</v>
      </c>
      <c r="Z799" s="28">
        <f t="shared" si="451"/>
        <v>-89.999995772073802</v>
      </c>
      <c r="AA799" s="28">
        <f t="shared" si="452"/>
        <v>104.55750041740161</v>
      </c>
      <c r="AB799" s="28">
        <f t="shared" si="453"/>
        <v>-89.999660962597915</v>
      </c>
      <c r="AC799" s="28">
        <f t="shared" si="454"/>
        <v>93.85325081195667</v>
      </c>
      <c r="AD799" s="28">
        <f t="shared" si="455"/>
        <v>89.998837320294783</v>
      </c>
      <c r="AE799" s="28">
        <f t="shared" si="456"/>
        <v>52.356921999205213</v>
      </c>
      <c r="AF799" s="28">
        <f t="shared" si="457"/>
        <v>-90.00081941437692</v>
      </c>
      <c r="AG799" s="28">
        <f t="shared" si="480"/>
        <v>92.110410468749379</v>
      </c>
      <c r="AH799" s="28">
        <f t="shared" si="458"/>
        <v>-228.84381723956224</v>
      </c>
      <c r="AI799" s="28">
        <f t="shared" si="459"/>
        <v>-89.999999999793019</v>
      </c>
      <c r="AJ799" s="28">
        <f t="shared" si="460"/>
        <v>152.1823297811668</v>
      </c>
      <c r="AK799" s="28">
        <f t="shared" si="461"/>
        <v>89.999998590691277</v>
      </c>
      <c r="AL799" s="29">
        <f t="shared" si="462"/>
        <v>-101.98405441912243</v>
      </c>
      <c r="AM799" s="28">
        <f t="shared" si="463"/>
        <v>-89.999544047174368</v>
      </c>
      <c r="AN799" s="28">
        <f t="shared" si="464"/>
        <v>-86.535131408768478</v>
      </c>
      <c r="AO799" s="28">
        <f t="shared" si="465"/>
        <v>-89.99954545627611</v>
      </c>
      <c r="AP799">
        <f t="shared" si="481"/>
        <v>23.609121289162623</v>
      </c>
      <c r="AQ799">
        <f t="shared" si="482"/>
        <v>-25.26482869549163</v>
      </c>
      <c r="AR799" s="28">
        <f t="shared" si="466"/>
        <v>-35.833916815892273</v>
      </c>
      <c r="AS799" s="30">
        <f t="shared" si="467"/>
        <v>-180.00036487065302</v>
      </c>
      <c r="AT799" s="28">
        <f t="shared" si="468"/>
        <v>19.058682902146955</v>
      </c>
      <c r="AU799" s="28">
        <f t="shared" si="469"/>
        <v>83.60130189608762</v>
      </c>
      <c r="AV799" s="29">
        <f t="shared" si="470"/>
        <v>-0.92218306146347462</v>
      </c>
      <c r="AW799" s="28">
        <f t="shared" si="471"/>
        <v>-25.93752158856908</v>
      </c>
      <c r="AX799" s="31">
        <f t="shared" si="472"/>
        <v>18.136499840683481</v>
      </c>
      <c r="AY799" s="28">
        <f t="shared" si="473"/>
        <v>57.663780307518536</v>
      </c>
      <c r="AZ799" s="8">
        <f t="shared" si="474"/>
        <v>-17.697416975208792</v>
      </c>
      <c r="BA799" s="8">
        <f t="shared" si="475"/>
        <v>-122.33658456313448</v>
      </c>
      <c r="BB799" s="8">
        <f t="shared" si="476"/>
        <v>57.66341543686552</v>
      </c>
      <c r="BD799" s="32">
        <f t="shared" si="477"/>
        <v>-18</v>
      </c>
      <c r="BE799" s="32">
        <f t="shared" si="478"/>
        <v>-122</v>
      </c>
      <c r="BF799" s="32">
        <f t="shared" si="479"/>
        <v>58</v>
      </c>
    </row>
    <row r="800" spans="22:58" x14ac:dyDescent="0.25">
      <c r="V800" s="27">
        <v>8.9600000000001305</v>
      </c>
      <c r="W800" s="32">
        <f t="shared" si="449"/>
        <v>9120108393.5618477</v>
      </c>
      <c r="X800">
        <f t="shared" si="483"/>
        <v>-3.4139245433795011</v>
      </c>
      <c r="Y800" s="28">
        <f t="shared" si="450"/>
        <v>-142.83990468677356</v>
      </c>
      <c r="Z800" s="28">
        <f t="shared" si="451"/>
        <v>-89.99999586831315</v>
      </c>
      <c r="AA800" s="28">
        <f t="shared" si="452"/>
        <v>104.75750041739477</v>
      </c>
      <c r="AB800" s="28">
        <f t="shared" si="453"/>
        <v>-89.999668680031391</v>
      </c>
      <c r="AC800" s="28">
        <f t="shared" si="454"/>
        <v>94.053250811876183</v>
      </c>
      <c r="AD800" s="28">
        <f t="shared" si="455"/>
        <v>89.998863786116019</v>
      </c>
      <c r="AE800" s="28">
        <f t="shared" si="456"/>
        <v>52.55692199911789</v>
      </c>
      <c r="AF800" s="28">
        <f t="shared" si="457"/>
        <v>-90.000800762228508</v>
      </c>
      <c r="AG800" s="28">
        <f t="shared" si="480"/>
        <v>92.110410468749379</v>
      </c>
      <c r="AH800" s="28">
        <f t="shared" si="458"/>
        <v>-229.04381723956223</v>
      </c>
      <c r="AI800" s="28">
        <f t="shared" si="459"/>
        <v>-89.999999999797723</v>
      </c>
      <c r="AJ800" s="28">
        <f t="shared" si="460"/>
        <v>152.38232978116679</v>
      </c>
      <c r="AK800" s="28">
        <f t="shared" si="461"/>
        <v>89.999998622771059</v>
      </c>
      <c r="AL800" s="29">
        <f t="shared" si="462"/>
        <v>-102.18405441911004</v>
      </c>
      <c r="AM800" s="28">
        <f t="shared" si="463"/>
        <v>-89.999554425927798</v>
      </c>
      <c r="AN800" s="28">
        <f t="shared" si="464"/>
        <v>-86.735131408756089</v>
      </c>
      <c r="AO800" s="28">
        <f t="shared" si="465"/>
        <v>-89.999555802954461</v>
      </c>
      <c r="AP800">
        <f t="shared" si="481"/>
        <v>23.609121289162623</v>
      </c>
      <c r="AQ800">
        <f t="shared" si="482"/>
        <v>-25.26482869549163</v>
      </c>
      <c r="AR800" s="28">
        <f t="shared" si="466"/>
        <v>-35.833916815967207</v>
      </c>
      <c r="AS800" s="30">
        <f t="shared" si="467"/>
        <v>-180.00035656518298</v>
      </c>
      <c r="AT800" s="28">
        <f t="shared" si="468"/>
        <v>19.256254495036185</v>
      </c>
      <c r="AU800" s="28">
        <f t="shared" si="469"/>
        <v>83.745786552733719</v>
      </c>
      <c r="AV800" s="29">
        <f t="shared" si="470"/>
        <v>-0.96116443327342793</v>
      </c>
      <c r="AW800" s="28">
        <f t="shared" si="471"/>
        <v>-26.460116711006819</v>
      </c>
      <c r="AX800" s="31">
        <f t="shared" si="472"/>
        <v>18.295090061762757</v>
      </c>
      <c r="AY800" s="28">
        <f t="shared" si="473"/>
        <v>57.2856698417269</v>
      </c>
      <c r="AZ800" s="8">
        <f t="shared" si="474"/>
        <v>-17.53882675420445</v>
      </c>
      <c r="BA800" s="8">
        <f t="shared" si="475"/>
        <v>-122.71468672345608</v>
      </c>
      <c r="BB800" s="8">
        <f t="shared" si="476"/>
        <v>57.285313276543917</v>
      </c>
      <c r="BD800" s="32">
        <f t="shared" si="477"/>
        <v>-18</v>
      </c>
      <c r="BE800" s="32">
        <f t="shared" si="478"/>
        <v>-123</v>
      </c>
      <c r="BF800" s="32">
        <f t="shared" si="479"/>
        <v>57</v>
      </c>
    </row>
    <row r="801" spans="22:58" x14ac:dyDescent="0.25">
      <c r="V801" s="27">
        <v>8.9700000000001303</v>
      </c>
      <c r="W801" s="32">
        <f t="shared" si="449"/>
        <v>9332543007.9727249</v>
      </c>
      <c r="X801">
        <f t="shared" si="483"/>
        <v>-3.4139245433795011</v>
      </c>
      <c r="Y801" s="28">
        <f t="shared" si="450"/>
        <v>-143.03990468677358</v>
      </c>
      <c r="Z801" s="28">
        <f t="shared" si="451"/>
        <v>-89.999995962361822</v>
      </c>
      <c r="AA801" s="28">
        <f t="shared" si="452"/>
        <v>104.95750041738823</v>
      </c>
      <c r="AB801" s="28">
        <f t="shared" si="453"/>
        <v>-89.99967622179463</v>
      </c>
      <c r="AC801" s="28">
        <f t="shared" si="454"/>
        <v>94.253250811799319</v>
      </c>
      <c r="AD801" s="28">
        <f t="shared" si="455"/>
        <v>89.998889649501606</v>
      </c>
      <c r="AE801" s="28">
        <f t="shared" si="456"/>
        <v>52.756921999034475</v>
      </c>
      <c r="AF801" s="28">
        <f t="shared" si="457"/>
        <v>-90.000782534654846</v>
      </c>
      <c r="AG801" s="28">
        <f t="shared" si="480"/>
        <v>92.110410468749379</v>
      </c>
      <c r="AH801" s="28">
        <f t="shared" si="458"/>
        <v>-229.24381723956225</v>
      </c>
      <c r="AI801" s="28">
        <f t="shared" si="459"/>
        <v>-89.999999999802341</v>
      </c>
      <c r="AJ801" s="28">
        <f t="shared" si="460"/>
        <v>152.58232978116681</v>
      </c>
      <c r="AK801" s="28">
        <f t="shared" si="461"/>
        <v>89.999998654120617</v>
      </c>
      <c r="AL801" s="29">
        <f t="shared" si="462"/>
        <v>-102.38405441909822</v>
      </c>
      <c r="AM801" s="28">
        <f t="shared" si="463"/>
        <v>-89.999564568431964</v>
      </c>
      <c r="AN801" s="28">
        <f t="shared" si="464"/>
        <v>-86.935131408744297</v>
      </c>
      <c r="AO801" s="28">
        <f t="shared" si="465"/>
        <v>-89.999565914113688</v>
      </c>
      <c r="AP801">
        <f t="shared" si="481"/>
        <v>23.609121289162623</v>
      </c>
      <c r="AQ801">
        <f t="shared" si="482"/>
        <v>-25.26482869549163</v>
      </c>
      <c r="AR801" s="28">
        <f t="shared" si="466"/>
        <v>-35.83391681603883</v>
      </c>
      <c r="AS801" s="30">
        <f t="shared" si="467"/>
        <v>-180.00034844876853</v>
      </c>
      <c r="AT801" s="28">
        <f t="shared" si="468"/>
        <v>19.453934115986254</v>
      </c>
      <c r="AU801" s="28">
        <f t="shared" si="469"/>
        <v>83.887059546742719</v>
      </c>
      <c r="AV801" s="29">
        <f t="shared" si="470"/>
        <v>-1.0016113658976591</v>
      </c>
      <c r="AW801" s="28">
        <f t="shared" si="471"/>
        <v>-26.990016938903107</v>
      </c>
      <c r="AX801" s="31">
        <f t="shared" si="472"/>
        <v>18.452322750088594</v>
      </c>
      <c r="AY801" s="28">
        <f t="shared" si="473"/>
        <v>56.897042607839609</v>
      </c>
      <c r="AZ801" s="8">
        <f t="shared" si="474"/>
        <v>-17.381594065950235</v>
      </c>
      <c r="BA801" s="8">
        <f t="shared" si="475"/>
        <v>-123.10330584092893</v>
      </c>
      <c r="BB801" s="8">
        <f t="shared" si="476"/>
        <v>56.896694159071075</v>
      </c>
      <c r="BD801" s="32">
        <f t="shared" si="477"/>
        <v>-17</v>
      </c>
      <c r="BE801" s="32">
        <f t="shared" si="478"/>
        <v>-123</v>
      </c>
      <c r="BF801" s="32">
        <f t="shared" si="479"/>
        <v>57</v>
      </c>
    </row>
    <row r="802" spans="22:58" x14ac:dyDescent="0.25">
      <c r="V802" s="27">
        <v>8.9800000000001301</v>
      </c>
      <c r="W802" s="32">
        <f t="shared" si="449"/>
        <v>9549925860.2172394</v>
      </c>
      <c r="X802">
        <f t="shared" si="483"/>
        <v>-3.4139245433795011</v>
      </c>
      <c r="Y802" s="28">
        <f t="shared" si="450"/>
        <v>-143.23990468677357</v>
      </c>
      <c r="Z802" s="28">
        <f t="shared" si="451"/>
        <v>-89.999996054269687</v>
      </c>
      <c r="AA802" s="28">
        <f t="shared" si="452"/>
        <v>105.157500417382</v>
      </c>
      <c r="AB802" s="28">
        <f t="shared" si="453"/>
        <v>-89.999683591886367</v>
      </c>
      <c r="AC802" s="28">
        <f t="shared" si="454"/>
        <v>94.453250811725908</v>
      </c>
      <c r="AD802" s="28">
        <f t="shared" si="455"/>
        <v>89.998914924164652</v>
      </c>
      <c r="AE802" s="28">
        <f t="shared" si="456"/>
        <v>52.95692199895484</v>
      </c>
      <c r="AF802" s="28">
        <f t="shared" si="457"/>
        <v>-90.000764721991388</v>
      </c>
      <c r="AG802" s="28">
        <f t="shared" si="480"/>
        <v>92.110410468749379</v>
      </c>
      <c r="AH802" s="28">
        <f t="shared" si="458"/>
        <v>-229.44381723956224</v>
      </c>
      <c r="AI802" s="28">
        <f t="shared" si="459"/>
        <v>-89.999999999806832</v>
      </c>
      <c r="AJ802" s="28">
        <f t="shared" si="460"/>
        <v>152.78232978116679</v>
      </c>
      <c r="AK802" s="28">
        <f t="shared" si="461"/>
        <v>89.999998684756576</v>
      </c>
      <c r="AL802" s="29">
        <f t="shared" si="462"/>
        <v>-102.58405441908694</v>
      </c>
      <c r="AM802" s="28">
        <f t="shared" si="463"/>
        <v>-89.999574480064524</v>
      </c>
      <c r="AN802" s="28">
        <f t="shared" si="464"/>
        <v>-87.135131408733017</v>
      </c>
      <c r="AO802" s="28">
        <f t="shared" si="465"/>
        <v>-89.999575795114779</v>
      </c>
      <c r="AP802">
        <f t="shared" si="481"/>
        <v>23.609121289162623</v>
      </c>
      <c r="AQ802">
        <f t="shared" si="482"/>
        <v>-25.26482869549163</v>
      </c>
      <c r="AR802" s="28">
        <f t="shared" si="466"/>
        <v>-35.833916816107184</v>
      </c>
      <c r="AS802" s="30">
        <f t="shared" si="467"/>
        <v>-180.00034051710617</v>
      </c>
      <c r="AT802" s="28">
        <f t="shared" si="468"/>
        <v>19.651717013289424</v>
      </c>
      <c r="AU802" s="28">
        <f t="shared" si="469"/>
        <v>84.025188908152458</v>
      </c>
      <c r="AV802" s="29">
        <f t="shared" si="470"/>
        <v>-1.0435646017980815</v>
      </c>
      <c r="AW802" s="28">
        <f t="shared" si="471"/>
        <v>-27.527140579835578</v>
      </c>
      <c r="AX802" s="31">
        <f t="shared" si="472"/>
        <v>18.608152411491343</v>
      </c>
      <c r="AY802" s="28">
        <f t="shared" si="473"/>
        <v>56.498048328316884</v>
      </c>
      <c r="AZ802" s="8">
        <f t="shared" si="474"/>
        <v>-17.225764404615841</v>
      </c>
      <c r="BA802" s="8">
        <f t="shared" si="475"/>
        <v>-123.50229218878928</v>
      </c>
      <c r="BB802" s="8">
        <f t="shared" si="476"/>
        <v>56.497707811210716</v>
      </c>
      <c r="BD802" s="32">
        <f t="shared" si="477"/>
        <v>-17</v>
      </c>
      <c r="BE802" s="32">
        <f t="shared" si="478"/>
        <v>-124</v>
      </c>
      <c r="BF802" s="32">
        <f t="shared" si="479"/>
        <v>56</v>
      </c>
    </row>
    <row r="803" spans="22:58" x14ac:dyDescent="0.25">
      <c r="V803" s="27">
        <v>8.9900000000001299</v>
      </c>
      <c r="W803" s="32">
        <f t="shared" si="449"/>
        <v>9772372209.5610523</v>
      </c>
      <c r="X803">
        <f t="shared" si="483"/>
        <v>-3.4139245433795011</v>
      </c>
      <c r="Y803" s="28">
        <f t="shared" si="450"/>
        <v>-143.43990468677356</v>
      </c>
      <c r="Z803" s="28">
        <f t="shared" si="451"/>
        <v>-89.999996144085486</v>
      </c>
      <c r="AA803" s="28">
        <f t="shared" si="452"/>
        <v>105.35750041737603</v>
      </c>
      <c r="AB803" s="28">
        <f t="shared" si="453"/>
        <v>-89.999690794214359</v>
      </c>
      <c r="AC803" s="28">
        <f t="shared" si="454"/>
        <v>94.653250811655795</v>
      </c>
      <c r="AD803" s="28">
        <f t="shared" si="455"/>
        <v>89.998939623506132</v>
      </c>
      <c r="AE803" s="28">
        <f t="shared" si="456"/>
        <v>53.156921998878772</v>
      </c>
      <c r="AF803" s="28">
        <f t="shared" si="457"/>
        <v>-90.000747314793713</v>
      </c>
      <c r="AG803" s="28">
        <f t="shared" si="480"/>
        <v>92.110410468749379</v>
      </c>
      <c r="AH803" s="28">
        <f t="shared" si="458"/>
        <v>-229.64381723956222</v>
      </c>
      <c r="AI803" s="28">
        <f t="shared" si="459"/>
        <v>-89.999999999811223</v>
      </c>
      <c r="AJ803" s="28">
        <f t="shared" si="460"/>
        <v>152.98232978116681</v>
      </c>
      <c r="AK803" s="28">
        <f t="shared" si="461"/>
        <v>89.999998714695153</v>
      </c>
      <c r="AL803" s="29">
        <f t="shared" si="462"/>
        <v>-102.78405441907616</v>
      </c>
      <c r="AM803" s="28">
        <f t="shared" si="463"/>
        <v>-89.999584166080794</v>
      </c>
      <c r="AN803" s="28">
        <f t="shared" si="464"/>
        <v>-87.335131408722205</v>
      </c>
      <c r="AO803" s="28">
        <f t="shared" si="465"/>
        <v>-89.999585451196864</v>
      </c>
      <c r="AP803">
        <f t="shared" si="481"/>
        <v>23.609121289162623</v>
      </c>
      <c r="AQ803">
        <f t="shared" si="482"/>
        <v>-25.26482869549163</v>
      </c>
      <c r="AR803" s="28">
        <f t="shared" si="466"/>
        <v>-35.83391681617244</v>
      </c>
      <c r="AS803" s="30">
        <f t="shared" si="467"/>
        <v>-180.00033276599058</v>
      </c>
      <c r="AT803" s="28">
        <f t="shared" si="468"/>
        <v>19.849598639547917</v>
      </c>
      <c r="AU803" s="28">
        <f t="shared" si="469"/>
        <v>84.160241448996203</v>
      </c>
      <c r="AV803" s="29">
        <f t="shared" si="470"/>
        <v>-1.087064942497602</v>
      </c>
      <c r="AW803" s="28">
        <f t="shared" si="471"/>
        <v>-28.071394742024481</v>
      </c>
      <c r="AX803" s="31">
        <f t="shared" si="472"/>
        <v>18.762533697050316</v>
      </c>
      <c r="AY803" s="28">
        <f t="shared" si="473"/>
        <v>56.088846706971722</v>
      </c>
      <c r="AZ803" s="8">
        <f t="shared" si="474"/>
        <v>-17.071383119122125</v>
      </c>
      <c r="BA803" s="8">
        <f t="shared" si="475"/>
        <v>-123.91148605901886</v>
      </c>
      <c r="BB803" s="8">
        <f t="shared" si="476"/>
        <v>56.088513940981144</v>
      </c>
      <c r="BD803" s="32">
        <f t="shared" si="477"/>
        <v>-17</v>
      </c>
      <c r="BE803" s="32">
        <f t="shared" si="478"/>
        <v>-124</v>
      </c>
      <c r="BF803" s="32">
        <f t="shared" si="479"/>
        <v>56</v>
      </c>
    </row>
    <row r="804" spans="22:58" x14ac:dyDescent="0.25">
      <c r="V804" s="27">
        <v>9.0000000000001297</v>
      </c>
      <c r="W804" s="32">
        <f t="shared" si="449"/>
        <v>10000000000.003012</v>
      </c>
      <c r="X804">
        <f t="shared" si="483"/>
        <v>-3.4139245433795011</v>
      </c>
      <c r="Y804" s="28">
        <f t="shared" si="450"/>
        <v>-143.63990468677355</v>
      </c>
      <c r="Z804" s="28">
        <f t="shared" si="451"/>
        <v>-89.999996231856812</v>
      </c>
      <c r="AA804" s="28">
        <f t="shared" si="452"/>
        <v>105.55750041737033</v>
      </c>
      <c r="AB804" s="28">
        <f t="shared" si="453"/>
        <v>-89.999697832597334</v>
      </c>
      <c r="AC804" s="28">
        <f t="shared" si="454"/>
        <v>94.85325081158885</v>
      </c>
      <c r="AD804" s="28">
        <f t="shared" si="455"/>
        <v>89.998963760621947</v>
      </c>
      <c r="AE804" s="28">
        <f t="shared" si="456"/>
        <v>53.356921998806143</v>
      </c>
      <c r="AF804" s="28">
        <f t="shared" si="457"/>
        <v>-90.000730303832214</v>
      </c>
      <c r="AG804" s="28">
        <f t="shared" si="480"/>
        <v>92.110410468749379</v>
      </c>
      <c r="AH804" s="28">
        <f t="shared" si="458"/>
        <v>-229.84381723956221</v>
      </c>
      <c r="AI804" s="28">
        <f t="shared" si="459"/>
        <v>-89.999999999815529</v>
      </c>
      <c r="AJ804" s="28">
        <f t="shared" si="460"/>
        <v>153.1823297811668</v>
      </c>
      <c r="AK804" s="28">
        <f t="shared" si="461"/>
        <v>89.999998743952276</v>
      </c>
      <c r="AL804" s="29">
        <f t="shared" si="462"/>
        <v>-102.98405441906584</v>
      </c>
      <c r="AM804" s="28">
        <f t="shared" si="463"/>
        <v>-89.999593631616406</v>
      </c>
      <c r="AN804" s="28">
        <f t="shared" si="464"/>
        <v>-87.535131408711891</v>
      </c>
      <c r="AO804" s="28">
        <f t="shared" si="465"/>
        <v>-89.99959488747966</v>
      </c>
      <c r="AP804">
        <f t="shared" si="481"/>
        <v>23.609121289162623</v>
      </c>
      <c r="AQ804">
        <f t="shared" si="482"/>
        <v>-25.26482869549163</v>
      </c>
      <c r="AR804" s="28">
        <f t="shared" si="466"/>
        <v>-35.833916816234755</v>
      </c>
      <c r="AS804" s="30">
        <f t="shared" si="467"/>
        <v>-180.00032519131187</v>
      </c>
      <c r="AT804" s="28">
        <f t="shared" si="468"/>
        <v>20.047574643298795</v>
      </c>
      <c r="AU804" s="28">
        <f t="shared" si="469"/>
        <v>84.292282769849081</v>
      </c>
      <c r="AV804" s="29">
        <f t="shared" si="470"/>
        <v>-1.1321531630057682</v>
      </c>
      <c r="AW804" s="28">
        <f t="shared" si="471"/>
        <v>-28.622675076821835</v>
      </c>
      <c r="AX804" s="31">
        <f t="shared" si="472"/>
        <v>18.915421480293027</v>
      </c>
      <c r="AY804" s="28">
        <f t="shared" si="473"/>
        <v>55.669607693027245</v>
      </c>
      <c r="AZ804" s="8">
        <f t="shared" si="474"/>
        <v>-16.918495335941728</v>
      </c>
      <c r="BA804" s="8">
        <f t="shared" si="475"/>
        <v>-124.33071749828463</v>
      </c>
      <c r="BB804" s="8">
        <f t="shared" si="476"/>
        <v>55.669282501715372</v>
      </c>
      <c r="BD804" s="32">
        <f t="shared" si="477"/>
        <v>-17</v>
      </c>
      <c r="BE804" s="32">
        <f t="shared" si="478"/>
        <v>-124</v>
      </c>
      <c r="BF804" s="32">
        <f t="shared" si="479"/>
        <v>56</v>
      </c>
    </row>
    <row r="805" spans="22:58" x14ac:dyDescent="0.25">
      <c r="V805" s="27">
        <v>9.0100000000001295</v>
      </c>
      <c r="W805" s="32">
        <f t="shared" si="449"/>
        <v>10232929922.810623</v>
      </c>
      <c r="X805">
        <f t="shared" si="483"/>
        <v>-3.4139245433795011</v>
      </c>
      <c r="Y805" s="28">
        <f t="shared" si="450"/>
        <v>-143.83990468677356</v>
      </c>
      <c r="Z805" s="28">
        <f t="shared" si="451"/>
        <v>-89.99999631763022</v>
      </c>
      <c r="AA805" s="28">
        <f t="shared" si="452"/>
        <v>105.75750041736491</v>
      </c>
      <c r="AB805" s="28">
        <f t="shared" si="453"/>
        <v>-89.999704710767148</v>
      </c>
      <c r="AC805" s="28">
        <f t="shared" si="454"/>
        <v>95.053250811524919</v>
      </c>
      <c r="AD805" s="28">
        <f t="shared" si="455"/>
        <v>89.998987348309953</v>
      </c>
      <c r="AE805" s="28">
        <f t="shared" si="456"/>
        <v>53.556921998736769</v>
      </c>
      <c r="AF805" s="28">
        <f t="shared" si="457"/>
        <v>-90.000713680087415</v>
      </c>
      <c r="AG805" s="28">
        <f t="shared" si="480"/>
        <v>92.110410468749379</v>
      </c>
      <c r="AH805" s="28">
        <f t="shared" si="458"/>
        <v>-230.0438172395622</v>
      </c>
      <c r="AI805" s="28">
        <f t="shared" si="459"/>
        <v>-89.999999999819721</v>
      </c>
      <c r="AJ805" s="28">
        <f t="shared" si="460"/>
        <v>153.38232978116679</v>
      </c>
      <c r="AK805" s="28">
        <f t="shared" si="461"/>
        <v>89.999998772543407</v>
      </c>
      <c r="AL805" s="29">
        <f t="shared" si="462"/>
        <v>-103.18405441905603</v>
      </c>
      <c r="AM805" s="28">
        <f t="shared" si="463"/>
        <v>-89.999602881690137</v>
      </c>
      <c r="AN805" s="28">
        <f t="shared" si="464"/>
        <v>-87.735131408702074</v>
      </c>
      <c r="AO805" s="28">
        <f t="shared" si="465"/>
        <v>-89.999604108966452</v>
      </c>
      <c r="AP805">
        <f t="shared" si="481"/>
        <v>23.609121289162623</v>
      </c>
      <c r="AQ805">
        <f t="shared" si="482"/>
        <v>-25.26482869549163</v>
      </c>
      <c r="AR805" s="28">
        <f t="shared" si="466"/>
        <v>-35.833916816294312</v>
      </c>
      <c r="AS805" s="30">
        <f t="shared" si="467"/>
        <v>-180.00031778905387</v>
      </c>
      <c r="AT805" s="28">
        <f t="shared" si="468"/>
        <v>20.245640860946217</v>
      </c>
      <c r="AU805" s="28">
        <f t="shared" si="469"/>
        <v>84.421377267545481</v>
      </c>
      <c r="AV805" s="29">
        <f t="shared" si="470"/>
        <v>-1.17886992171035</v>
      </c>
      <c r="AW805" s="28">
        <f t="shared" si="471"/>
        <v>-29.180865550990134</v>
      </c>
      <c r="AX805" s="31">
        <f t="shared" si="472"/>
        <v>19.066770939235866</v>
      </c>
      <c r="AY805" s="28">
        <f t="shared" si="473"/>
        <v>55.240511716555346</v>
      </c>
      <c r="AZ805" s="8">
        <f t="shared" si="474"/>
        <v>-16.767145877058447</v>
      </c>
      <c r="BA805" s="8">
        <f t="shared" si="475"/>
        <v>-124.75980607249852</v>
      </c>
      <c r="BB805" s="8">
        <f t="shared" si="476"/>
        <v>55.24019392750148</v>
      </c>
      <c r="BD805" s="32">
        <f t="shared" si="477"/>
        <v>-17</v>
      </c>
      <c r="BE805" s="32">
        <f t="shared" si="478"/>
        <v>-125</v>
      </c>
      <c r="BF805" s="32">
        <f t="shared" si="479"/>
        <v>55</v>
      </c>
    </row>
    <row r="806" spans="22:58" x14ac:dyDescent="0.25">
      <c r="V806" s="27">
        <v>9.0200000000001292</v>
      </c>
      <c r="W806" s="32">
        <f t="shared" si="449"/>
        <v>10471285480.512148</v>
      </c>
      <c r="X806">
        <f t="shared" si="483"/>
        <v>-3.4139245433795011</v>
      </c>
      <c r="Y806" s="28">
        <f t="shared" si="450"/>
        <v>-144.03990468677355</v>
      </c>
      <c r="Z806" s="28">
        <f t="shared" si="451"/>
        <v>-89.999996401451185</v>
      </c>
      <c r="AA806" s="28">
        <f t="shared" si="452"/>
        <v>105.9575004173597</v>
      </c>
      <c r="AB806" s="28">
        <f t="shared" si="453"/>
        <v>-89.999711432370717</v>
      </c>
      <c r="AC806" s="28">
        <f t="shared" si="454"/>
        <v>95.253250811463857</v>
      </c>
      <c r="AD806" s="28">
        <f t="shared" si="455"/>
        <v>89.99901039907661</v>
      </c>
      <c r="AE806" s="28">
        <f t="shared" si="456"/>
        <v>53.756921998670506</v>
      </c>
      <c r="AF806" s="28">
        <f t="shared" si="457"/>
        <v>-90.000697434745291</v>
      </c>
      <c r="AG806" s="28">
        <f t="shared" si="480"/>
        <v>92.110410468749379</v>
      </c>
      <c r="AH806" s="28">
        <f t="shared" si="458"/>
        <v>-230.24381723956222</v>
      </c>
      <c r="AI806" s="28">
        <f t="shared" si="459"/>
        <v>-89.999999999823828</v>
      </c>
      <c r="AJ806" s="28">
        <f t="shared" si="460"/>
        <v>153.58232978116678</v>
      </c>
      <c r="AK806" s="28">
        <f t="shared" si="461"/>
        <v>89.999998800483738</v>
      </c>
      <c r="AL806" s="29">
        <f t="shared" si="462"/>
        <v>-103.38405441904663</v>
      </c>
      <c r="AM806" s="28">
        <f t="shared" si="463"/>
        <v>-89.99961192120648</v>
      </c>
      <c r="AN806" s="28">
        <f t="shared" si="464"/>
        <v>-87.935131408692683</v>
      </c>
      <c r="AO806" s="28">
        <f t="shared" si="465"/>
        <v>-89.99961312054657</v>
      </c>
      <c r="AP806">
        <f t="shared" si="481"/>
        <v>23.609121289162623</v>
      </c>
      <c r="AQ806">
        <f t="shared" si="482"/>
        <v>-25.26482869549163</v>
      </c>
      <c r="AR806" s="28">
        <f t="shared" si="466"/>
        <v>-35.833916816351184</v>
      </c>
      <c r="AS806" s="30">
        <f t="shared" si="467"/>
        <v>-180.00031055529186</v>
      </c>
      <c r="AT806" s="28">
        <f t="shared" si="468"/>
        <v>20.443793308992916</v>
      </c>
      <c r="AU806" s="28">
        <f t="shared" si="469"/>
        <v>84.54758814396213</v>
      </c>
      <c r="AV806" s="29">
        <f t="shared" si="470"/>
        <v>-1.2272556659584559</v>
      </c>
      <c r="AW806" s="28">
        <f t="shared" si="471"/>
        <v>-29.74583825194323</v>
      </c>
      <c r="AX806" s="31">
        <f t="shared" si="472"/>
        <v>19.21653764303446</v>
      </c>
      <c r="AY806" s="28">
        <f t="shared" si="473"/>
        <v>54.801749892018904</v>
      </c>
      <c r="AZ806" s="8">
        <f t="shared" si="474"/>
        <v>-16.617379173316724</v>
      </c>
      <c r="BA806" s="8">
        <f t="shared" si="475"/>
        <v>-125.19856066327296</v>
      </c>
      <c r="BB806" s="8">
        <f t="shared" si="476"/>
        <v>54.801439336727043</v>
      </c>
      <c r="BD806" s="32">
        <f t="shared" si="477"/>
        <v>-17</v>
      </c>
      <c r="BE806" s="32">
        <f t="shared" si="478"/>
        <v>-125</v>
      </c>
      <c r="BF806" s="32">
        <f t="shared" si="479"/>
        <v>55</v>
      </c>
    </row>
    <row r="807" spans="22:58" x14ac:dyDescent="0.25">
      <c r="V807" s="27">
        <v>9.0300000000001308</v>
      </c>
      <c r="W807" s="32">
        <f t="shared" si="449"/>
        <v>10715193052.379326</v>
      </c>
      <c r="X807">
        <f t="shared" si="483"/>
        <v>-3.4139245433795011</v>
      </c>
      <c r="Y807" s="28">
        <f t="shared" si="450"/>
        <v>-144.23990468677357</v>
      </c>
      <c r="Z807" s="28">
        <f t="shared" si="451"/>
        <v>-89.999996483364157</v>
      </c>
      <c r="AA807" s="28">
        <f t="shared" si="452"/>
        <v>106.15750041735478</v>
      </c>
      <c r="AB807" s="28">
        <f t="shared" si="453"/>
        <v>-89.99971800097191</v>
      </c>
      <c r="AC807" s="28">
        <f t="shared" si="454"/>
        <v>95.453250811405582</v>
      </c>
      <c r="AD807" s="28">
        <f t="shared" si="455"/>
        <v>89.999032925143766</v>
      </c>
      <c r="AE807" s="28">
        <f t="shared" si="456"/>
        <v>53.956921998607299</v>
      </c>
      <c r="AF807" s="28">
        <f t="shared" si="457"/>
        <v>-90.000681559192302</v>
      </c>
      <c r="AG807" s="28">
        <f t="shared" si="480"/>
        <v>92.110410468749379</v>
      </c>
      <c r="AH807" s="28">
        <f t="shared" si="458"/>
        <v>-230.44381723956224</v>
      </c>
      <c r="AI807" s="28">
        <f t="shared" si="459"/>
        <v>-89.999999999827835</v>
      </c>
      <c r="AJ807" s="28">
        <f t="shared" si="460"/>
        <v>153.78232978116682</v>
      </c>
      <c r="AK807" s="28">
        <f t="shared" si="461"/>
        <v>89.999998827788062</v>
      </c>
      <c r="AL807" s="29">
        <f t="shared" si="462"/>
        <v>-103.5840544190377</v>
      </c>
      <c r="AM807" s="28">
        <f t="shared" si="463"/>
        <v>-89.999620754958315</v>
      </c>
      <c r="AN807" s="28">
        <f t="shared" si="464"/>
        <v>-88.135131408683748</v>
      </c>
      <c r="AO807" s="28">
        <f t="shared" si="465"/>
        <v>-89.999621926998088</v>
      </c>
      <c r="AP807">
        <f t="shared" si="481"/>
        <v>23.609121289162623</v>
      </c>
      <c r="AQ807">
        <f t="shared" si="482"/>
        <v>-25.26482869549163</v>
      </c>
      <c r="AR807" s="28">
        <f t="shared" si="466"/>
        <v>-35.833916816405456</v>
      </c>
      <c r="AS807" s="30">
        <f t="shared" si="467"/>
        <v>-180.00030348619038</v>
      </c>
      <c r="AT807" s="28">
        <f t="shared" si="468"/>
        <v>20.642028176562878</v>
      </c>
      <c r="AU807" s="28">
        <f t="shared" si="469"/>
        <v>84.670977415768945</v>
      </c>
      <c r="AV807" s="29">
        <f t="shared" si="470"/>
        <v>-1.277350533601826</v>
      </c>
      <c r="AW807" s="28">
        <f t="shared" si="471"/>
        <v>-30.317453229088734</v>
      </c>
      <c r="AX807" s="31">
        <f t="shared" si="472"/>
        <v>19.364677642961052</v>
      </c>
      <c r="AY807" s="28">
        <f t="shared" si="473"/>
        <v>54.353524186680211</v>
      </c>
      <c r="AZ807" s="8">
        <f t="shared" si="474"/>
        <v>-16.469239173444404</v>
      </c>
      <c r="BA807" s="8">
        <f t="shared" si="475"/>
        <v>-125.64677929951017</v>
      </c>
      <c r="BB807" s="8">
        <f t="shared" si="476"/>
        <v>54.353220700489828</v>
      </c>
      <c r="BD807" s="32">
        <f t="shared" si="477"/>
        <v>-16</v>
      </c>
      <c r="BE807" s="32">
        <f t="shared" si="478"/>
        <v>-126</v>
      </c>
      <c r="BF807" s="32">
        <f t="shared" si="479"/>
        <v>54</v>
      </c>
    </row>
    <row r="808" spans="22:58" x14ac:dyDescent="0.25">
      <c r="V808" s="27">
        <v>9.0400000000001306</v>
      </c>
      <c r="W808" s="32">
        <f t="shared" si="449"/>
        <v>10964781961.435188</v>
      </c>
      <c r="X808">
        <f t="shared" si="483"/>
        <v>-3.4139245433795011</v>
      </c>
      <c r="Y808" s="28">
        <f t="shared" si="450"/>
        <v>-144.43990468677359</v>
      </c>
      <c r="Z808" s="28">
        <f t="shared" si="451"/>
        <v>-89.999996563412566</v>
      </c>
      <c r="AA808" s="28">
        <f t="shared" si="452"/>
        <v>106.35750041735005</v>
      </c>
      <c r="AB808" s="28">
        <f t="shared" si="453"/>
        <v>-89.999724420053468</v>
      </c>
      <c r="AC808" s="28">
        <f t="shared" si="454"/>
        <v>95.653250811349878</v>
      </c>
      <c r="AD808" s="28">
        <f t="shared" si="455"/>
        <v>89.999054938455032</v>
      </c>
      <c r="AE808" s="28">
        <f t="shared" si="456"/>
        <v>54.156921998546849</v>
      </c>
      <c r="AF808" s="28">
        <f t="shared" si="457"/>
        <v>-90.000666045011002</v>
      </c>
      <c r="AG808" s="28">
        <f t="shared" si="480"/>
        <v>92.110410468749379</v>
      </c>
      <c r="AH808" s="28">
        <f t="shared" si="458"/>
        <v>-230.64381723956222</v>
      </c>
      <c r="AI808" s="28">
        <f t="shared" si="459"/>
        <v>-89.999999999831758</v>
      </c>
      <c r="AJ808" s="28">
        <f t="shared" si="460"/>
        <v>153.98232978116681</v>
      </c>
      <c r="AK808" s="28">
        <f t="shared" si="461"/>
        <v>89.99999885447086</v>
      </c>
      <c r="AL808" s="29">
        <f t="shared" si="462"/>
        <v>-103.78405441902913</v>
      </c>
      <c r="AM808" s="28">
        <f t="shared" si="463"/>
        <v>-89.999629387629398</v>
      </c>
      <c r="AN808" s="28">
        <f t="shared" si="464"/>
        <v>-88.335131408675181</v>
      </c>
      <c r="AO808" s="28">
        <f t="shared" si="465"/>
        <v>-89.999630532990295</v>
      </c>
      <c r="AP808">
        <f t="shared" si="481"/>
        <v>23.609121289162623</v>
      </c>
      <c r="AQ808">
        <f t="shared" si="482"/>
        <v>-25.26482869549163</v>
      </c>
      <c r="AR808" s="28">
        <f t="shared" si="466"/>
        <v>-35.833916816457339</v>
      </c>
      <c r="AS808" s="30">
        <f t="shared" si="467"/>
        <v>-180.0002965780013</v>
      </c>
      <c r="AT808" s="28">
        <f t="shared" si="468"/>
        <v>20.840341818206824</v>
      </c>
      <c r="AU808" s="28">
        <f t="shared" si="469"/>
        <v>84.791605925055251</v>
      </c>
      <c r="AV808" s="29">
        <f t="shared" si="470"/>
        <v>-1.3291942508332768</v>
      </c>
      <c r="AW808" s="28">
        <f t="shared" si="471"/>
        <v>-30.895558374340336</v>
      </c>
      <c r="AX808" s="31">
        <f t="shared" si="472"/>
        <v>19.511147567373548</v>
      </c>
      <c r="AY808" s="28">
        <f t="shared" si="473"/>
        <v>53.896047550714911</v>
      </c>
      <c r="AZ808" s="8">
        <f t="shared" si="474"/>
        <v>-16.322769249083791</v>
      </c>
      <c r="BA808" s="8">
        <f t="shared" si="475"/>
        <v>-126.10424902728639</v>
      </c>
      <c r="BB808" s="8">
        <f t="shared" si="476"/>
        <v>53.895750972713614</v>
      </c>
      <c r="BD808" s="32">
        <f t="shared" si="477"/>
        <v>-16</v>
      </c>
      <c r="BE808" s="32">
        <f t="shared" si="478"/>
        <v>-126</v>
      </c>
      <c r="BF808" s="32">
        <f t="shared" si="479"/>
        <v>54</v>
      </c>
    </row>
    <row r="809" spans="22:58" x14ac:dyDescent="0.25">
      <c r="V809" s="27">
        <v>9.0500000000001304</v>
      </c>
      <c r="W809" s="32">
        <f t="shared" ref="W809:W822" si="484">10*10^V809</f>
        <v>11220184543.02301</v>
      </c>
      <c r="X809">
        <f t="shared" si="483"/>
        <v>-3.4139245433795011</v>
      </c>
      <c r="Y809" s="28">
        <f t="shared" ref="Y809:Y822" si="485">20*LOG(1/SQRT((W809/fp)^2+1))</f>
        <v>-144.63990468677355</v>
      </c>
      <c r="Z809" s="28">
        <f t="shared" ref="Z809:Z822" si="486">-180/PI()*ATAN(W809/fp)</f>
        <v>-89.999996641638845</v>
      </c>
      <c r="AA809" s="28">
        <f t="shared" ref="AA809:AA822" si="487">20*LOG(SQRT((W809/fzRHP)^2+1))</f>
        <v>106.55750041734549</v>
      </c>
      <c r="AB809" s="28">
        <f t="shared" ref="AB809:AB822" si="488">-180/PI()*ATAN(W809/fzRHP)</f>
        <v>-89.999730693018904</v>
      </c>
      <c r="AC809" s="28">
        <f t="shared" ref="AC809:AC822" si="489">20*LOG(SQRT((W809/fzESR)^2+1))</f>
        <v>95.853250811296675</v>
      </c>
      <c r="AD809" s="28">
        <f t="shared" ref="AD809:AD822" si="490">180/PI()*ATAN(W809/fzESR)</f>
        <v>89.999076450682168</v>
      </c>
      <c r="AE809" s="28">
        <f t="shared" ref="AE809:AE822" si="491">X809+Y809+AA809+AC809</f>
        <v>54.356921998489128</v>
      </c>
      <c r="AF809" s="28">
        <f t="shared" ref="AF809:AF822" si="492">Z809+AB809+AD809</f>
        <v>-90.000650883975567</v>
      </c>
      <c r="AG809" s="28">
        <f t="shared" si="480"/>
        <v>92.110410468749379</v>
      </c>
      <c r="AH809" s="28">
        <f t="shared" ref="AH809:AH822" si="493">20*LOG(1/SQRT((W809/fp_comp1)^2+1))</f>
        <v>-230.84381723956221</v>
      </c>
      <c r="AI809" s="28">
        <f t="shared" ref="AI809:AI822" si="494">-180/PI()*ATAN(W809/fp_comp1)</f>
        <v>-89.999999999835595</v>
      </c>
      <c r="AJ809" s="28">
        <f t="shared" ref="AJ809:AJ822" si="495">20*LOG(SQRT((W809/fz_comp)^2+1))</f>
        <v>154.1823297811668</v>
      </c>
      <c r="AK809" s="28">
        <f t="shared" ref="AK809:AK822" si="496">180/PI()*ATAN(W809/fz_comp)</f>
        <v>89.999998880546286</v>
      </c>
      <c r="AL809" s="29">
        <f t="shared" ref="AL809:AL822" si="497">20*LOG(1/SQRT((W809/fp_comp2)^2+1))</f>
        <v>-103.98405441902092</v>
      </c>
      <c r="AM809" s="28">
        <f t="shared" ref="AM809:AM822" si="498">-180/PI()*ATAN(W809/fp_comp2)</f>
        <v>-89.999637823796903</v>
      </c>
      <c r="AN809" s="28">
        <f t="shared" ref="AN809:AN822" si="499">AG809+AH809+AJ809+AL809</f>
        <v>-88.53513140866697</v>
      </c>
      <c r="AO809" s="28">
        <f t="shared" ref="AO809:AO822" si="500">AI809+AK809+AM809</f>
        <v>-89.999638943086211</v>
      </c>
      <c r="AP809">
        <f t="shared" si="481"/>
        <v>23.609121289162623</v>
      </c>
      <c r="AQ809">
        <f t="shared" si="482"/>
        <v>-25.26482869549163</v>
      </c>
      <c r="AR809" s="28">
        <f t="shared" ref="AR809:AR822" si="501">AE809+AN809+AP809+AQ809</f>
        <v>-35.83391681650685</v>
      </c>
      <c r="AS809" s="30">
        <f t="shared" ref="AS809:AS822" si="502">AF809+AO809</f>
        <v>-180.00028982706178</v>
      </c>
      <c r="AT809" s="28">
        <f t="shared" ref="AT809:AT822" si="503">20*LOG(SQRT((W809/fz_ff)^2+1))</f>
        <v>21.03873074698263</v>
      </c>
      <c r="AU809" s="28">
        <f t="shared" ref="AU809:AU822" si="504">180/PI()*ATAN(W809/fz_ff)</f>
        <v>84.909533350745619</v>
      </c>
      <c r="AV809" s="29">
        <f t="shared" ref="AV809:AV822" si="505">20*LOG(1/SQRT((W809/fp_ff)^2+1))</f>
        <v>-1.3828260266944441</v>
      </c>
      <c r="AW809" s="28">
        <f t="shared" ref="AW809:AW822" si="506">-180/PI()*ATAN(W809/fp_ff)</f>
        <v>-31.479989344761062</v>
      </c>
      <c r="AX809" s="31">
        <f t="shared" ref="AX809:AX822" si="507">AT809+AV809</f>
        <v>19.655904720288184</v>
      </c>
      <c r="AY809" s="28">
        <f t="shared" ref="AY809:AY822" si="508">AU809+AW809</f>
        <v>53.429544005984553</v>
      </c>
      <c r="AZ809" s="8">
        <f t="shared" ref="AZ809:AZ822" si="509">AR809+AX809</f>
        <v>-16.178012096218666</v>
      </c>
      <c r="BA809" s="8">
        <f t="shared" ref="BA809:BA822" si="510">AS809+AY809</f>
        <v>-126.57074582107722</v>
      </c>
      <c r="BB809" s="8">
        <f t="shared" ref="BB809:BB822" si="511">BA809+180</f>
        <v>53.429254178922776</v>
      </c>
      <c r="BD809" s="32">
        <f t="shared" ref="BD809:BD822" si="512">ROUND(AZ809,0)</f>
        <v>-16</v>
      </c>
      <c r="BE809" s="32">
        <f t="shared" ref="BE809:BE822" si="513">ROUND(BA809,0)</f>
        <v>-127</v>
      </c>
      <c r="BF809" s="32">
        <f t="shared" ref="BF809:BF822" si="514">ROUND(BB809,0)</f>
        <v>53</v>
      </c>
    </row>
    <row r="810" spans="22:58" x14ac:dyDescent="0.25">
      <c r="V810" s="27">
        <v>9.0600000000001302</v>
      </c>
      <c r="W810" s="32">
        <f t="shared" si="484"/>
        <v>11481536214.972279</v>
      </c>
      <c r="X810">
        <f t="shared" si="483"/>
        <v>-3.4139245433795011</v>
      </c>
      <c r="Y810" s="28">
        <f t="shared" si="485"/>
        <v>-144.83990468677354</v>
      </c>
      <c r="Z810" s="28">
        <f t="shared" si="486"/>
        <v>-89.999996718084475</v>
      </c>
      <c r="AA810" s="28">
        <f t="shared" si="487"/>
        <v>106.75750041734118</v>
      </c>
      <c r="AB810" s="28">
        <f t="shared" si="488"/>
        <v>-89.999736823194198</v>
      </c>
      <c r="AC810" s="28">
        <f t="shared" si="489"/>
        <v>96.053250811245888</v>
      </c>
      <c r="AD810" s="28">
        <f t="shared" si="490"/>
        <v>89.999097473231217</v>
      </c>
      <c r="AE810" s="28">
        <f t="shared" si="491"/>
        <v>54.556921998434035</v>
      </c>
      <c r="AF810" s="28">
        <f t="shared" si="492"/>
        <v>-90.000636068047442</v>
      </c>
      <c r="AG810" s="28">
        <f t="shared" si="480"/>
        <v>92.110410468749379</v>
      </c>
      <c r="AH810" s="28">
        <f t="shared" si="493"/>
        <v>-231.04381723956223</v>
      </c>
      <c r="AI810" s="28">
        <f t="shared" si="494"/>
        <v>-89.999999999839332</v>
      </c>
      <c r="AJ810" s="28">
        <f t="shared" si="495"/>
        <v>154.38232978116679</v>
      </c>
      <c r="AK810" s="28">
        <f t="shared" si="496"/>
        <v>89.999998906028168</v>
      </c>
      <c r="AL810" s="29">
        <f t="shared" si="497"/>
        <v>-104.18405441901311</v>
      </c>
      <c r="AM810" s="28">
        <f t="shared" si="498"/>
        <v>-89.999646067933782</v>
      </c>
      <c r="AN810" s="28">
        <f t="shared" si="499"/>
        <v>-88.735131408659157</v>
      </c>
      <c r="AO810" s="28">
        <f t="shared" si="500"/>
        <v>-89.999647161744946</v>
      </c>
      <c r="AP810">
        <f t="shared" si="481"/>
        <v>23.609121289162623</v>
      </c>
      <c r="AQ810">
        <f t="shared" si="482"/>
        <v>-25.26482869549163</v>
      </c>
      <c r="AR810" s="28">
        <f t="shared" si="501"/>
        <v>-35.83391681655413</v>
      </c>
      <c r="AS810" s="30">
        <f t="shared" si="502"/>
        <v>-180.00028322979239</v>
      </c>
      <c r="AT810" s="28">
        <f t="shared" si="503"/>
        <v>21.237191627802115</v>
      </c>
      <c r="AU810" s="28">
        <f t="shared" si="504"/>
        <v>85.024818220724683</v>
      </c>
      <c r="AV810" s="29">
        <f t="shared" si="505"/>
        <v>-1.4382844446876413</v>
      </c>
      <c r="AW810" s="28">
        <f t="shared" si="506"/>
        <v>-32.070569530145484</v>
      </c>
      <c r="AX810" s="31">
        <f t="shared" si="507"/>
        <v>19.798907183114473</v>
      </c>
      <c r="AY810" s="28">
        <f t="shared" si="508"/>
        <v>52.954248690579199</v>
      </c>
      <c r="AZ810" s="8">
        <f t="shared" si="509"/>
        <v>-16.035009633439657</v>
      </c>
      <c r="BA810" s="8">
        <f t="shared" si="510"/>
        <v>-127.0460345392132</v>
      </c>
      <c r="BB810" s="8">
        <f t="shared" si="511"/>
        <v>52.953965460786804</v>
      </c>
      <c r="BD810" s="32">
        <f t="shared" si="512"/>
        <v>-16</v>
      </c>
      <c r="BE810" s="32">
        <f t="shared" si="513"/>
        <v>-127</v>
      </c>
      <c r="BF810" s="32">
        <f t="shared" si="514"/>
        <v>53</v>
      </c>
    </row>
    <row r="811" spans="22:58" x14ac:dyDescent="0.25">
      <c r="V811" s="27">
        <v>9.07000000000013</v>
      </c>
      <c r="W811" s="32">
        <f t="shared" si="484"/>
        <v>11748975549.398827</v>
      </c>
      <c r="X811">
        <f t="shared" si="483"/>
        <v>-3.4139245433795011</v>
      </c>
      <c r="Y811" s="28">
        <f t="shared" si="485"/>
        <v>-145.03990468677355</v>
      </c>
      <c r="Z811" s="28">
        <f t="shared" si="486"/>
        <v>-89.999996792789986</v>
      </c>
      <c r="AA811" s="28">
        <f t="shared" si="487"/>
        <v>106.95750041733704</v>
      </c>
      <c r="AB811" s="28">
        <f t="shared" si="488"/>
        <v>-89.999742813829684</v>
      </c>
      <c r="AC811" s="28">
        <f t="shared" si="489"/>
        <v>96.25325081119739</v>
      </c>
      <c r="AD811" s="28">
        <f t="shared" si="490"/>
        <v>89.999118017248648</v>
      </c>
      <c r="AE811" s="28">
        <f t="shared" si="491"/>
        <v>54.756921998381387</v>
      </c>
      <c r="AF811" s="28">
        <f t="shared" si="492"/>
        <v>-90.000621589371022</v>
      </c>
      <c r="AG811" s="28">
        <f t="shared" si="480"/>
        <v>92.110410468749379</v>
      </c>
      <c r="AH811" s="28">
        <f t="shared" si="493"/>
        <v>-231.24381723956222</v>
      </c>
      <c r="AI811" s="28">
        <f t="shared" si="494"/>
        <v>-89.999999999842998</v>
      </c>
      <c r="AJ811" s="28">
        <f t="shared" si="495"/>
        <v>154.58232978116678</v>
      </c>
      <c r="AK811" s="28">
        <f t="shared" si="496"/>
        <v>89.999998930930005</v>
      </c>
      <c r="AL811" s="29">
        <f t="shared" si="497"/>
        <v>-104.38405441900565</v>
      </c>
      <c r="AM811" s="28">
        <f t="shared" si="498"/>
        <v>-89.999654124411208</v>
      </c>
      <c r="AN811" s="28">
        <f t="shared" si="499"/>
        <v>-88.935131408651699</v>
      </c>
      <c r="AO811" s="28">
        <f t="shared" si="500"/>
        <v>-89.999655193324202</v>
      </c>
      <c r="AP811">
        <f t="shared" si="481"/>
        <v>23.609121289162623</v>
      </c>
      <c r="AQ811">
        <f t="shared" si="482"/>
        <v>-25.26482869549163</v>
      </c>
      <c r="AR811" s="28">
        <f t="shared" si="501"/>
        <v>-35.83391681659932</v>
      </c>
      <c r="AS811" s="30">
        <f t="shared" si="502"/>
        <v>-180.00027678269521</v>
      </c>
      <c r="AT811" s="28">
        <f t="shared" si="503"/>
        <v>21.435721271035966</v>
      </c>
      <c r="AU811" s="28">
        <f t="shared" si="504"/>
        <v>85.137517924595741</v>
      </c>
      <c r="AV811" s="29">
        <f t="shared" si="505"/>
        <v>-1.495607351976991</v>
      </c>
      <c r="AW811" s="28">
        <f t="shared" si="506"/>
        <v>-32.667110068157292</v>
      </c>
      <c r="AX811" s="31">
        <f t="shared" si="507"/>
        <v>19.940113919058977</v>
      </c>
      <c r="AY811" s="28">
        <f t="shared" si="508"/>
        <v>52.470407856438449</v>
      </c>
      <c r="AZ811" s="8">
        <f t="shared" si="509"/>
        <v>-15.893802897540343</v>
      </c>
      <c r="BA811" s="8">
        <f t="shared" si="510"/>
        <v>-127.52986892625677</v>
      </c>
      <c r="BB811" s="8">
        <f t="shared" si="511"/>
        <v>52.470131073743232</v>
      </c>
      <c r="BD811" s="32">
        <f t="shared" si="512"/>
        <v>-16</v>
      </c>
      <c r="BE811" s="32">
        <f t="shared" si="513"/>
        <v>-128</v>
      </c>
      <c r="BF811" s="32">
        <f t="shared" si="514"/>
        <v>52</v>
      </c>
    </row>
    <row r="812" spans="22:58" x14ac:dyDescent="0.25">
      <c r="V812" s="27">
        <v>9.0800000000001297</v>
      </c>
      <c r="W812" s="32">
        <f t="shared" si="484"/>
        <v>12022644346.177742</v>
      </c>
      <c r="X812">
        <f t="shared" si="483"/>
        <v>-3.4139245433795011</v>
      </c>
      <c r="Y812" s="28">
        <f t="shared" si="485"/>
        <v>-145.23990468677354</v>
      </c>
      <c r="Z812" s="28">
        <f t="shared" si="486"/>
        <v>-89.999996865795012</v>
      </c>
      <c r="AA812" s="28">
        <f t="shared" si="487"/>
        <v>107.1575004173331</v>
      </c>
      <c r="AB812" s="28">
        <f t="shared" si="488"/>
        <v>-89.999748668101645</v>
      </c>
      <c r="AC812" s="28">
        <f t="shared" si="489"/>
        <v>96.453250811151065</v>
      </c>
      <c r="AD812" s="28">
        <f t="shared" si="490"/>
        <v>89.999138093627124</v>
      </c>
      <c r="AE812" s="28">
        <f t="shared" si="491"/>
        <v>54.956921998331126</v>
      </c>
      <c r="AF812" s="28">
        <f t="shared" si="492"/>
        <v>-90.000607440269533</v>
      </c>
      <c r="AG812" s="28">
        <f t="shared" si="480"/>
        <v>92.110410468749379</v>
      </c>
      <c r="AH812" s="28">
        <f t="shared" si="493"/>
        <v>-231.44381723956224</v>
      </c>
      <c r="AI812" s="28">
        <f t="shared" si="494"/>
        <v>-89.999999999846565</v>
      </c>
      <c r="AJ812" s="28">
        <f t="shared" si="495"/>
        <v>154.78232978116679</v>
      </c>
      <c r="AK812" s="28">
        <f t="shared" si="496"/>
        <v>89.999998955265013</v>
      </c>
      <c r="AL812" s="29">
        <f t="shared" si="497"/>
        <v>-104.58405441899853</v>
      </c>
      <c r="AM812" s="28">
        <f t="shared" si="498"/>
        <v>-89.999661997500809</v>
      </c>
      <c r="AN812" s="28">
        <f t="shared" si="499"/>
        <v>-89.135131408644611</v>
      </c>
      <c r="AO812" s="28">
        <f t="shared" si="500"/>
        <v>-89.999663042082361</v>
      </c>
      <c r="AP812">
        <f t="shared" si="481"/>
        <v>23.609121289162623</v>
      </c>
      <c r="AQ812">
        <f t="shared" si="482"/>
        <v>-25.26482869549163</v>
      </c>
      <c r="AR812" s="28">
        <f t="shared" si="501"/>
        <v>-35.833916816642493</v>
      </c>
      <c r="AS812" s="30">
        <f t="shared" si="502"/>
        <v>-180.00027048235188</v>
      </c>
      <c r="AT812" s="28">
        <f t="shared" si="503"/>
        <v>21.634316626368992</v>
      </c>
      <c r="AU812" s="28">
        <f t="shared" si="504"/>
        <v>85.247688727003336</v>
      </c>
      <c r="AV812" s="29">
        <f t="shared" si="505"/>
        <v>-1.5548317467145523</v>
      </c>
      <c r="AW812" s="28">
        <f t="shared" si="506"/>
        <v>-33.269409909403478</v>
      </c>
      <c r="AX812" s="31">
        <f t="shared" si="507"/>
        <v>20.079484879654441</v>
      </c>
      <c r="AY812" s="28">
        <f t="shared" si="508"/>
        <v>51.978278817599858</v>
      </c>
      <c r="AZ812" s="8">
        <f t="shared" si="509"/>
        <v>-15.754431936988052</v>
      </c>
      <c r="BA812" s="8">
        <f t="shared" si="510"/>
        <v>-128.02199166475202</v>
      </c>
      <c r="BB812" s="8">
        <f t="shared" si="511"/>
        <v>51.978008335247978</v>
      </c>
      <c r="BD812" s="32">
        <f t="shared" si="512"/>
        <v>-16</v>
      </c>
      <c r="BE812" s="32">
        <f t="shared" si="513"/>
        <v>-128</v>
      </c>
      <c r="BF812" s="32">
        <f t="shared" si="514"/>
        <v>52</v>
      </c>
    </row>
    <row r="813" spans="22:58" x14ac:dyDescent="0.25">
      <c r="V813" s="27">
        <v>9.0900000000001402</v>
      </c>
      <c r="W813" s="32">
        <f t="shared" si="484"/>
        <v>12302687708.127819</v>
      </c>
      <c r="X813">
        <f t="shared" si="483"/>
        <v>-3.4139245433795011</v>
      </c>
      <c r="Y813" s="28">
        <f t="shared" si="485"/>
        <v>-145.43990468677376</v>
      </c>
      <c r="Z813" s="28">
        <f t="shared" si="486"/>
        <v>-89.999996937138221</v>
      </c>
      <c r="AA813" s="28">
        <f t="shared" si="487"/>
        <v>107.35750041732956</v>
      </c>
      <c r="AB813" s="28">
        <f t="shared" si="488"/>
        <v>-89.999754389114116</v>
      </c>
      <c r="AC813" s="28">
        <f t="shared" si="489"/>
        <v>96.653250811107057</v>
      </c>
      <c r="AD813" s="28">
        <f t="shared" si="490"/>
        <v>89.999157713011442</v>
      </c>
      <c r="AE813" s="28">
        <f t="shared" si="491"/>
        <v>55.156921998283366</v>
      </c>
      <c r="AF813" s="28">
        <f t="shared" si="492"/>
        <v>-90.000593613240909</v>
      </c>
      <c r="AG813" s="28">
        <f t="shared" si="480"/>
        <v>92.110410468749379</v>
      </c>
      <c r="AH813" s="28">
        <f t="shared" si="493"/>
        <v>-231.64381723956242</v>
      </c>
      <c r="AI813" s="28">
        <f t="shared" si="494"/>
        <v>-89.999999999850061</v>
      </c>
      <c r="AJ813" s="28">
        <f t="shared" si="495"/>
        <v>154.98232978116701</v>
      </c>
      <c r="AK813" s="28">
        <f t="shared" si="496"/>
        <v>89.999998979046083</v>
      </c>
      <c r="AL813" s="29">
        <f t="shared" si="497"/>
        <v>-104.78405441899196</v>
      </c>
      <c r="AM813" s="28">
        <f t="shared" si="498"/>
        <v>-89.999669691377022</v>
      </c>
      <c r="AN813" s="28">
        <f t="shared" si="499"/>
        <v>-89.335131408637977</v>
      </c>
      <c r="AO813" s="28">
        <f t="shared" si="500"/>
        <v>-89.999670712181</v>
      </c>
      <c r="AP813">
        <f t="shared" si="481"/>
        <v>23.609121289162623</v>
      </c>
      <c r="AQ813">
        <f t="shared" si="482"/>
        <v>-25.26482869549163</v>
      </c>
      <c r="AR813" s="28">
        <f t="shared" si="501"/>
        <v>-35.833916816683619</v>
      </c>
      <c r="AS813" s="30">
        <f t="shared" si="502"/>
        <v>-180.00026432542191</v>
      </c>
      <c r="AT813" s="28">
        <f t="shared" si="503"/>
        <v>21.832974776897561</v>
      </c>
      <c r="AU813" s="28">
        <f t="shared" si="504"/>
        <v>85.355385781454387</v>
      </c>
      <c r="AV813" s="29">
        <f t="shared" si="505"/>
        <v>-1.6159936640751182</v>
      </c>
      <c r="AW813" s="28">
        <f t="shared" si="506"/>
        <v>-33.877255934545467</v>
      </c>
      <c r="AX813" s="31">
        <f t="shared" si="507"/>
        <v>20.216981112822442</v>
      </c>
      <c r="AY813" s="28">
        <f t="shared" si="508"/>
        <v>51.478129846908921</v>
      </c>
      <c r="AZ813" s="8">
        <f t="shared" si="509"/>
        <v>-15.616935703861177</v>
      </c>
      <c r="BA813" s="8">
        <f t="shared" si="510"/>
        <v>-128.52213447851298</v>
      </c>
      <c r="BB813" s="8">
        <f t="shared" si="511"/>
        <v>51.477865521487018</v>
      </c>
      <c r="BD813" s="32">
        <f t="shared" si="512"/>
        <v>-16</v>
      </c>
      <c r="BE813" s="32">
        <f t="shared" si="513"/>
        <v>-129</v>
      </c>
      <c r="BF813" s="32">
        <f t="shared" si="514"/>
        <v>51</v>
      </c>
    </row>
    <row r="814" spans="22:58" x14ac:dyDescent="0.25">
      <c r="V814" s="27">
        <v>9.1000000000001293</v>
      </c>
      <c r="W814" s="32">
        <f t="shared" si="484"/>
        <v>12589254117.945452</v>
      </c>
      <c r="X814">
        <f t="shared" si="483"/>
        <v>-3.4139245433795011</v>
      </c>
      <c r="Y814" s="28">
        <f t="shared" si="485"/>
        <v>-145.63990468677355</v>
      </c>
      <c r="Z814" s="28">
        <f t="shared" si="486"/>
        <v>-89.99999700685747</v>
      </c>
      <c r="AA814" s="28">
        <f t="shared" si="487"/>
        <v>107.55750041732576</v>
      </c>
      <c r="AB814" s="28">
        <f t="shared" si="488"/>
        <v>-89.999759979900446</v>
      </c>
      <c r="AC814" s="28">
        <f t="shared" si="489"/>
        <v>96.853250811064584</v>
      </c>
      <c r="AD814" s="28">
        <f t="shared" si="490"/>
        <v>89.999176885804061</v>
      </c>
      <c r="AE814" s="28">
        <f t="shared" si="491"/>
        <v>55.356921998237297</v>
      </c>
      <c r="AF814" s="28">
        <f t="shared" si="492"/>
        <v>-90.000580100953854</v>
      </c>
      <c r="AG814" s="28">
        <f t="shared" si="480"/>
        <v>92.110410468749379</v>
      </c>
      <c r="AH814" s="28">
        <f t="shared" si="493"/>
        <v>-231.84381723956221</v>
      </c>
      <c r="AI814" s="28">
        <f t="shared" si="494"/>
        <v>-89.999999999853472</v>
      </c>
      <c r="AJ814" s="28">
        <f t="shared" si="495"/>
        <v>155.1823297811668</v>
      </c>
      <c r="AK814" s="28">
        <f t="shared" si="496"/>
        <v>89.999999002285819</v>
      </c>
      <c r="AL814" s="29">
        <f t="shared" si="497"/>
        <v>-104.98405441898524</v>
      </c>
      <c r="AM814" s="28">
        <f t="shared" si="498"/>
        <v>-89.999677210119216</v>
      </c>
      <c r="AN814" s="28">
        <f t="shared" si="499"/>
        <v>-89.535131408631287</v>
      </c>
      <c r="AO814" s="28">
        <f t="shared" si="500"/>
        <v>-89.99967820768687</v>
      </c>
      <c r="AP814">
        <f t="shared" si="481"/>
        <v>23.609121289162623</v>
      </c>
      <c r="AQ814">
        <f t="shared" si="482"/>
        <v>-25.26482869549163</v>
      </c>
      <c r="AR814" s="28">
        <f t="shared" si="501"/>
        <v>-35.833916816722997</v>
      </c>
      <c r="AS814" s="30">
        <f t="shared" si="502"/>
        <v>-180.00025830864072</v>
      </c>
      <c r="AT814" s="28">
        <f t="shared" si="503"/>
        <v>22.031692933459883</v>
      </c>
      <c r="AU814" s="28">
        <f t="shared" si="504"/>
        <v>85.460663144576358</v>
      </c>
      <c r="AV814" s="29">
        <f t="shared" si="505"/>
        <v>-1.6791280616275608</v>
      </c>
      <c r="AW814" s="28">
        <f t="shared" si="506"/>
        <v>-34.490423125221135</v>
      </c>
      <c r="AX814" s="31">
        <f t="shared" si="507"/>
        <v>20.352564871832321</v>
      </c>
      <c r="AY814" s="28">
        <f t="shared" si="508"/>
        <v>50.970240019355224</v>
      </c>
      <c r="AZ814" s="8">
        <f t="shared" si="509"/>
        <v>-15.481351944890676</v>
      </c>
      <c r="BA814" s="8">
        <f t="shared" si="510"/>
        <v>-129.03001828928549</v>
      </c>
      <c r="BB814" s="8">
        <f t="shared" si="511"/>
        <v>50.969981710714507</v>
      </c>
      <c r="BD814" s="32">
        <f t="shared" si="512"/>
        <v>-15</v>
      </c>
      <c r="BE814" s="32">
        <f t="shared" si="513"/>
        <v>-129</v>
      </c>
      <c r="BF814" s="32">
        <f t="shared" si="514"/>
        <v>51</v>
      </c>
    </row>
    <row r="815" spans="22:58" x14ac:dyDescent="0.25">
      <c r="V815" s="27">
        <v>9.1100000000001309</v>
      </c>
      <c r="W815" s="32">
        <f t="shared" si="484"/>
        <v>12882495516.935253</v>
      </c>
      <c r="X815">
        <f t="shared" si="483"/>
        <v>-3.4139245433795011</v>
      </c>
      <c r="Y815" s="28">
        <f t="shared" si="485"/>
        <v>-145.83990468677359</v>
      </c>
      <c r="Z815" s="28">
        <f t="shared" si="486"/>
        <v>-89.999997074989722</v>
      </c>
      <c r="AA815" s="28">
        <f t="shared" si="487"/>
        <v>107.75750041732236</v>
      </c>
      <c r="AB815" s="28">
        <f t="shared" si="488"/>
        <v>-89.999765443424948</v>
      </c>
      <c r="AC815" s="28">
        <f t="shared" si="489"/>
        <v>97.053250811024284</v>
      </c>
      <c r="AD815" s="28">
        <f t="shared" si="490"/>
        <v>89.999195622170632</v>
      </c>
      <c r="AE815" s="28">
        <f t="shared" si="491"/>
        <v>55.556921998193559</v>
      </c>
      <c r="AF815" s="28">
        <f t="shared" si="492"/>
        <v>-90.000566896244052</v>
      </c>
      <c r="AG815" s="28">
        <f t="shared" si="480"/>
        <v>92.110410468749379</v>
      </c>
      <c r="AH815" s="28">
        <f t="shared" si="493"/>
        <v>-232.04381723956226</v>
      </c>
      <c r="AI815" s="28">
        <f t="shared" si="494"/>
        <v>-89.999999999856811</v>
      </c>
      <c r="AJ815" s="28">
        <f t="shared" si="495"/>
        <v>155.38232978116682</v>
      </c>
      <c r="AK815" s="28">
        <f t="shared" si="496"/>
        <v>89.999999024996569</v>
      </c>
      <c r="AL815" s="29">
        <f t="shared" si="497"/>
        <v>-105.18405441897904</v>
      </c>
      <c r="AM815" s="28">
        <f t="shared" si="498"/>
        <v>-89.999684557713948</v>
      </c>
      <c r="AN815" s="28">
        <f t="shared" si="499"/>
        <v>-89.735131408625122</v>
      </c>
      <c r="AO815" s="28">
        <f t="shared" si="500"/>
        <v>-89.99968553257419</v>
      </c>
      <c r="AP815">
        <f t="shared" si="481"/>
        <v>23.609121289162623</v>
      </c>
      <c r="AQ815">
        <f t="shared" si="482"/>
        <v>-25.26482869549163</v>
      </c>
      <c r="AR815" s="28">
        <f t="shared" si="501"/>
        <v>-35.833916816760571</v>
      </c>
      <c r="AS815" s="30">
        <f t="shared" si="502"/>
        <v>-180.00025242881824</v>
      </c>
      <c r="AT815" s="28">
        <f t="shared" si="503"/>
        <v>22.230468429195753</v>
      </c>
      <c r="AU815" s="28">
        <f t="shared" si="504"/>
        <v>85.563573790758554</v>
      </c>
      <c r="AV815" s="29">
        <f t="shared" si="505"/>
        <v>-1.7442687047129135</v>
      </c>
      <c r="AW815" s="28">
        <f t="shared" si="506"/>
        <v>-35.108674790206877</v>
      </c>
      <c r="AX815" s="31">
        <f t="shared" si="507"/>
        <v>20.486199724482841</v>
      </c>
      <c r="AY815" s="28">
        <f t="shared" si="508"/>
        <v>50.454899000551677</v>
      </c>
      <c r="AZ815" s="8">
        <f t="shared" si="509"/>
        <v>-15.34771709227773</v>
      </c>
      <c r="BA815" s="8">
        <f t="shared" si="510"/>
        <v>-129.54535342826657</v>
      </c>
      <c r="BB815" s="8">
        <f t="shared" si="511"/>
        <v>50.454646571733434</v>
      </c>
      <c r="BD815" s="32">
        <f t="shared" si="512"/>
        <v>-15</v>
      </c>
      <c r="BE815" s="32">
        <f t="shared" si="513"/>
        <v>-130</v>
      </c>
      <c r="BF815" s="32">
        <f t="shared" si="514"/>
        <v>50</v>
      </c>
    </row>
    <row r="816" spans="22:58" x14ac:dyDescent="0.25">
      <c r="V816" s="27">
        <v>9.1200000000001396</v>
      </c>
      <c r="W816" s="32">
        <f t="shared" si="484"/>
        <v>13182567385.568354</v>
      </c>
      <c r="X816">
        <f t="shared" si="483"/>
        <v>-3.4139245433795011</v>
      </c>
      <c r="Y816" s="28">
        <f t="shared" si="485"/>
        <v>-146.03990468677375</v>
      </c>
      <c r="Z816" s="28">
        <f t="shared" si="486"/>
        <v>-89.999997141571086</v>
      </c>
      <c r="AA816" s="28">
        <f t="shared" si="487"/>
        <v>107.95750041731927</v>
      </c>
      <c r="AB816" s="28">
        <f t="shared" si="488"/>
        <v>-89.999770782584434</v>
      </c>
      <c r="AC816" s="28">
        <f t="shared" si="489"/>
        <v>97.253250810985946</v>
      </c>
      <c r="AD816" s="28">
        <f t="shared" si="490"/>
        <v>89.999213932045421</v>
      </c>
      <c r="AE816" s="28">
        <f t="shared" si="491"/>
        <v>55.756921998151967</v>
      </c>
      <c r="AF816" s="28">
        <f t="shared" si="492"/>
        <v>-90.000553992110099</v>
      </c>
      <c r="AG816" s="28">
        <f t="shared" si="480"/>
        <v>92.110410468749379</v>
      </c>
      <c r="AH816" s="28">
        <f t="shared" si="493"/>
        <v>-232.24381723956242</v>
      </c>
      <c r="AI816" s="28">
        <f t="shared" si="494"/>
        <v>-89.999999999860066</v>
      </c>
      <c r="AJ816" s="28">
        <f t="shared" si="495"/>
        <v>155.582329781167</v>
      </c>
      <c r="AK816" s="28">
        <f t="shared" si="496"/>
        <v>89.999999047190357</v>
      </c>
      <c r="AL816" s="29">
        <f t="shared" si="497"/>
        <v>-105.38405441897331</v>
      </c>
      <c r="AM816" s="28">
        <f t="shared" si="498"/>
        <v>-89.99969173805701</v>
      </c>
      <c r="AN816" s="28">
        <f t="shared" si="499"/>
        <v>-89.935131408619355</v>
      </c>
      <c r="AO816" s="28">
        <f t="shared" si="500"/>
        <v>-89.999692690726718</v>
      </c>
      <c r="AP816">
        <f t="shared" si="481"/>
        <v>23.609121289162623</v>
      </c>
      <c r="AQ816">
        <f t="shared" si="482"/>
        <v>-25.26482869549163</v>
      </c>
      <c r="AR816" s="28">
        <f t="shared" si="501"/>
        <v>-35.833916816796396</v>
      </c>
      <c r="AS816" s="30">
        <f t="shared" si="502"/>
        <v>-180.0002466828368</v>
      </c>
      <c r="AT816" s="28">
        <f t="shared" si="503"/>
        <v>22.429298714320538</v>
      </c>
      <c r="AU816" s="28">
        <f t="shared" si="504"/>
        <v>85.664169627119577</v>
      </c>
      <c r="AV816" s="29">
        <f t="shared" si="505"/>
        <v>-1.8114480525306964</v>
      </c>
      <c r="AW816" s="28">
        <f t="shared" si="506"/>
        <v>-35.731762847809549</v>
      </c>
      <c r="AX816" s="31">
        <f t="shared" si="507"/>
        <v>20.617850661789841</v>
      </c>
      <c r="AY816" s="28">
        <f t="shared" si="508"/>
        <v>49.932406779310028</v>
      </c>
      <c r="AZ816" s="8">
        <f t="shared" si="509"/>
        <v>-15.216066155006555</v>
      </c>
      <c r="BA816" s="8">
        <f t="shared" si="510"/>
        <v>-130.06783990352676</v>
      </c>
      <c r="BB816" s="8">
        <f t="shared" si="511"/>
        <v>49.93216009647324</v>
      </c>
      <c r="BD816" s="32">
        <f t="shared" si="512"/>
        <v>-15</v>
      </c>
      <c r="BE816" s="32">
        <f t="shared" si="513"/>
        <v>-130</v>
      </c>
      <c r="BF816" s="32">
        <f t="shared" si="514"/>
        <v>50</v>
      </c>
    </row>
    <row r="817" spans="22:58" x14ac:dyDescent="0.25">
      <c r="V817" s="27">
        <v>9.1300000000001393</v>
      </c>
      <c r="W817" s="32">
        <f t="shared" si="484"/>
        <v>13489628825.92087</v>
      </c>
      <c r="X817">
        <f t="shared" si="483"/>
        <v>-3.4139245433795011</v>
      </c>
      <c r="Y817" s="28">
        <f t="shared" si="485"/>
        <v>-146.23990468677371</v>
      </c>
      <c r="Z817" s="28">
        <f t="shared" si="486"/>
        <v>-89.999997206636863</v>
      </c>
      <c r="AA817" s="28">
        <f t="shared" si="487"/>
        <v>108.1575004173161</v>
      </c>
      <c r="AB817" s="28">
        <f t="shared" si="488"/>
        <v>-89.99977600020982</v>
      </c>
      <c r="AC817" s="28">
        <f t="shared" si="489"/>
        <v>97.453250810949115</v>
      </c>
      <c r="AD817" s="28">
        <f t="shared" si="490"/>
        <v>89.999231825136576</v>
      </c>
      <c r="AE817" s="28">
        <f t="shared" si="491"/>
        <v>55.956921998112009</v>
      </c>
      <c r="AF817" s="28">
        <f t="shared" si="492"/>
        <v>-90.000541381710093</v>
      </c>
      <c r="AG817" s="28">
        <f t="shared" si="480"/>
        <v>92.110410468749379</v>
      </c>
      <c r="AH817" s="28">
        <f t="shared" si="493"/>
        <v>-232.44381723956238</v>
      </c>
      <c r="AI817" s="28">
        <f t="shared" si="494"/>
        <v>-89.999999999863249</v>
      </c>
      <c r="AJ817" s="28">
        <f t="shared" si="495"/>
        <v>155.78232978116696</v>
      </c>
      <c r="AK817" s="28">
        <f t="shared" si="496"/>
        <v>89.99999906887895</v>
      </c>
      <c r="AL817" s="29">
        <f t="shared" si="497"/>
        <v>-105.58405441896761</v>
      </c>
      <c r="AM817" s="28">
        <f t="shared" si="498"/>
        <v>-89.999698754955503</v>
      </c>
      <c r="AN817" s="28">
        <f t="shared" si="499"/>
        <v>-90.135131408613631</v>
      </c>
      <c r="AO817" s="28">
        <f t="shared" si="500"/>
        <v>-89.999699685939802</v>
      </c>
      <c r="AP817">
        <f t="shared" si="481"/>
        <v>23.609121289162623</v>
      </c>
      <c r="AQ817">
        <f t="shared" si="482"/>
        <v>-25.26482869549163</v>
      </c>
      <c r="AR817" s="28">
        <f t="shared" si="501"/>
        <v>-35.83391681683063</v>
      </c>
      <c r="AS817" s="30">
        <f t="shared" si="502"/>
        <v>-180.00024106764988</v>
      </c>
      <c r="AT817" s="28">
        <f t="shared" si="503"/>
        <v>22.628181351112723</v>
      </c>
      <c r="AU817" s="28">
        <f t="shared" si="504"/>
        <v>85.762501508756358</v>
      </c>
      <c r="AV817" s="29">
        <f t="shared" si="505"/>
        <v>-1.880697145668679</v>
      </c>
      <c r="AW817" s="28">
        <f t="shared" si="506"/>
        <v>-36.359428165085141</v>
      </c>
      <c r="AX817" s="31">
        <f t="shared" si="507"/>
        <v>20.747484205444042</v>
      </c>
      <c r="AY817" s="28">
        <f t="shared" si="508"/>
        <v>49.403073343671217</v>
      </c>
      <c r="AZ817" s="8">
        <f t="shared" si="509"/>
        <v>-15.086432611386588</v>
      </c>
      <c r="BA817" s="8">
        <f t="shared" si="510"/>
        <v>-130.59716772397866</v>
      </c>
      <c r="BB817" s="8">
        <f t="shared" si="511"/>
        <v>49.402832276021343</v>
      </c>
      <c r="BD817" s="32">
        <f t="shared" si="512"/>
        <v>-15</v>
      </c>
      <c r="BE817" s="32">
        <f t="shared" si="513"/>
        <v>-131</v>
      </c>
      <c r="BF817" s="32">
        <f t="shared" si="514"/>
        <v>49</v>
      </c>
    </row>
    <row r="818" spans="22:58" x14ac:dyDescent="0.25">
      <c r="V818" s="27">
        <v>9.1400000000001391</v>
      </c>
      <c r="W818" s="32">
        <f t="shared" si="484"/>
        <v>13803842646.033283</v>
      </c>
      <c r="X818">
        <f t="shared" si="483"/>
        <v>-3.4139245433795011</v>
      </c>
      <c r="Y818" s="28">
        <f t="shared" si="485"/>
        <v>-146.43990468677373</v>
      </c>
      <c r="Z818" s="28">
        <f t="shared" si="486"/>
        <v>-89.99999727022157</v>
      </c>
      <c r="AA818" s="28">
        <f t="shared" si="487"/>
        <v>108.3575004173131</v>
      </c>
      <c r="AB818" s="28">
        <f t="shared" si="488"/>
        <v>-89.999781099067548</v>
      </c>
      <c r="AC818" s="28">
        <f t="shared" si="489"/>
        <v>97.653250810913988</v>
      </c>
      <c r="AD818" s="28">
        <f t="shared" si="490"/>
        <v>89.999249310931262</v>
      </c>
      <c r="AE818" s="28">
        <f t="shared" si="491"/>
        <v>56.156921998073869</v>
      </c>
      <c r="AF818" s="28">
        <f t="shared" si="492"/>
        <v>-90.000529058357856</v>
      </c>
      <c r="AG818" s="28">
        <f t="shared" si="480"/>
        <v>92.110410468749379</v>
      </c>
      <c r="AH818" s="28">
        <f t="shared" si="493"/>
        <v>-232.6438172395624</v>
      </c>
      <c r="AI818" s="28">
        <f t="shared" si="494"/>
        <v>-89.999999999866361</v>
      </c>
      <c r="AJ818" s="28">
        <f t="shared" si="495"/>
        <v>155.98232978116695</v>
      </c>
      <c r="AK818" s="28">
        <f t="shared" si="496"/>
        <v>89.999999090073871</v>
      </c>
      <c r="AL818" s="29">
        <f t="shared" si="497"/>
        <v>-105.78405441896221</v>
      </c>
      <c r="AM818" s="28">
        <f t="shared" si="498"/>
        <v>-89.999705612129887</v>
      </c>
      <c r="AN818" s="28">
        <f t="shared" si="499"/>
        <v>-90.335131408608291</v>
      </c>
      <c r="AO818" s="28">
        <f t="shared" si="500"/>
        <v>-89.999706521922377</v>
      </c>
      <c r="AP818">
        <f t="shared" si="481"/>
        <v>23.609121289162623</v>
      </c>
      <c r="AQ818">
        <f t="shared" si="482"/>
        <v>-25.26482869549163</v>
      </c>
      <c r="AR818" s="28">
        <f t="shared" si="501"/>
        <v>-35.833916816863429</v>
      </c>
      <c r="AS818" s="30">
        <f t="shared" si="502"/>
        <v>-180.00023558028022</v>
      </c>
      <c r="AT818" s="28">
        <f t="shared" si="503"/>
        <v>22.827114009105323</v>
      </c>
      <c r="AU818" s="28">
        <f t="shared" si="504"/>
        <v>85.858619254228003</v>
      </c>
      <c r="AV818" s="29">
        <f t="shared" si="505"/>
        <v>-1.9520454958306763</v>
      </c>
      <c r="AW818" s="28">
        <f t="shared" si="506"/>
        <v>-36.9914009539849</v>
      </c>
      <c r="AX818" s="31">
        <f t="shared" si="507"/>
        <v>20.875068513274645</v>
      </c>
      <c r="AY818" s="28">
        <f t="shared" si="508"/>
        <v>48.867218300243103</v>
      </c>
      <c r="AZ818" s="8">
        <f t="shared" si="509"/>
        <v>-14.958848303588784</v>
      </c>
      <c r="BA818" s="8">
        <f t="shared" si="510"/>
        <v>-131.13301728003711</v>
      </c>
      <c r="BB818" s="8">
        <f t="shared" si="511"/>
        <v>48.866982719962891</v>
      </c>
      <c r="BD818" s="32">
        <f t="shared" si="512"/>
        <v>-15</v>
      </c>
      <c r="BE818" s="32">
        <f t="shared" si="513"/>
        <v>-131</v>
      </c>
      <c r="BF818" s="32">
        <f t="shared" si="514"/>
        <v>49</v>
      </c>
    </row>
    <row r="819" spans="22:58" x14ac:dyDescent="0.25">
      <c r="V819" s="27">
        <v>9.1500000000001407</v>
      </c>
      <c r="W819" s="32">
        <f t="shared" si="484"/>
        <v>14125375446.23213</v>
      </c>
      <c r="X819">
        <f t="shared" si="483"/>
        <v>-3.4139245433795011</v>
      </c>
      <c r="Y819" s="28">
        <f t="shared" si="485"/>
        <v>-146.63990468677378</v>
      </c>
      <c r="Z819" s="28">
        <f t="shared" si="486"/>
        <v>-89.999997332358916</v>
      </c>
      <c r="AA819" s="28">
        <f t="shared" si="487"/>
        <v>108.55750041731029</v>
      </c>
      <c r="AB819" s="28">
        <f t="shared" si="488"/>
        <v>-89.999786081861103</v>
      </c>
      <c r="AC819" s="28">
        <f t="shared" si="489"/>
        <v>97.853250810880468</v>
      </c>
      <c r="AD819" s="28">
        <f t="shared" si="490"/>
        <v>89.999266398700655</v>
      </c>
      <c r="AE819" s="28">
        <f t="shared" si="491"/>
        <v>56.356921998037492</v>
      </c>
      <c r="AF819" s="28">
        <f t="shared" si="492"/>
        <v>-90.000517015519364</v>
      </c>
      <c r="AG819" s="28">
        <f t="shared" si="480"/>
        <v>92.110410468749379</v>
      </c>
      <c r="AH819" s="28">
        <f t="shared" si="493"/>
        <v>-232.84381723956244</v>
      </c>
      <c r="AI819" s="28">
        <f t="shared" si="494"/>
        <v>-89.999999999869402</v>
      </c>
      <c r="AJ819" s="28">
        <f t="shared" si="495"/>
        <v>156.182329781167</v>
      </c>
      <c r="AK819" s="28">
        <f t="shared" si="496"/>
        <v>89.999999110786305</v>
      </c>
      <c r="AL819" s="29">
        <f t="shared" si="497"/>
        <v>-105.98405441895709</v>
      </c>
      <c r="AM819" s="28">
        <f t="shared" si="498"/>
        <v>-89.999712313215923</v>
      </c>
      <c r="AN819" s="28">
        <f t="shared" si="499"/>
        <v>-90.535131408603164</v>
      </c>
      <c r="AO819" s="28">
        <f t="shared" si="500"/>
        <v>-89.99971320229902</v>
      </c>
      <c r="AP819">
        <f t="shared" si="481"/>
        <v>23.609121289162623</v>
      </c>
      <c r="AQ819">
        <f t="shared" si="482"/>
        <v>-25.26482869549163</v>
      </c>
      <c r="AR819" s="28">
        <f t="shared" si="501"/>
        <v>-35.833916816894678</v>
      </c>
      <c r="AS819" s="30">
        <f t="shared" si="502"/>
        <v>-180.0002302178184</v>
      </c>
      <c r="AT819" s="28">
        <f t="shared" si="503"/>
        <v>23.026094460471768</v>
      </c>
      <c r="AU819" s="28">
        <f t="shared" si="504"/>
        <v>85.952571661231687</v>
      </c>
      <c r="AV819" s="29">
        <f t="shared" si="505"/>
        <v>-2.0255209785315276</v>
      </c>
      <c r="AW819" s="28">
        <f t="shared" si="506"/>
        <v>-37.627401224035353</v>
      </c>
      <c r="AX819" s="31">
        <f t="shared" si="507"/>
        <v>21.00057348194024</v>
      </c>
      <c r="AY819" s="28">
        <f t="shared" si="508"/>
        <v>48.325170437196334</v>
      </c>
      <c r="AZ819" s="8">
        <f t="shared" si="509"/>
        <v>-14.833343334954439</v>
      </c>
      <c r="BA819" s="8">
        <f t="shared" si="510"/>
        <v>-131.67505978062206</v>
      </c>
      <c r="BB819" s="8">
        <f t="shared" si="511"/>
        <v>48.324940219377936</v>
      </c>
      <c r="BD819" s="32">
        <f t="shared" si="512"/>
        <v>-15</v>
      </c>
      <c r="BE819" s="32">
        <f t="shared" si="513"/>
        <v>-132</v>
      </c>
      <c r="BF819" s="32">
        <f t="shared" si="514"/>
        <v>48</v>
      </c>
    </row>
    <row r="820" spans="22:58" x14ac:dyDescent="0.25">
      <c r="V820" s="27">
        <v>9.1600000000001405</v>
      </c>
      <c r="W820" s="32">
        <f t="shared" si="484"/>
        <v>14454397707.463968</v>
      </c>
      <c r="X820">
        <f t="shared" si="483"/>
        <v>-3.4139245433795011</v>
      </c>
      <c r="Y820" s="28">
        <f t="shared" si="485"/>
        <v>-146.83990468677376</v>
      </c>
      <c r="Z820" s="28">
        <f t="shared" si="486"/>
        <v>-89.999997393081841</v>
      </c>
      <c r="AA820" s="28">
        <f t="shared" si="487"/>
        <v>108.75750041730755</v>
      </c>
      <c r="AB820" s="28">
        <f t="shared" si="488"/>
        <v>-89.999790951232427</v>
      </c>
      <c r="AC820" s="28">
        <f t="shared" si="489"/>
        <v>98.053250810848425</v>
      </c>
      <c r="AD820" s="28">
        <f t="shared" si="490"/>
        <v>89.999283097504943</v>
      </c>
      <c r="AE820" s="28">
        <f t="shared" si="491"/>
        <v>56.556921998002721</v>
      </c>
      <c r="AF820" s="28">
        <f t="shared" si="492"/>
        <v>-90.000505246809311</v>
      </c>
      <c r="AG820" s="28">
        <f t="shared" si="480"/>
        <v>92.110410468749379</v>
      </c>
      <c r="AH820" s="28">
        <f t="shared" si="493"/>
        <v>-233.04381723956243</v>
      </c>
      <c r="AI820" s="28">
        <f t="shared" si="494"/>
        <v>-89.999999999872387</v>
      </c>
      <c r="AJ820" s="28">
        <f t="shared" si="495"/>
        <v>156.38232978116699</v>
      </c>
      <c r="AK820" s="28">
        <f t="shared" si="496"/>
        <v>89.99999913102728</v>
      </c>
      <c r="AL820" s="29">
        <f t="shared" si="497"/>
        <v>-106.18405441895217</v>
      </c>
      <c r="AM820" s="28">
        <f t="shared" si="498"/>
        <v>-89.999718861766638</v>
      </c>
      <c r="AN820" s="28">
        <f t="shared" si="499"/>
        <v>-90.735131408598249</v>
      </c>
      <c r="AO820" s="28">
        <f t="shared" si="500"/>
        <v>-89.999719730611744</v>
      </c>
      <c r="AP820">
        <f t="shared" si="481"/>
        <v>23.609121289162623</v>
      </c>
      <c r="AQ820">
        <f t="shared" si="482"/>
        <v>-25.26482869549163</v>
      </c>
      <c r="AR820" s="28">
        <f t="shared" si="501"/>
        <v>-35.833916816924535</v>
      </c>
      <c r="AS820" s="30">
        <f t="shared" si="502"/>
        <v>-180.00022497742106</v>
      </c>
      <c r="AT820" s="28">
        <f t="shared" si="503"/>
        <v>23.225120575602038</v>
      </c>
      <c r="AU820" s="28">
        <f t="shared" si="504"/>
        <v>86.044406522433363</v>
      </c>
      <c r="AV820" s="29">
        <f t="shared" si="505"/>
        <v>-2.1011497295362576</v>
      </c>
      <c r="AW820" s="28">
        <f t="shared" si="506"/>
        <v>-38.267139290659649</v>
      </c>
      <c r="AX820" s="31">
        <f t="shared" si="507"/>
        <v>21.123970846065781</v>
      </c>
      <c r="AY820" s="28">
        <f t="shared" si="508"/>
        <v>47.777267231773713</v>
      </c>
      <c r="AZ820" s="8">
        <f t="shared" si="509"/>
        <v>-14.709945970858755</v>
      </c>
      <c r="BA820" s="8">
        <f t="shared" si="510"/>
        <v>-132.22295774564734</v>
      </c>
      <c r="BB820" s="8">
        <f t="shared" si="511"/>
        <v>47.777042254352665</v>
      </c>
      <c r="BD820" s="32">
        <f t="shared" si="512"/>
        <v>-15</v>
      </c>
      <c r="BE820" s="32">
        <f t="shared" si="513"/>
        <v>-132</v>
      </c>
      <c r="BF820" s="32">
        <f t="shared" si="514"/>
        <v>48</v>
      </c>
    </row>
    <row r="821" spans="22:58" x14ac:dyDescent="0.25">
      <c r="V821" s="27">
        <v>9.1700000000001403</v>
      </c>
      <c r="W821" s="32">
        <f t="shared" si="484"/>
        <v>14791083881.686874</v>
      </c>
      <c r="X821">
        <f t="shared" si="483"/>
        <v>-3.4139245433795011</v>
      </c>
      <c r="Y821" s="28">
        <f t="shared" si="485"/>
        <v>-147.03990468677375</v>
      </c>
      <c r="Z821" s="28">
        <f t="shared" si="486"/>
        <v>-89.999997452422548</v>
      </c>
      <c r="AA821" s="28">
        <f t="shared" si="487"/>
        <v>108.95750041730496</v>
      </c>
      <c r="AB821" s="28">
        <f t="shared" si="488"/>
        <v>-89.999795709763333</v>
      </c>
      <c r="AC821" s="28">
        <f t="shared" si="489"/>
        <v>98.253250810817804</v>
      </c>
      <c r="AD821" s="28">
        <f t="shared" si="490"/>
        <v>89.999299416198042</v>
      </c>
      <c r="AE821" s="28">
        <f t="shared" si="491"/>
        <v>56.756921997969513</v>
      </c>
      <c r="AF821" s="28">
        <f t="shared" si="492"/>
        <v>-90.000493745987839</v>
      </c>
      <c r="AG821" s="28">
        <f t="shared" si="480"/>
        <v>92.110410468749379</v>
      </c>
      <c r="AH821" s="28">
        <f t="shared" si="493"/>
        <v>-233.24381723956242</v>
      </c>
      <c r="AI821" s="28">
        <f t="shared" si="494"/>
        <v>-89.999999999875286</v>
      </c>
      <c r="AJ821" s="28">
        <f t="shared" si="495"/>
        <v>156.58232978116698</v>
      </c>
      <c r="AK821" s="28">
        <f t="shared" si="496"/>
        <v>89.999999150807511</v>
      </c>
      <c r="AL821" s="29">
        <f t="shared" si="497"/>
        <v>-106.38405441894746</v>
      </c>
      <c r="AM821" s="28">
        <f t="shared" si="498"/>
        <v>-89.999725261254127</v>
      </c>
      <c r="AN821" s="28">
        <f t="shared" si="499"/>
        <v>-90.935131408593534</v>
      </c>
      <c r="AO821" s="28">
        <f t="shared" si="500"/>
        <v>-89.999726110321902</v>
      </c>
      <c r="AP821">
        <f t="shared" si="481"/>
        <v>23.609121289162623</v>
      </c>
      <c r="AQ821">
        <f t="shared" si="482"/>
        <v>-25.26482869549163</v>
      </c>
      <c r="AR821" s="28">
        <f t="shared" si="501"/>
        <v>-35.833916816953028</v>
      </c>
      <c r="AS821" s="30">
        <f t="shared" si="502"/>
        <v>-180.00021985630974</v>
      </c>
      <c r="AT821" s="28">
        <f t="shared" si="503"/>
        <v>23.424190318860866</v>
      </c>
      <c r="AU821" s="28">
        <f t="shared" si="504"/>
        <v>86.134170641416759</v>
      </c>
      <c r="AV821" s="29">
        <f t="shared" si="505"/>
        <v>-2.178956045816657</v>
      </c>
      <c r="AW821" s="28">
        <f t="shared" si="506"/>
        <v>-38.910316337708359</v>
      </c>
      <c r="AX821" s="31">
        <f t="shared" si="507"/>
        <v>21.245234273044208</v>
      </c>
      <c r="AY821" s="28">
        <f t="shared" si="508"/>
        <v>47.2238543037084</v>
      </c>
      <c r="AZ821" s="8">
        <f t="shared" si="509"/>
        <v>-14.588682543908821</v>
      </c>
      <c r="BA821" s="8">
        <f t="shared" si="510"/>
        <v>-132.77636555260133</v>
      </c>
      <c r="BB821" s="8">
        <f t="shared" si="511"/>
        <v>47.223634447398666</v>
      </c>
      <c r="BD821" s="32">
        <f t="shared" si="512"/>
        <v>-15</v>
      </c>
      <c r="BE821" s="32">
        <f t="shared" si="513"/>
        <v>-133</v>
      </c>
      <c r="BF821" s="32">
        <f t="shared" si="514"/>
        <v>47</v>
      </c>
    </row>
    <row r="822" spans="22:58" x14ac:dyDescent="0.25">
      <c r="V822" s="27">
        <v>9.18000000000014</v>
      </c>
      <c r="W822" s="32">
        <f t="shared" si="484"/>
        <v>15135612484.366991</v>
      </c>
      <c r="X822">
        <f t="shared" si="483"/>
        <v>-3.4139245433795011</v>
      </c>
      <c r="Y822" s="28">
        <f t="shared" si="485"/>
        <v>-147.23990468677374</v>
      </c>
      <c r="Z822" s="28">
        <f t="shared" si="486"/>
        <v>-89.999997510412484</v>
      </c>
      <c r="AA822" s="28">
        <f t="shared" si="487"/>
        <v>109.15750041730247</v>
      </c>
      <c r="AB822" s="28">
        <f t="shared" si="488"/>
        <v>-89.999800359976859</v>
      </c>
      <c r="AC822" s="28">
        <f t="shared" si="489"/>
        <v>98.453250810788575</v>
      </c>
      <c r="AD822" s="28">
        <f t="shared" si="490"/>
        <v>89.999315363432316</v>
      </c>
      <c r="AE822" s="28">
        <f t="shared" si="491"/>
        <v>56.956921997937812</v>
      </c>
      <c r="AF822" s="28">
        <f t="shared" si="492"/>
        <v>-90.000482506957013</v>
      </c>
      <c r="AG822" s="28">
        <f t="shared" si="480"/>
        <v>92.110410468749379</v>
      </c>
      <c r="AH822" s="28">
        <f t="shared" si="493"/>
        <v>-233.44381723956243</v>
      </c>
      <c r="AI822" s="28">
        <f t="shared" si="494"/>
        <v>-89.999999999878128</v>
      </c>
      <c r="AJ822" s="28">
        <f t="shared" si="495"/>
        <v>156.78232978116699</v>
      </c>
      <c r="AK822" s="28">
        <f t="shared" si="496"/>
        <v>89.9999991701375</v>
      </c>
      <c r="AL822" s="29">
        <f t="shared" si="497"/>
        <v>-106.58405441894296</v>
      </c>
      <c r="AM822" s="28">
        <f t="shared" si="498"/>
        <v>-89.999731515071488</v>
      </c>
      <c r="AN822" s="28">
        <f t="shared" si="499"/>
        <v>-91.135131408589004</v>
      </c>
      <c r="AO822" s="28">
        <f t="shared" si="500"/>
        <v>-89.999732344812116</v>
      </c>
      <c r="AP822">
        <f t="shared" si="481"/>
        <v>23.609121289162623</v>
      </c>
      <c r="AQ822">
        <f t="shared" si="482"/>
        <v>-25.26482869549163</v>
      </c>
      <c r="AR822" s="28">
        <f t="shared" si="501"/>
        <v>-35.833916816980199</v>
      </c>
      <c r="AS822" s="30">
        <f t="shared" si="502"/>
        <v>-180.00021485176913</v>
      </c>
      <c r="AT822" s="28">
        <f t="shared" si="503"/>
        <v>23.623301744521221</v>
      </c>
      <c r="AU822" s="28">
        <f t="shared" si="504"/>
        <v>86.221909848717928</v>
      </c>
      <c r="AV822" s="29">
        <f t="shared" si="505"/>
        <v>-2.2589622917868808</v>
      </c>
      <c r="AW822" s="28">
        <f t="shared" si="506"/>
        <v>-39.556625032236752</v>
      </c>
      <c r="AX822" s="31">
        <f t="shared" si="507"/>
        <v>21.364339452734342</v>
      </c>
      <c r="AY822" s="28">
        <f t="shared" si="508"/>
        <v>46.665284816481176</v>
      </c>
      <c r="AZ822" s="8">
        <f t="shared" si="509"/>
        <v>-14.469577364245858</v>
      </c>
      <c r="BA822" s="8">
        <f t="shared" si="510"/>
        <v>-133.33493003528795</v>
      </c>
      <c r="BB822" s="8">
        <f t="shared" si="511"/>
        <v>46.665069964712046</v>
      </c>
      <c r="BD822" s="32">
        <f t="shared" si="512"/>
        <v>-14</v>
      </c>
      <c r="BE822" s="32">
        <f t="shared" si="513"/>
        <v>-133</v>
      </c>
      <c r="BF822" s="32">
        <f t="shared" si="514"/>
        <v>47</v>
      </c>
    </row>
  </sheetData>
  <sheetProtection formatCells="0" formatColumns="0" formatRows="0" insertColumns="0" insertRows="0" insertHyperlinks="0" deleteColumns="0" deleteRows="0" sort="0" autoFilter="0" pivotTables="0"/>
  <mergeCells count="14">
    <mergeCell ref="AZ2:BB2"/>
    <mergeCell ref="BD2:BF2"/>
    <mergeCell ref="A57:B57"/>
    <mergeCell ref="AX2:AY2"/>
    <mergeCell ref="A16:B16"/>
    <mergeCell ref="A23:B23"/>
    <mergeCell ref="A34:B34"/>
    <mergeCell ref="A50:B50"/>
    <mergeCell ref="AV2:AW2"/>
    <mergeCell ref="A1:S1"/>
    <mergeCell ref="X2:AF2"/>
    <mergeCell ref="AG2:AO2"/>
    <mergeCell ref="AR2:AS2"/>
    <mergeCell ref="AT2:AU2"/>
  </mergeCells>
  <pageMargins left="0.7" right="0.7" top="0.75" bottom="0.75" header="0.3" footer="0.3"/>
  <pageSetup orientation="portrait" r:id="rId1"/>
  <drawing r:id="rId2"/>
  <legacyDrawing r:id="rId3"/>
  <oleObjects>
    <mc:AlternateContent xmlns:mc="http://schemas.openxmlformats.org/markup-compatibility/2006">
      <mc:Choice Requires="x14">
        <oleObject progId="Visio.Drawing.11" shapeId="2049" r:id="rId4">
          <objectPr defaultSize="0" autoPict="0" altText="" r:id="rId5">
            <anchor moveWithCells="1">
              <from>
                <xdr:col>3</xdr:col>
                <xdr:colOff>38100</xdr:colOff>
                <xdr:row>1</xdr:row>
                <xdr:rowOff>57150</xdr:rowOff>
              </from>
              <to>
                <xdr:col>18</xdr:col>
                <xdr:colOff>171450</xdr:colOff>
                <xdr:row>20</xdr:row>
                <xdr:rowOff>161925</xdr:rowOff>
              </to>
            </anchor>
          </objectPr>
        </oleObject>
      </mc:Choice>
      <mc:Fallback>
        <oleObject progId="Visio.Drawing.11" shapeId="2049"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R4"/>
  <sheetViews>
    <sheetView workbookViewId="0">
      <selection activeCell="S37" sqref="S37"/>
    </sheetView>
  </sheetViews>
  <sheetFormatPr defaultRowHeight="15" x14ac:dyDescent="0.25"/>
  <sheetData>
    <row r="3" spans="4:18" x14ac:dyDescent="0.25">
      <c r="D3" s="75" t="s">
        <v>130</v>
      </c>
      <c r="E3" s="65"/>
      <c r="F3" s="65"/>
      <c r="G3" s="65"/>
      <c r="H3" s="65"/>
      <c r="I3" s="65"/>
      <c r="J3" s="65"/>
      <c r="K3" s="65"/>
      <c r="L3" s="65"/>
      <c r="M3" s="65"/>
      <c r="N3" s="65"/>
      <c r="O3" s="65"/>
      <c r="P3" s="65"/>
      <c r="Q3" s="65"/>
      <c r="R3" s="65"/>
    </row>
    <row r="4" spans="4:18" x14ac:dyDescent="0.25">
      <c r="D4" s="65"/>
      <c r="E4" s="65"/>
      <c r="F4" s="65"/>
      <c r="G4" s="65"/>
      <c r="H4" s="65"/>
      <c r="I4" s="65"/>
      <c r="J4" s="65"/>
      <c r="K4" s="65"/>
      <c r="L4" s="65"/>
      <c r="M4" s="65"/>
      <c r="N4" s="65"/>
      <c r="O4" s="65"/>
      <c r="P4" s="65"/>
      <c r="Q4" s="65"/>
      <c r="R4" s="65"/>
    </row>
  </sheetData>
  <mergeCells count="1">
    <mergeCell ref="D3:R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I21:I24"/>
  <sheetViews>
    <sheetView workbookViewId="0">
      <selection activeCell="I22" sqref="I22"/>
    </sheetView>
  </sheetViews>
  <sheetFormatPr defaultRowHeight="15" x14ac:dyDescent="0.25"/>
  <sheetData>
    <row r="21" spans="9:9" x14ac:dyDescent="0.25">
      <c r="I21">
        <f>10^6^1.208</f>
        <v>17701089.583174217</v>
      </c>
    </row>
    <row r="22" spans="9:9" x14ac:dyDescent="0.25">
      <c r="I22">
        <f>(0.01927*2.6)^2.354</f>
        <v>8.69878941674689E-4</v>
      </c>
    </row>
    <row r="23" spans="9:9" x14ac:dyDescent="0.25">
      <c r="I23">
        <f>I21*I22*4.21</f>
        <v>64824.75935775289</v>
      </c>
    </row>
    <row r="24" spans="9:9" x14ac:dyDescent="0.25">
      <c r="I24" t="s">
        <v>144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5</vt:i4>
      </vt:variant>
      <vt:variant>
        <vt:lpstr>Intervalos com Nome</vt:lpstr>
      </vt:variant>
      <vt:variant>
        <vt:i4>14</vt:i4>
      </vt:variant>
    </vt:vector>
  </HeadingPairs>
  <TitlesOfParts>
    <vt:vector size="19" baseType="lpstr">
      <vt:lpstr>Sheet1</vt:lpstr>
      <vt:lpstr>Sheet2</vt:lpstr>
      <vt:lpstr>Sheet3</vt:lpstr>
      <vt:lpstr>Sheet4</vt:lpstr>
      <vt:lpstr>Sheet5</vt:lpstr>
      <vt:lpstr>DC_gain_comp</vt:lpstr>
      <vt:lpstr>DC_gain_power</vt:lpstr>
      <vt:lpstr>fp</vt:lpstr>
      <vt:lpstr>fp_comp1</vt:lpstr>
      <vt:lpstr>fp_comp2</vt:lpstr>
      <vt:lpstr>fp_ff</vt:lpstr>
      <vt:lpstr>fz_comp</vt:lpstr>
      <vt:lpstr>fz_ff</vt:lpstr>
      <vt:lpstr>fzESR</vt:lpstr>
      <vt:lpstr>fzRHP</vt:lpstr>
      <vt:lpstr>GmPS</vt:lpstr>
      <vt:lpstr>Rsns</vt:lpstr>
      <vt:lpstr>Vout</vt:lpstr>
      <vt:lpstr>Vref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2025-07-31T16:11:33Z</dcterms:modified>
</cp:coreProperties>
</file>