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9795" windowHeight="7005" firstSheet="1" activeTab="1"/>
  </bookViews>
  <sheets>
    <sheet name="Revision History" sheetId="3" r:id="rId1"/>
    <sheet name="Power Estimation" sheetId="1" r:id="rId2"/>
    <sheet name="Efficiency Data" sheetId="4" r:id="rId3"/>
    <sheet name="Parameters" sheetId="5" r:id="rId4"/>
    <sheet name="Extrapolator" sheetId="6" r:id="rId5"/>
  </sheets>
  <definedNames>
    <definedName name="_xlnm._FilterDatabase" localSheetId="2" hidden="1">'Efficiency Data'!$A$1:$G$757</definedName>
  </definedNames>
  <calcPr calcId="145621"/>
</workbook>
</file>

<file path=xl/calcChain.xml><?xml version="1.0" encoding="utf-8"?>
<calcChain xmlns="http://schemas.openxmlformats.org/spreadsheetml/2006/main">
  <c r="L2" i="6" l="1"/>
  <c r="F3" i="6"/>
  <c r="G3" i="6"/>
  <c r="X3" i="6"/>
  <c r="F4" i="6"/>
  <c r="G4" i="6"/>
  <c r="X4" i="6"/>
  <c r="F2" i="6"/>
  <c r="G2" i="6"/>
  <c r="X2" i="6"/>
  <c r="F13" i="5"/>
  <c r="L3" i="6"/>
  <c r="L4" i="6"/>
  <c r="E13" i="5"/>
  <c r="E3" i="6"/>
  <c r="E4" i="6"/>
  <c r="E2" i="6"/>
  <c r="D3" i="6"/>
  <c r="J3" i="6" s="1"/>
  <c r="Y3" i="6" s="1"/>
  <c r="AC3" i="6" s="1"/>
  <c r="D4" i="6"/>
  <c r="J4" i="6" s="1"/>
  <c r="D2" i="6"/>
  <c r="J2" i="6" s="1"/>
  <c r="K2" i="6" s="1"/>
  <c r="C4" i="6"/>
  <c r="C3" i="6"/>
  <c r="C2" i="6"/>
  <c r="E14" i="5"/>
  <c r="E15" i="5"/>
  <c r="G28" i="1"/>
  <c r="C16" i="1"/>
  <c r="G16" i="1"/>
  <c r="G14" i="1"/>
  <c r="G15" i="1"/>
  <c r="G17" i="1"/>
  <c r="G18" i="1"/>
  <c r="G13" i="1"/>
  <c r="G23" i="1"/>
  <c r="G24" i="1"/>
  <c r="G22" i="1"/>
  <c r="F21" i="1"/>
  <c r="G21" i="1"/>
  <c r="F20" i="1"/>
  <c r="G20" i="1"/>
  <c r="F19" i="1"/>
  <c r="G19" i="1"/>
  <c r="C20" i="1"/>
  <c r="C21" i="1"/>
  <c r="C19" i="1"/>
  <c r="D14" i="5"/>
  <c r="G14" i="5" s="1"/>
  <c r="D15" i="5"/>
  <c r="D13" i="5"/>
  <c r="A722" i="4"/>
  <c r="A686" i="4"/>
  <c r="A650" i="4"/>
  <c r="A614" i="4"/>
  <c r="A578" i="4"/>
  <c r="A542" i="4"/>
  <c r="A506" i="4"/>
  <c r="A470" i="4"/>
  <c r="A434" i="4"/>
  <c r="A398" i="4"/>
  <c r="A362" i="4"/>
  <c r="A326" i="4"/>
  <c r="A290" i="4"/>
  <c r="A254" i="4"/>
  <c r="A218" i="4"/>
  <c r="A182" i="4"/>
  <c r="A146" i="4"/>
  <c r="A110" i="4"/>
  <c r="A74" i="4"/>
  <c r="A3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G27" i="1"/>
  <c r="B10" i="1"/>
  <c r="C13" i="5"/>
  <c r="G13" i="5"/>
  <c r="B29" i="1"/>
  <c r="B11" i="1"/>
  <c r="C14" i="5"/>
  <c r="B12" i="1"/>
  <c r="C15" i="5"/>
  <c r="F15" i="5"/>
  <c r="G15" i="5"/>
  <c r="F14" i="5"/>
  <c r="K3" i="6" l="1"/>
  <c r="P3" i="6" s="1"/>
  <c r="T3" i="6" s="1"/>
  <c r="V3" i="6" s="1"/>
  <c r="O3" i="6"/>
  <c r="S3" i="6" s="1"/>
  <c r="AA3" i="6"/>
  <c r="AE3" i="6" s="1"/>
  <c r="M3" i="6"/>
  <c r="Q3" i="6" s="1"/>
  <c r="AB3" i="6"/>
  <c r="AF3" i="6" s="1"/>
  <c r="AH3" i="6" s="1"/>
  <c r="P2" i="6"/>
  <c r="T2" i="6" s="1"/>
  <c r="AB2" i="6"/>
  <c r="AF2" i="6" s="1"/>
  <c r="N2" i="6"/>
  <c r="R2" i="6" s="1"/>
  <c r="Z2" i="6"/>
  <c r="AD2" i="6" s="1"/>
  <c r="AG2" i="6" s="1"/>
  <c r="O2" i="6"/>
  <c r="S2" i="6" s="1"/>
  <c r="V2" i="6" s="1"/>
  <c r="W2" i="6" s="1"/>
  <c r="Y2" i="6"/>
  <c r="AC2" i="6" s="1"/>
  <c r="M2" i="6"/>
  <c r="Q2" i="6" s="1"/>
  <c r="U2" i="6" s="1"/>
  <c r="AA2" i="6"/>
  <c r="AE2" i="6" s="1"/>
  <c r="AA4" i="6"/>
  <c r="AE4" i="6" s="1"/>
  <c r="K4" i="6"/>
  <c r="Z4" i="6" s="1"/>
  <c r="AD4" i="6" s="1"/>
  <c r="M4" i="6"/>
  <c r="Q4" i="6" s="1"/>
  <c r="O4" i="6"/>
  <c r="S4" i="6" s="1"/>
  <c r="Y4" i="6"/>
  <c r="AC4" i="6" s="1"/>
  <c r="Z3" i="6" l="1"/>
  <c r="AD3" i="6" s="1"/>
  <c r="AG3" i="6" s="1"/>
  <c r="AI3" i="6" s="1"/>
  <c r="N3" i="6"/>
  <c r="R3" i="6" s="1"/>
  <c r="U3" i="6" s="1"/>
  <c r="W3" i="6" s="1"/>
  <c r="AH2" i="6"/>
  <c r="AI2" i="6" s="1"/>
  <c r="AJ2" i="6" s="1"/>
  <c r="H10" i="1" s="1"/>
  <c r="G10" i="1" s="1"/>
  <c r="P4" i="6"/>
  <c r="T4" i="6" s="1"/>
  <c r="V4" i="6" s="1"/>
  <c r="AG4" i="6"/>
  <c r="N4" i="6"/>
  <c r="R4" i="6" s="1"/>
  <c r="U4" i="6" s="1"/>
  <c r="AB4" i="6"/>
  <c r="AF4" i="6" s="1"/>
  <c r="AH4" i="6" s="1"/>
  <c r="AJ3" i="6" l="1"/>
  <c r="H11" i="1" s="1"/>
  <c r="G11" i="1" s="1"/>
  <c r="AI4" i="6"/>
  <c r="W4" i="6"/>
  <c r="AJ4" i="6" l="1"/>
  <c r="H12" i="1" s="1"/>
  <c r="G12" i="1" s="1"/>
  <c r="G29" i="1" s="1"/>
  <c r="J10" i="1" l="1"/>
  <c r="G26" i="1"/>
</calcChain>
</file>

<file path=xl/comments1.xml><?xml version="1.0" encoding="utf-8"?>
<comments xmlns="http://schemas.openxmlformats.org/spreadsheetml/2006/main">
  <authors>
    <author>Wallinger, Karl</author>
    <author>LaRosa, Kevin</author>
  </authors>
  <commentList>
    <comment ref="F5" authorId="0">
      <text>
        <r>
          <rPr>
            <sz val="9"/>
            <color indexed="81"/>
            <rFont val="Tahoma"/>
            <family val="2"/>
          </rPr>
          <t>Maximum PCB Temperature under the PMIC</t>
        </r>
      </text>
    </comment>
    <comment ref="F9" authorId="0">
      <text>
        <r>
          <rPr>
            <sz val="9"/>
            <color indexed="81"/>
            <rFont val="Tahoma"/>
            <family val="2"/>
          </rPr>
          <t>For BUCKs, DC resistance of the inductor used during characterization
For Load Switches, resistance of load switch</t>
        </r>
      </text>
    </comment>
    <comment ref="D16" authorId="1">
      <text>
        <r>
          <rPr>
            <b/>
            <sz val="9"/>
            <color indexed="81"/>
            <rFont val="Tahoma"/>
            <family val="2"/>
          </rPr>
          <t>RMS Current should be used for VTT LDO</t>
        </r>
      </text>
    </comment>
    <comment ref="B19" authorId="1">
      <text>
        <r>
          <rPr>
            <b/>
            <sz val="9"/>
            <color indexed="81"/>
            <rFont val="Tahoma"/>
            <family val="2"/>
          </rPr>
          <t>Selection based on specified Rdson values, other input voltages are acceptable</t>
        </r>
      </text>
    </comment>
  </commentList>
</comments>
</file>

<file path=xl/sharedStrings.xml><?xml version="1.0" encoding="utf-8"?>
<sst xmlns="http://schemas.openxmlformats.org/spreadsheetml/2006/main" count="160" uniqueCount="106">
  <si>
    <t>About this document</t>
  </si>
  <si>
    <t>This tool is designed as an aid for customers of Texas Instruments related to their use of the TPS65086. This tool is provided “as is” and Texas Instruments makes no warranties, either express or implied, with regard to the tool or its output, and assumes no liability for applications assistance of the design of the user’s products.  User is responsible for its products and applications using Texas Instruments components and user assumes all risk in the use of this tool. In no event shall Texas Instruments be liable for any actual, special, incidental, consequential, or indirect damages, however caused, on any theory of liability and whether or not TI has been advised of the possibility of such damages, arising in any way out of this tool or user's use of this tool.</t>
  </si>
  <si>
    <t>1. This tool is used to estimate power consumption and junction temperature based on input voltage, output voltage, and output current conditions.</t>
  </si>
  <si>
    <t>2. For max temperature estimation, it is recommended to use maximum continuous current instead of maximum peak current.</t>
  </si>
  <si>
    <t>3. Input the yellow cells: input voltage, output voltage, output current, and efficiency.  Efficiency data can be found in the datasheet based on output current and SMPS type.</t>
  </si>
  <si>
    <t>4. The blue cells will output the calculated power consumption, input current, and estimated junction temperature based on the provided inputs.</t>
  </si>
  <si>
    <t>Revision History</t>
  </si>
  <si>
    <t>Rev.</t>
  </si>
  <si>
    <t>Date</t>
  </si>
  <si>
    <t>Sheet</t>
    <phoneticPr fontId="2" type="noConversion"/>
  </si>
  <si>
    <t>Comments</t>
  </si>
  <si>
    <t>all</t>
  </si>
  <si>
    <t>initial prerelease version</t>
  </si>
  <si>
    <t>Power Estimation</t>
  </si>
  <si>
    <t>modified equations to interpolate data</t>
  </si>
  <si>
    <t>User Input</t>
  </si>
  <si>
    <t>Usage: Select the option closest to the desired use case. Note: options are based upon available data and don't include all available values.</t>
  </si>
  <si>
    <t>Calculation</t>
  </si>
  <si>
    <t>The blue cells will output the power dissipation, input current, and estimated junction temperature.</t>
  </si>
  <si>
    <t>Device Parameters</t>
  </si>
  <si>
    <t>Tboard</t>
  </si>
  <si>
    <r>
      <t>T ambient (</t>
    </r>
    <r>
      <rPr>
        <sz val="11"/>
        <color theme="1"/>
        <rFont val="Calibri"/>
        <family val="2"/>
      </rPr>
      <t>°C)</t>
    </r>
  </si>
  <si>
    <t>PsiJB</t>
  </si>
  <si>
    <t>BUCK345_V5ANA (V)</t>
  </si>
  <si>
    <t>Part:</t>
  </si>
  <si>
    <t>Vin (V)</t>
  </si>
  <si>
    <t>Vout (V)</t>
  </si>
  <si>
    <t>Iout (A)</t>
  </si>
  <si>
    <t>Type</t>
  </si>
  <si>
    <t>DCR</t>
  </si>
  <si>
    <t>Pdis (W)</t>
  </si>
  <si>
    <t>Efficiency*</t>
  </si>
  <si>
    <t>Notes</t>
  </si>
  <si>
    <t>Tj</t>
  </si>
  <si>
    <t>BUCK3</t>
  </si>
  <si>
    <t>SW</t>
  </si>
  <si>
    <t>BUCK4</t>
  </si>
  <si>
    <t>BUCK5</t>
  </si>
  <si>
    <t>LDOA1</t>
  </si>
  <si>
    <t>LDO</t>
  </si>
  <si>
    <t>-</t>
  </si>
  <si>
    <t>LDOA2</t>
  </si>
  <si>
    <t>LDOA3</t>
  </si>
  <si>
    <t>VTT LDO</t>
  </si>
  <si>
    <t>LDO5</t>
  </si>
  <si>
    <t>LDO3P3</t>
  </si>
  <si>
    <t>SWA1</t>
  </si>
  <si>
    <t>LS</t>
  </si>
  <si>
    <t>SWB1</t>
  </si>
  <si>
    <t>SWB2</t>
  </si>
  <si>
    <t>BUCK1 Driver</t>
  </si>
  <si>
    <t>Enabled</t>
  </si>
  <si>
    <t>DRV</t>
  </si>
  <si>
    <t>BUCK2 Driver</t>
  </si>
  <si>
    <t>BUCK6 Driver</t>
  </si>
  <si>
    <t>Total Internal Power Dissipation</t>
  </si>
  <si>
    <t>W</t>
  </si>
  <si>
    <t>Total Output Power</t>
  </si>
  <si>
    <t>Total Input Current from VSYS (excluding external FETs)</t>
  </si>
  <si>
    <t>A</t>
  </si>
  <si>
    <t>*The tool linearly interpolates efficiency for BUCK3/4/5 based on the available data (see below)</t>
  </si>
  <si>
    <t>For Vout &gt; 1.8 V, BUCK3/4/5 calculations assume 5 V input (no second data point to interpolate data)</t>
  </si>
  <si>
    <t>Efficiency Value Conditions</t>
  </si>
  <si>
    <t>Iout:</t>
  </si>
  <si>
    <t>0.1 A to 3 A in 100 mA steps</t>
  </si>
  <si>
    <t>Vin:</t>
  </si>
  <si>
    <t>3.3 V, 5 V</t>
  </si>
  <si>
    <t>Vout:</t>
  </si>
  <si>
    <t>1 V, 1.8 V, 2.5 V (5 V input only), 3.3 V (5 V input only)</t>
  </si>
  <si>
    <t>Board</t>
  </si>
  <si>
    <t>TPS650860EVM-116</t>
  </si>
  <si>
    <t>BUCKx_MODE = 0b (Auto Mode)</t>
  </si>
  <si>
    <t>BUCK1, BUCK2, and BUCK6 FET power dissipation is not included here</t>
  </si>
  <si>
    <t>BUCK1/2/6 driver power dissipation is an estimate and may vary based on FET selection.</t>
  </si>
  <si>
    <t>Temp(C)</t>
  </si>
  <si>
    <t>Input Voltage Set(V)</t>
  </si>
  <si>
    <t>Output Voltage Set(V)</t>
  </si>
  <si>
    <t>Load Set(A)</t>
  </si>
  <si>
    <t>Eff(%)</t>
  </si>
  <si>
    <t>Temp</t>
  </si>
  <si>
    <t>Vin</t>
  </si>
  <si>
    <t>Vout</t>
  </si>
  <si>
    <t>LDOA2/3</t>
  </si>
  <si>
    <t>Switches</t>
  </si>
  <si>
    <t>Driver</t>
  </si>
  <si>
    <t>Driver state</t>
  </si>
  <si>
    <t>Disabled</t>
  </si>
  <si>
    <t>Iout</t>
  </si>
  <si>
    <t>Temp1</t>
  </si>
  <si>
    <t>Vin1</t>
  </si>
  <si>
    <t>Vin2</t>
  </si>
  <si>
    <t>Vout1</t>
  </si>
  <si>
    <t>Vout2</t>
  </si>
  <si>
    <t>Lookup3.3vVout-</t>
  </si>
  <si>
    <t>Lookup3.3vVout+</t>
  </si>
  <si>
    <t>Lookup5VVout-</t>
  </si>
  <si>
    <t>Lookup5VVout+</t>
  </si>
  <si>
    <t>Eff3.3vVout-</t>
  </si>
  <si>
    <t>Eff3.3vVout+</t>
  </si>
  <si>
    <t>Eff5VVout-</t>
  </si>
  <si>
    <t>Eff5VVout+</t>
  </si>
  <si>
    <t>3.3vin</t>
  </si>
  <si>
    <t>5vin</t>
  </si>
  <si>
    <t>Eff_Temp1</t>
  </si>
  <si>
    <t>Temp2</t>
  </si>
  <si>
    <t>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</si>
</sst>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1" x14ac:knownFonts="1">
    <font>
      <sz val="11"/>
      <color theme="1"/>
      <name val="Calibri"/>
      <family val="2"/>
      <scheme val="minor"/>
    </font>
    <font>
      <b/>
      <sz val="11"/>
      <color theme="1"/>
      <name val="Calibri"/>
      <family val="2"/>
      <scheme val="minor"/>
    </font>
    <font>
      <sz val="9"/>
      <color indexed="81"/>
      <name val="Tahoma"/>
      <family val="2"/>
    </font>
    <font>
      <sz val="10"/>
      <color rgb="FFFF0000"/>
      <name val="Arial"/>
      <family val="2"/>
    </font>
    <font>
      <b/>
      <sz val="14"/>
      <name val="Arial"/>
      <family val="2"/>
    </font>
    <font>
      <sz val="10"/>
      <name val="Arial"/>
      <family val="2"/>
    </font>
    <font>
      <b/>
      <sz val="10"/>
      <color indexed="9"/>
      <name val="Arial"/>
      <family val="2"/>
    </font>
    <font>
      <b/>
      <sz val="14"/>
      <color theme="0"/>
      <name val="Arial"/>
      <family val="2"/>
    </font>
    <font>
      <u/>
      <sz val="11"/>
      <color theme="1"/>
      <name val="Calibri"/>
      <family val="2"/>
      <scheme val="minor"/>
    </font>
    <font>
      <sz val="11"/>
      <color theme="1"/>
      <name val="Calibri"/>
      <family val="2"/>
    </font>
    <font>
      <b/>
      <sz val="9"/>
      <color indexed="81"/>
      <name val="Tahoma"/>
      <family val="2"/>
    </font>
  </fonts>
  <fills count="6">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indexed="23"/>
        <bgColor indexed="64"/>
      </patternFill>
    </fill>
    <fill>
      <patternFill patternType="solid">
        <fgColor theme="0" tint="-0.34998626667073579"/>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79">
    <xf numFmtId="0" fontId="0" fillId="0" borderId="0" xfId="0"/>
    <xf numFmtId="9" fontId="0" fillId="0" borderId="0" xfId="0" applyNumberFormat="1"/>
    <xf numFmtId="0" fontId="0" fillId="0" borderId="2" xfId="0" applyBorder="1"/>
    <xf numFmtId="0" fontId="0" fillId="0" borderId="4" xfId="0" applyBorder="1"/>
    <xf numFmtId="0" fontId="0" fillId="0" borderId="5" xfId="0" applyBorder="1"/>
    <xf numFmtId="0" fontId="1" fillId="0" borderId="0" xfId="0" applyFont="1"/>
    <xf numFmtId="0" fontId="0" fillId="0" borderId="8" xfId="0" applyBorder="1"/>
    <xf numFmtId="0" fontId="1" fillId="0" borderId="5" xfId="0" applyFont="1" applyBorder="1"/>
    <xf numFmtId="0" fontId="1" fillId="0" borderId="2" xfId="0" applyFont="1" applyBorder="1"/>
    <xf numFmtId="9" fontId="0" fillId="2" borderId="0" xfId="0" applyNumberFormat="1" applyFill="1"/>
    <xf numFmtId="9" fontId="0" fillId="3" borderId="0" xfId="0" applyNumberFormat="1" applyFill="1"/>
    <xf numFmtId="0" fontId="4" fillId="0" borderId="0" xfId="0" applyFont="1" applyAlignment="1">
      <alignment horizontal="left" vertical="center"/>
    </xf>
    <xf numFmtId="0" fontId="5" fillId="0" borderId="0" xfId="0" applyFont="1" applyAlignment="1">
      <alignment vertical="center"/>
    </xf>
    <xf numFmtId="0" fontId="6" fillId="4" borderId="9" xfId="0" applyFont="1" applyFill="1" applyBorder="1" applyAlignment="1">
      <alignment horizontal="left" vertical="center"/>
    </xf>
    <xf numFmtId="0" fontId="6" fillId="4" borderId="10" xfId="0" applyFont="1" applyFill="1" applyBorder="1" applyAlignment="1">
      <alignment horizontal="center" vertical="center"/>
    </xf>
    <xf numFmtId="0" fontId="6" fillId="4" borderId="10" xfId="0" applyFont="1" applyFill="1" applyBorder="1" applyAlignment="1">
      <alignment vertical="center" wrapText="1"/>
    </xf>
    <xf numFmtId="0" fontId="5" fillId="0" borderId="10" xfId="0" applyFont="1" applyBorder="1" applyAlignment="1">
      <alignment horizontal="left" vertical="center"/>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wrapText="1" shrinkToFit="1"/>
    </xf>
    <xf numFmtId="0" fontId="5" fillId="0" borderId="10" xfId="0" applyFont="1" applyBorder="1" applyAlignment="1">
      <alignment horizontal="left" vertical="center" wrapText="1" shrinkToFit="1"/>
    </xf>
    <xf numFmtId="0" fontId="0" fillId="0" borderId="10" xfId="0" applyBorder="1" applyAlignment="1">
      <alignment horizontal="left" vertical="center"/>
    </xf>
    <xf numFmtId="0" fontId="0" fillId="0" borderId="0" xfId="0" applyAlignment="1">
      <alignment horizontal="left"/>
    </xf>
    <xf numFmtId="0" fontId="5" fillId="0" borderId="0" xfId="0" applyFont="1" applyAlignment="1">
      <alignment horizontal="left"/>
    </xf>
    <xf numFmtId="0" fontId="0" fillId="2" borderId="2" xfId="0" applyFill="1" applyBorder="1" applyProtection="1">
      <protection locked="0"/>
    </xf>
    <xf numFmtId="0" fontId="0" fillId="2" borderId="0" xfId="0" applyFill="1" applyProtection="1">
      <protection locked="0"/>
    </xf>
    <xf numFmtId="0" fontId="0" fillId="0" borderId="0" xfId="0" applyProtection="1">
      <protection locked="0"/>
    </xf>
    <xf numFmtId="49" fontId="1" fillId="0" borderId="0" xfId="0" applyNumberFormat="1" applyFont="1"/>
    <xf numFmtId="49" fontId="0" fillId="0" borderId="0" xfId="0" applyNumberFormat="1"/>
    <xf numFmtId="0" fontId="0" fillId="0" borderId="5" xfId="0" applyBorder="1" applyProtection="1">
      <protection locked="0"/>
    </xf>
    <xf numFmtId="0" fontId="8" fillId="0" borderId="1" xfId="0" applyFont="1" applyBorder="1"/>
    <xf numFmtId="0" fontId="0" fillId="0" borderId="0" xfId="0" quotePrefix="1"/>
    <xf numFmtId="0" fontId="1" fillId="0" borderId="6" xfId="0" applyFont="1" applyBorder="1" applyAlignment="1">
      <alignment horizontal="center"/>
    </xf>
    <xf numFmtId="0" fontId="1" fillId="0" borderId="7" xfId="0" applyFont="1" applyBorder="1" applyAlignment="1">
      <alignment horizontal="center"/>
    </xf>
    <xf numFmtId="49" fontId="0" fillId="0" borderId="0" xfId="0" applyNumberFormat="1" applyAlignment="1">
      <alignment horizontal="left"/>
    </xf>
    <xf numFmtId="10" fontId="0" fillId="0" borderId="0" xfId="0" applyNumberFormat="1"/>
    <xf numFmtId="0" fontId="0" fillId="0" borderId="7" xfId="0" applyBorder="1"/>
    <xf numFmtId="164" fontId="0" fillId="3" borderId="0" xfId="0" applyNumberFormat="1" applyFill="1"/>
    <xf numFmtId="164" fontId="0" fillId="3" borderId="7" xfId="0" applyNumberFormat="1" applyFill="1" applyBorder="1"/>
    <xf numFmtId="2" fontId="0" fillId="3" borderId="0" xfId="0" applyNumberFormat="1" applyFill="1" applyProtection="1">
      <protection hidden="1"/>
    </xf>
    <xf numFmtId="0" fontId="3" fillId="0" borderId="0" xfId="0" applyFont="1" applyAlignment="1">
      <alignment vertical="top" wrapText="1"/>
    </xf>
    <xf numFmtId="0" fontId="0" fillId="3" borderId="0" xfId="0" applyFill="1"/>
    <xf numFmtId="0" fontId="1" fillId="0" borderId="11" xfId="0" applyFont="1" applyBorder="1"/>
    <xf numFmtId="0" fontId="1" fillId="0" borderId="12" xfId="0" applyFont="1" applyBorder="1"/>
    <xf numFmtId="0" fontId="0" fillId="0" borderId="12" xfId="0" applyBorder="1"/>
    <xf numFmtId="0" fontId="1" fillId="0" borderId="13" xfId="0" applyFont="1" applyBorder="1" applyAlignment="1">
      <alignment horizontal="center"/>
    </xf>
    <xf numFmtId="10" fontId="0" fillId="0" borderId="12" xfId="0" applyNumberFormat="1" applyBorder="1"/>
    <xf numFmtId="10" fontId="0" fillId="0" borderId="13" xfId="0" applyNumberFormat="1" applyBorder="1"/>
    <xf numFmtId="0" fontId="0" fillId="2" borderId="0" xfId="0" applyFill="1" applyAlignment="1" applyProtection="1">
      <alignment horizontal="right"/>
      <protection locked="0"/>
    </xf>
    <xf numFmtId="0" fontId="0" fillId="0" borderId="11" xfId="0" applyBorder="1"/>
    <xf numFmtId="0" fontId="1" fillId="0" borderId="13" xfId="0" applyFont="1" applyBorder="1"/>
    <xf numFmtId="165" fontId="1" fillId="3" borderId="3" xfId="0" applyNumberFormat="1" applyFont="1" applyFill="1" applyBorder="1"/>
    <xf numFmtId="0" fontId="0" fillId="0" borderId="3" xfId="0" applyBorder="1"/>
    <xf numFmtId="0" fontId="1" fillId="0" borderId="8" xfId="0" applyFont="1" applyBorder="1" applyAlignment="1">
      <alignment horizontal="center"/>
    </xf>
    <xf numFmtId="2" fontId="0" fillId="0" borderId="0" xfId="0" applyNumberFormat="1" applyProtection="1">
      <protection hidden="1"/>
    </xf>
    <xf numFmtId="0" fontId="0" fillId="0" borderId="0" xfId="0" applyAlignment="1">
      <alignment horizontal="center"/>
    </xf>
    <xf numFmtId="0" fontId="0" fillId="2" borderId="0" xfId="0" applyFill="1" applyAlignment="1" applyProtection="1">
      <alignment horizontal="center"/>
      <protection locked="0"/>
    </xf>
    <xf numFmtId="0" fontId="0" fillId="0" borderId="17" xfId="0" applyBorder="1"/>
    <xf numFmtId="0" fontId="0" fillId="0" borderId="0" xfId="0" applyAlignment="1">
      <alignment horizontal="left" wrapText="1"/>
    </xf>
    <xf numFmtId="0" fontId="5" fillId="0" borderId="0" xfId="0" applyFont="1" applyAlignment="1">
      <alignment horizontal="left" wrapText="1"/>
    </xf>
    <xf numFmtId="0" fontId="0" fillId="0" borderId="0" xfId="0" applyAlignment="1">
      <alignment horizontal="left" vertical="center" wrapText="1"/>
    </xf>
    <xf numFmtId="0" fontId="7" fillId="5" borderId="0" xfId="0" applyFont="1" applyFill="1" applyAlignment="1">
      <alignment horizontal="center" vertical="center"/>
    </xf>
    <xf numFmtId="0" fontId="3" fillId="0" borderId="0" xfId="0" applyFont="1" applyAlignment="1">
      <alignment horizontal="center" vertical="top" wrapText="1"/>
    </xf>
    <xf numFmtId="0" fontId="0" fillId="0" borderId="10" xfId="0" applyBorder="1" applyAlignment="1"/>
    <xf numFmtId="0" fontId="0" fillId="0" borderId="18" xfId="0" applyBorder="1" applyAlignment="1"/>
    <xf numFmtId="0" fontId="0" fillId="0" borderId="22" xfId="0" applyBorder="1" applyAlignment="1"/>
    <xf numFmtId="0" fontId="0" fillId="0" borderId="23" xfId="0" applyBorder="1" applyAlignment="1"/>
    <xf numFmtId="0" fontId="0" fillId="0" borderId="24" xfId="0" applyBorder="1" applyAlignment="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4" xfId="0" applyBorder="1" applyAlignment="1"/>
    <xf numFmtId="0" fontId="0" fillId="0" borderId="0" xfId="0" applyAlignment="1"/>
    <xf numFmtId="0" fontId="0" fillId="0" borderId="6" xfId="0" applyBorder="1" applyAlignment="1"/>
    <xf numFmtId="0" fontId="0" fillId="0" borderId="7" xfId="0" applyBorder="1" applyAlignment="1"/>
    <xf numFmtId="0" fontId="0" fillId="0" borderId="17" xfId="0" applyBorder="1" applyAlignment="1"/>
    <xf numFmtId="0" fontId="0" fillId="0" borderId="19" xfId="0" applyBorder="1" applyAlignment="1"/>
    <xf numFmtId="0" fontId="0" fillId="0" borderId="20" xfId="0" applyBorder="1" applyAlignment="1"/>
    <xf numFmtId="0" fontId="0" fillId="0" borderId="21" xfId="0" applyBorder="1" applyAlignment="1"/>
  </cellXfs>
  <cellStyles count="1">
    <cellStyle name="Normal" xfId="0" builtinId="0"/>
  </cellStyles>
  <dxfs count="14">
    <dxf>
      <fill>
        <patternFill>
          <bgColor rgb="FFFF0000"/>
        </patternFill>
      </fill>
    </dxf>
    <dxf>
      <fill>
        <patternFill>
          <bgColor rgb="FFFF0000"/>
        </patternFill>
      </fill>
    </dxf>
    <dxf>
      <fill>
        <patternFill>
          <bgColor rgb="FFFF4343"/>
        </patternFill>
      </fill>
    </dxf>
    <dxf>
      <fill>
        <patternFill>
          <bgColor rgb="FFFF4343"/>
        </patternFill>
      </fill>
    </dxf>
    <dxf>
      <fill>
        <patternFill>
          <bgColor rgb="FFFF4343"/>
        </patternFill>
      </fill>
    </dxf>
    <dxf>
      <fill>
        <patternFill>
          <bgColor rgb="FFFF4343"/>
        </patternFill>
      </fill>
    </dxf>
    <dxf>
      <fill>
        <patternFill>
          <bgColor rgb="FFFF4343"/>
        </patternFill>
      </fill>
    </dxf>
    <dxf>
      <fill>
        <patternFill>
          <bgColor rgb="FFFF4343"/>
        </patternFill>
      </fill>
    </dxf>
    <dxf>
      <fill>
        <patternFill>
          <bgColor rgb="FFFF4343"/>
        </patternFill>
      </fill>
    </dxf>
    <dxf>
      <fill>
        <patternFill>
          <bgColor rgb="FFFF4343"/>
        </patternFill>
      </fill>
    </dxf>
    <dxf>
      <fill>
        <patternFill>
          <bgColor rgb="FFFF4343"/>
        </patternFill>
      </fill>
    </dxf>
    <dxf>
      <font>
        <color auto="1"/>
      </font>
      <fill>
        <patternFill>
          <bgColor rgb="FFFF0000"/>
        </patternFill>
      </fill>
    </dxf>
    <dxf>
      <font>
        <color auto="1"/>
      </font>
      <fill>
        <patternFill>
          <bgColor rgb="FFFF4343"/>
        </patternFill>
      </fill>
    </dxf>
    <dxf>
      <font>
        <color rgb="FFFF0000"/>
      </font>
    </dxf>
  </dxfs>
  <tableStyles count="0" defaultTableStyle="TableStyleMedium2" defaultPivotStyle="PivotStyleLight16"/>
  <colors>
    <mruColors>
      <color rgb="FFFF4343"/>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A13" sqref="A13"/>
    </sheetView>
  </sheetViews>
  <sheetFormatPr defaultRowHeight="15" x14ac:dyDescent="0.25"/>
  <cols>
    <col min="1" max="1" width="23.28515625" bestFit="1" customWidth="1"/>
    <col min="2" max="2" width="10.5703125" customWidth="1"/>
    <col min="3" max="3" width="27.28515625" customWidth="1"/>
    <col min="4" max="4" width="37.28515625" customWidth="1"/>
  </cols>
  <sheetData>
    <row r="1" spans="1:11" ht="18" x14ac:dyDescent="0.25">
      <c r="A1" s="61" t="s">
        <v>0</v>
      </c>
      <c r="B1" s="61"/>
      <c r="C1" s="61"/>
      <c r="D1" s="61"/>
    </row>
    <row r="2" spans="1:11" ht="102.75" customHeight="1" x14ac:dyDescent="0.25">
      <c r="A2" s="62" t="s">
        <v>1</v>
      </c>
      <c r="B2" s="62"/>
      <c r="C2" s="62"/>
      <c r="D2" s="62"/>
      <c r="E2" s="40"/>
      <c r="F2" s="40"/>
      <c r="G2" s="40"/>
      <c r="H2" s="40"/>
      <c r="I2" s="40"/>
      <c r="J2" s="40"/>
      <c r="K2" s="40"/>
    </row>
    <row r="3" spans="1:11" ht="33" customHeight="1" x14ac:dyDescent="0.25">
      <c r="A3" s="60" t="s">
        <v>2</v>
      </c>
      <c r="B3" s="60"/>
      <c r="C3" s="60"/>
      <c r="D3" s="60"/>
    </row>
    <row r="4" spans="1:11" ht="33" customHeight="1" x14ac:dyDescent="0.25">
      <c r="A4" s="60" t="s">
        <v>3</v>
      </c>
      <c r="B4" s="60"/>
      <c r="C4" s="60"/>
      <c r="D4" s="60"/>
    </row>
    <row r="5" spans="1:11" ht="35.25" customHeight="1" x14ac:dyDescent="0.25">
      <c r="A5" s="60" t="s">
        <v>4</v>
      </c>
      <c r="B5" s="60"/>
      <c r="C5" s="60"/>
      <c r="D5" s="60"/>
    </row>
    <row r="6" spans="1:11" ht="33" customHeight="1" x14ac:dyDescent="0.25">
      <c r="A6" s="60" t="s">
        <v>5</v>
      </c>
      <c r="B6" s="60"/>
      <c r="C6" s="60"/>
      <c r="D6" s="60"/>
    </row>
    <row r="7" spans="1:11" x14ac:dyDescent="0.25">
      <c r="A7" s="58"/>
      <c r="B7" s="59"/>
      <c r="C7" s="59"/>
      <c r="D7" s="59"/>
    </row>
    <row r="8" spans="1:11" x14ac:dyDescent="0.25">
      <c r="A8" s="22"/>
      <c r="B8" s="23"/>
      <c r="C8" s="23"/>
      <c r="D8" s="23"/>
    </row>
    <row r="9" spans="1:11" ht="18" x14ac:dyDescent="0.25">
      <c r="A9" s="11" t="s">
        <v>6</v>
      </c>
      <c r="B9" s="12"/>
      <c r="C9" s="12"/>
      <c r="D9" s="12"/>
    </row>
    <row r="10" spans="1:11" x14ac:dyDescent="0.25">
      <c r="A10" s="13" t="s">
        <v>7</v>
      </c>
      <c r="B10" s="14" t="s">
        <v>8</v>
      </c>
      <c r="C10" s="14" t="s">
        <v>9</v>
      </c>
      <c r="D10" s="15" t="s">
        <v>10</v>
      </c>
    </row>
    <row r="11" spans="1:11" x14ac:dyDescent="0.25">
      <c r="A11" s="16">
        <v>0.7</v>
      </c>
      <c r="B11" s="17">
        <v>43264</v>
      </c>
      <c r="C11" s="18" t="s">
        <v>11</v>
      </c>
      <c r="D11" s="19" t="s">
        <v>12</v>
      </c>
    </row>
    <row r="12" spans="1:11" x14ac:dyDescent="0.25">
      <c r="A12" s="16">
        <v>0.71</v>
      </c>
      <c r="B12" s="17">
        <v>43279</v>
      </c>
      <c r="C12" s="18" t="s">
        <v>13</v>
      </c>
      <c r="D12" s="20" t="s">
        <v>14</v>
      </c>
    </row>
    <row r="13" spans="1:11" x14ac:dyDescent="0.25">
      <c r="A13" s="16"/>
      <c r="B13" s="17"/>
      <c r="C13" s="18"/>
      <c r="D13" s="20"/>
    </row>
    <row r="14" spans="1:11" x14ac:dyDescent="0.25">
      <c r="A14" s="21"/>
      <c r="B14" s="17"/>
      <c r="C14" s="18"/>
      <c r="D14" s="19"/>
    </row>
  </sheetData>
  <mergeCells count="7">
    <mergeCell ref="A7:D7"/>
    <mergeCell ref="A6:D6"/>
    <mergeCell ref="A4:D4"/>
    <mergeCell ref="A1:D1"/>
    <mergeCell ref="A2:D2"/>
    <mergeCell ref="A3:D3"/>
    <mergeCell ref="A5:D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tabSelected="1" workbookViewId="0">
      <selection activeCell="C10" sqref="C10"/>
    </sheetView>
  </sheetViews>
  <sheetFormatPr defaultRowHeight="15" x14ac:dyDescent="0.25"/>
  <cols>
    <col min="1" max="1" width="12.7109375" bestFit="1" customWidth="1"/>
    <col min="2" max="2" width="20.5703125" customWidth="1"/>
    <col min="5" max="5" width="10.28515625" bestFit="1" customWidth="1"/>
    <col min="7" max="7" width="10.7109375" customWidth="1"/>
    <col min="8" max="8" width="11" customWidth="1"/>
    <col min="9" max="9" width="16.42578125" bestFit="1" customWidth="1"/>
    <col min="10" max="10" width="8.5703125" customWidth="1"/>
    <col min="11" max="11" width="9.85546875" customWidth="1"/>
    <col min="12" max="12" width="9.140625" customWidth="1"/>
  </cols>
  <sheetData>
    <row r="1" spans="1:13" ht="78.75" customHeight="1" x14ac:dyDescent="0.25">
      <c r="A1" s="62" t="s">
        <v>1</v>
      </c>
      <c r="B1" s="62"/>
      <c r="C1" s="62"/>
      <c r="D1" s="62"/>
      <c r="E1" s="62"/>
      <c r="F1" s="62"/>
      <c r="G1" s="62"/>
      <c r="H1" s="62"/>
      <c r="I1" s="62"/>
      <c r="J1" s="62"/>
      <c r="K1" s="62"/>
      <c r="L1" s="40"/>
      <c r="M1" s="40"/>
    </row>
    <row r="2" spans="1:13" x14ac:dyDescent="0.25">
      <c r="A2" s="9" t="s">
        <v>15</v>
      </c>
      <c r="C2" t="s">
        <v>16</v>
      </c>
    </row>
    <row r="3" spans="1:13" x14ac:dyDescent="0.25">
      <c r="A3" s="10" t="s">
        <v>17</v>
      </c>
      <c r="C3" t="s">
        <v>18</v>
      </c>
    </row>
    <row r="4" spans="1:13" ht="15.75" thickBot="1" x14ac:dyDescent="0.3"/>
    <row r="5" spans="1:13" x14ac:dyDescent="0.25">
      <c r="A5" s="42"/>
      <c r="B5" s="30" t="s">
        <v>19</v>
      </c>
      <c r="C5" s="2"/>
      <c r="D5" s="2"/>
      <c r="E5" s="2"/>
      <c r="F5" s="8" t="s">
        <v>20</v>
      </c>
      <c r="G5" s="24">
        <v>40</v>
      </c>
      <c r="H5" s="2"/>
      <c r="I5" s="52"/>
      <c r="J5" s="49"/>
    </row>
    <row r="6" spans="1:13" x14ac:dyDescent="0.25">
      <c r="A6" s="43"/>
      <c r="B6" s="3" t="s">
        <v>21</v>
      </c>
      <c r="C6" s="48">
        <v>25</v>
      </c>
      <c r="F6" s="5" t="s">
        <v>22</v>
      </c>
      <c r="G6" s="26">
        <v>4.4000000000000004</v>
      </c>
      <c r="I6" s="29"/>
      <c r="J6" s="44"/>
    </row>
    <row r="7" spans="1:13" x14ac:dyDescent="0.25">
      <c r="A7" s="43"/>
      <c r="B7" s="3" t="s">
        <v>23</v>
      </c>
      <c r="C7" s="25">
        <v>5.3</v>
      </c>
      <c r="F7" s="5"/>
      <c r="I7" s="29"/>
      <c r="J7" s="44"/>
    </row>
    <row r="8" spans="1:13" x14ac:dyDescent="0.25">
      <c r="A8" s="44"/>
      <c r="B8" s="3"/>
      <c r="F8" s="5"/>
      <c r="I8" s="4"/>
      <c r="J8" s="44"/>
    </row>
    <row r="9" spans="1:13" ht="15.75" thickBot="1" x14ac:dyDescent="0.3">
      <c r="A9" s="45" t="s">
        <v>24</v>
      </c>
      <c r="B9" s="32" t="s">
        <v>25</v>
      </c>
      <c r="C9" s="33" t="s">
        <v>26</v>
      </c>
      <c r="D9" s="33" t="s">
        <v>27</v>
      </c>
      <c r="E9" s="33" t="s">
        <v>28</v>
      </c>
      <c r="F9" s="33" t="s">
        <v>29</v>
      </c>
      <c r="G9" s="33" t="s">
        <v>30</v>
      </c>
      <c r="H9" s="33" t="s">
        <v>31</v>
      </c>
      <c r="I9" s="53" t="s">
        <v>32</v>
      </c>
      <c r="J9" s="50" t="s">
        <v>33</v>
      </c>
    </row>
    <row r="10" spans="1:13" x14ac:dyDescent="0.25">
      <c r="A10" s="42" t="s">
        <v>34</v>
      </c>
      <c r="B10" s="41">
        <f t="shared" ref="B10:B12" si="0">$C$7</f>
        <v>5.3</v>
      </c>
      <c r="C10" s="25">
        <v>1.5</v>
      </c>
      <c r="D10" s="25">
        <v>3</v>
      </c>
      <c r="E10" t="s">
        <v>35</v>
      </c>
      <c r="F10">
        <v>1.2999999999999999E-2</v>
      </c>
      <c r="G10" s="37">
        <f>(C10*D10/(H10/100)) - (C10*D10) - (D10*D10*F10)</f>
        <v>1.1727739876580188</v>
      </c>
      <c r="H10" s="39">
        <f>Extrapolator!AJ2</f>
        <v>77.72324117647058</v>
      </c>
      <c r="I10" s="29"/>
      <c r="J10" s="51">
        <f>$G$5+(SUM(G10:G24))*G6</f>
        <v>53.786450391005062</v>
      </c>
    </row>
    <row r="11" spans="1:13" x14ac:dyDescent="0.25">
      <c r="A11" s="43" t="s">
        <v>36</v>
      </c>
      <c r="B11" s="41">
        <f t="shared" si="0"/>
        <v>5.3</v>
      </c>
      <c r="C11" s="25">
        <v>1</v>
      </c>
      <c r="D11" s="25">
        <v>0</v>
      </c>
      <c r="E11" t="s">
        <v>35</v>
      </c>
      <c r="F11">
        <v>1.2999999999999999E-2</v>
      </c>
      <c r="G11" s="37">
        <f>(C11*D11/(H11/100)) - (C11*D11) - (D11*D11*F11)</f>
        <v>0</v>
      </c>
      <c r="H11" s="39">
        <f>Extrapolator!AJ3</f>
        <v>1E-4</v>
      </c>
      <c r="I11" s="29"/>
      <c r="J11" s="7"/>
    </row>
    <row r="12" spans="1:13" x14ac:dyDescent="0.25">
      <c r="A12" s="43" t="s">
        <v>37</v>
      </c>
      <c r="B12" s="41">
        <f t="shared" si="0"/>
        <v>5.3</v>
      </c>
      <c r="C12" s="25">
        <v>1.8</v>
      </c>
      <c r="D12" s="25">
        <v>2</v>
      </c>
      <c r="E12" t="s">
        <v>35</v>
      </c>
      <c r="F12">
        <v>1.2999999999999999E-2</v>
      </c>
      <c r="G12" s="37">
        <f t="shared" ref="G12" si="1">(C12*D12/(H12/100)) - (C12*D12) - (D12*D12*F12)</f>
        <v>0.59551019211585743</v>
      </c>
      <c r="H12" s="39">
        <f>Extrapolator!AJ4</f>
        <v>84.755535294117649</v>
      </c>
      <c r="I12" s="29"/>
      <c r="J12" s="4"/>
    </row>
    <row r="13" spans="1:13" x14ac:dyDescent="0.25">
      <c r="A13" s="43" t="s">
        <v>38</v>
      </c>
      <c r="B13" s="26">
        <v>5.3</v>
      </c>
      <c r="C13" s="25">
        <v>3.3</v>
      </c>
      <c r="D13" s="25">
        <v>0</v>
      </c>
      <c r="E13" t="s">
        <v>39</v>
      </c>
      <c r="F13" s="55" t="s">
        <v>40</v>
      </c>
      <c r="G13" s="37">
        <f>(B13-C13)*D13</f>
        <v>0</v>
      </c>
      <c r="H13" s="54"/>
      <c r="I13" s="29"/>
      <c r="J13" s="4"/>
    </row>
    <row r="14" spans="1:13" x14ac:dyDescent="0.25">
      <c r="A14" s="43" t="s">
        <v>41</v>
      </c>
      <c r="B14" s="25">
        <v>1.8</v>
      </c>
      <c r="C14" s="25">
        <v>0.85</v>
      </c>
      <c r="D14" s="25">
        <v>0.6</v>
      </c>
      <c r="E14" t="s">
        <v>39</v>
      </c>
      <c r="F14" s="55" t="s">
        <v>40</v>
      </c>
      <c r="G14" s="37">
        <f t="shared" ref="G14:G18" si="2">(B14-C14)*D14</f>
        <v>0.57000000000000006</v>
      </c>
      <c r="H14" s="54"/>
      <c r="I14" s="29"/>
      <c r="J14" s="4"/>
    </row>
    <row r="15" spans="1:13" x14ac:dyDescent="0.25">
      <c r="A15" s="43" t="s">
        <v>42</v>
      </c>
      <c r="B15" s="25">
        <v>1.8</v>
      </c>
      <c r="C15" s="25">
        <v>1.2</v>
      </c>
      <c r="D15" s="25">
        <v>0.2</v>
      </c>
      <c r="E15" t="s">
        <v>39</v>
      </c>
      <c r="F15" s="55" t="s">
        <v>40</v>
      </c>
      <c r="G15" s="37">
        <f t="shared" si="2"/>
        <v>0.12000000000000002</v>
      </c>
      <c r="H15" s="1"/>
      <c r="I15" s="29"/>
      <c r="J15" s="4"/>
    </row>
    <row r="16" spans="1:13" x14ac:dyDescent="0.25">
      <c r="A16" s="43" t="s">
        <v>43</v>
      </c>
      <c r="B16" s="25">
        <v>1.5</v>
      </c>
      <c r="C16">
        <f>B16/2</f>
        <v>0.75</v>
      </c>
      <c r="D16" s="25">
        <v>0.5</v>
      </c>
      <c r="E16" t="s">
        <v>39</v>
      </c>
      <c r="F16" s="55" t="s">
        <v>40</v>
      </c>
      <c r="G16" s="37">
        <f t="shared" si="2"/>
        <v>0.375</v>
      </c>
      <c r="H16" s="1"/>
      <c r="I16" s="29"/>
      <c r="J16" s="4"/>
    </row>
    <row r="17" spans="1:10" x14ac:dyDescent="0.25">
      <c r="A17" s="43" t="s">
        <v>44</v>
      </c>
      <c r="B17" s="25">
        <v>12</v>
      </c>
      <c r="C17">
        <v>5</v>
      </c>
      <c r="D17" s="25">
        <v>0</v>
      </c>
      <c r="E17" t="s">
        <v>39</v>
      </c>
      <c r="F17" s="55" t="s">
        <v>40</v>
      </c>
      <c r="G17" s="37">
        <f t="shared" si="2"/>
        <v>0</v>
      </c>
      <c r="H17" s="1"/>
      <c r="I17" s="29"/>
      <c r="J17" s="4"/>
    </row>
    <row r="18" spans="1:10" x14ac:dyDescent="0.25">
      <c r="A18" s="43" t="s">
        <v>45</v>
      </c>
      <c r="B18" s="25">
        <v>12</v>
      </c>
      <c r="C18">
        <v>3.3</v>
      </c>
      <c r="D18" s="25">
        <v>0</v>
      </c>
      <c r="E18" t="s">
        <v>39</v>
      </c>
      <c r="F18" s="55" t="s">
        <v>40</v>
      </c>
      <c r="G18" s="37">
        <f t="shared" si="2"/>
        <v>0</v>
      </c>
      <c r="H18" s="1"/>
      <c r="I18" s="29"/>
      <c r="J18" s="4"/>
    </row>
    <row r="19" spans="1:10" x14ac:dyDescent="0.25">
      <c r="A19" s="43" t="s">
        <v>46</v>
      </c>
      <c r="B19" s="25">
        <v>1.8</v>
      </c>
      <c r="C19">
        <f>B19</f>
        <v>1.8</v>
      </c>
      <c r="D19" s="25">
        <v>0</v>
      </c>
      <c r="E19" t="s">
        <v>47</v>
      </c>
      <c r="F19">
        <f>IF(B19=1.8, 0.06,0.1)</f>
        <v>0.06</v>
      </c>
      <c r="G19" s="37">
        <f>D19*D19*F19</f>
        <v>0</v>
      </c>
      <c r="H19" s="1"/>
      <c r="I19" s="29"/>
      <c r="J19" s="4"/>
    </row>
    <row r="20" spans="1:10" x14ac:dyDescent="0.25">
      <c r="A20" s="43" t="s">
        <v>48</v>
      </c>
      <c r="B20" s="25">
        <v>3.3</v>
      </c>
      <c r="C20">
        <f t="shared" ref="C20:C21" si="3">B20</f>
        <v>3.3</v>
      </c>
      <c r="D20" s="25">
        <v>0</v>
      </c>
      <c r="E20" t="s">
        <v>47</v>
      </c>
      <c r="F20">
        <f>IF(B20=1.8, 0.068,0.075)</f>
        <v>7.4999999999999997E-2</v>
      </c>
      <c r="G20" s="37">
        <f t="shared" ref="G20:G21" si="4">D20*D20*F20</f>
        <v>0</v>
      </c>
      <c r="H20" s="1"/>
      <c r="I20" s="29"/>
      <c r="J20" s="4"/>
    </row>
    <row r="21" spans="1:10" x14ac:dyDescent="0.25">
      <c r="A21" s="43" t="s">
        <v>49</v>
      </c>
      <c r="B21" s="25">
        <v>3.3</v>
      </c>
      <c r="C21">
        <f t="shared" si="3"/>
        <v>3.3</v>
      </c>
      <c r="D21" s="25">
        <v>0</v>
      </c>
      <c r="E21" t="s">
        <v>47</v>
      </c>
      <c r="F21">
        <f>IF(B21=1.8, 0.068,0.075)</f>
        <v>7.4999999999999997E-2</v>
      </c>
      <c r="G21" s="37">
        <f t="shared" si="4"/>
        <v>0</v>
      </c>
      <c r="H21" s="1"/>
      <c r="I21" s="29"/>
      <c r="J21" s="4"/>
    </row>
    <row r="22" spans="1:10" x14ac:dyDescent="0.25">
      <c r="A22" s="43" t="s">
        <v>50</v>
      </c>
      <c r="B22">
        <v>5</v>
      </c>
      <c r="C22" s="55" t="s">
        <v>40</v>
      </c>
      <c r="D22" s="56" t="s">
        <v>51</v>
      </c>
      <c r="E22" t="s">
        <v>52</v>
      </c>
      <c r="F22" s="55" t="s">
        <v>40</v>
      </c>
      <c r="G22" s="37">
        <f>IF(D22="Enabled",0.1,0)</f>
        <v>0.1</v>
      </c>
      <c r="H22" s="1"/>
      <c r="I22" s="29"/>
      <c r="J22" s="4"/>
    </row>
    <row r="23" spans="1:10" x14ac:dyDescent="0.25">
      <c r="A23" s="43" t="s">
        <v>53</v>
      </c>
      <c r="B23">
        <v>5</v>
      </c>
      <c r="C23" s="55" t="s">
        <v>40</v>
      </c>
      <c r="D23" s="56" t="s">
        <v>51</v>
      </c>
      <c r="E23" t="s">
        <v>52</v>
      </c>
      <c r="F23" s="55" t="s">
        <v>40</v>
      </c>
      <c r="G23" s="37">
        <f t="shared" ref="G23:G24" si="5">IF(D23="Enabled",0.1,0)</f>
        <v>0.1</v>
      </c>
      <c r="H23" s="1"/>
      <c r="I23" s="29"/>
      <c r="J23" s="4"/>
    </row>
    <row r="24" spans="1:10" x14ac:dyDescent="0.25">
      <c r="A24" s="43" t="s">
        <v>54</v>
      </c>
      <c r="B24">
        <v>5</v>
      </c>
      <c r="C24" s="55" t="s">
        <v>40</v>
      </c>
      <c r="D24" s="56" t="s">
        <v>51</v>
      </c>
      <c r="E24" t="s">
        <v>52</v>
      </c>
      <c r="F24" s="55" t="s">
        <v>40</v>
      </c>
      <c r="G24" s="37">
        <f t="shared" si="5"/>
        <v>0.1</v>
      </c>
      <c r="H24" s="1"/>
      <c r="I24" s="29"/>
      <c r="J24" s="4"/>
    </row>
    <row r="25" spans="1:10" x14ac:dyDescent="0.25">
      <c r="A25" s="44"/>
      <c r="H25" s="1"/>
      <c r="I25" s="4"/>
      <c r="J25" s="4"/>
    </row>
    <row r="26" spans="1:10" x14ac:dyDescent="0.25">
      <c r="A26" s="46"/>
      <c r="B26" s="71" t="s">
        <v>55</v>
      </c>
      <c r="C26" s="72"/>
      <c r="D26" s="72"/>
      <c r="E26" s="72"/>
      <c r="F26" s="72"/>
      <c r="G26" s="37">
        <f>SUM(G10:G24)</f>
        <v>3.1332841797738769</v>
      </c>
      <c r="H26" t="s">
        <v>56</v>
      </c>
      <c r="I26" s="4"/>
      <c r="J26" s="4"/>
    </row>
    <row r="27" spans="1:10" x14ac:dyDescent="0.25">
      <c r="A27" s="46"/>
      <c r="B27" s="71" t="s">
        <v>57</v>
      </c>
      <c r="C27" s="72"/>
      <c r="D27" s="72"/>
      <c r="E27" s="72"/>
      <c r="F27" s="72"/>
      <c r="G27" s="37">
        <f>SUMPRODUCT(C10:C21,D10:D21)</f>
        <v>9.2249999999999996</v>
      </c>
      <c r="H27" t="s">
        <v>56</v>
      </c>
      <c r="I27" s="4"/>
      <c r="J27" s="4"/>
    </row>
    <row r="28" spans="1:10" x14ac:dyDescent="0.25">
      <c r="A28" s="46"/>
      <c r="B28" s="71" t="s">
        <v>58</v>
      </c>
      <c r="C28" s="72"/>
      <c r="D28" s="72"/>
      <c r="E28" s="72"/>
      <c r="F28" s="72"/>
      <c r="G28" s="37">
        <f>SUM(D17:D18)+ 0.001+IF(C7=3.3,D13+SUM(G22:G24)/5)</f>
        <v>1E-3</v>
      </c>
      <c r="H28" t="s">
        <v>59</v>
      </c>
      <c r="I28" s="4"/>
      <c r="J28" s="4"/>
    </row>
    <row r="29" spans="1:10" ht="15.75" thickBot="1" x14ac:dyDescent="0.3">
      <c r="A29" s="47"/>
      <c r="B29" s="73" t="str">
        <f>"Total Input Current from "&amp;B10&amp;" V"</f>
        <v>Total Input Current from 5.3 V</v>
      </c>
      <c r="C29" s="74"/>
      <c r="D29" s="74"/>
      <c r="E29" s="74"/>
      <c r="F29" s="74"/>
      <c r="G29" s="38">
        <f>(SUMPRODUCT(C10:C12,D10:D12)+SUM(G10:G12))/C7+SUMIF(B13:B21,$C$7,D13:D21)+SUM(G22:G24)/5</f>
        <v>1.92194041127809</v>
      </c>
      <c r="H29" s="36" t="s">
        <v>59</v>
      </c>
      <c r="I29" s="6"/>
      <c r="J29" s="6"/>
    </row>
    <row r="30" spans="1:10" x14ac:dyDescent="0.25">
      <c r="A30" s="35"/>
      <c r="H30" s="35"/>
    </row>
    <row r="31" spans="1:10" x14ac:dyDescent="0.25">
      <c r="A31" s="35"/>
      <c r="B31" t="s">
        <v>60</v>
      </c>
      <c r="H31" s="35"/>
    </row>
    <row r="32" spans="1:10" x14ac:dyDescent="0.25">
      <c r="B32" t="s">
        <v>61</v>
      </c>
      <c r="H32" s="1"/>
    </row>
    <row r="33" spans="2:10" ht="15.75" thickBot="1" x14ac:dyDescent="0.3">
      <c r="H33" s="1"/>
    </row>
    <row r="34" spans="2:10" x14ac:dyDescent="0.25">
      <c r="B34" s="68" t="s">
        <v>62</v>
      </c>
      <c r="C34" s="69"/>
      <c r="D34" s="69"/>
      <c r="E34" s="69"/>
      <c r="F34" s="69"/>
      <c r="G34" s="69"/>
      <c r="H34" s="69"/>
      <c r="I34" s="69"/>
      <c r="J34" s="70"/>
    </row>
    <row r="35" spans="2:10" x14ac:dyDescent="0.25">
      <c r="B35" s="57" t="s">
        <v>63</v>
      </c>
      <c r="C35" s="63" t="s">
        <v>64</v>
      </c>
      <c r="D35" s="63"/>
      <c r="E35" s="63"/>
      <c r="F35" s="63"/>
      <c r="G35" s="63"/>
      <c r="H35" s="63"/>
      <c r="I35" s="63"/>
      <c r="J35" s="64"/>
    </row>
    <row r="36" spans="2:10" x14ac:dyDescent="0.25">
      <c r="B36" s="57" t="s">
        <v>65</v>
      </c>
      <c r="C36" s="63" t="s">
        <v>66</v>
      </c>
      <c r="D36" s="63"/>
      <c r="E36" s="63"/>
      <c r="F36" s="63"/>
      <c r="G36" s="63"/>
      <c r="H36" s="63"/>
      <c r="I36" s="63"/>
      <c r="J36" s="64"/>
    </row>
    <row r="37" spans="2:10" x14ac:dyDescent="0.25">
      <c r="B37" s="57" t="s">
        <v>67</v>
      </c>
      <c r="C37" s="63" t="s">
        <v>68</v>
      </c>
      <c r="D37" s="63"/>
      <c r="E37" s="63"/>
      <c r="F37" s="63"/>
      <c r="G37" s="63"/>
      <c r="H37" s="63"/>
      <c r="I37" s="63"/>
      <c r="J37" s="64"/>
    </row>
    <row r="38" spans="2:10" x14ac:dyDescent="0.25">
      <c r="B38" s="57" t="s">
        <v>69</v>
      </c>
      <c r="C38" s="65" t="s">
        <v>70</v>
      </c>
      <c r="D38" s="66"/>
      <c r="E38" s="66"/>
      <c r="F38" s="66"/>
      <c r="G38" s="66"/>
      <c r="H38" s="66"/>
      <c r="I38" s="66"/>
      <c r="J38" s="67"/>
    </row>
    <row r="39" spans="2:10" x14ac:dyDescent="0.25">
      <c r="B39" s="75" t="s">
        <v>71</v>
      </c>
      <c r="C39" s="63"/>
      <c r="D39" s="63"/>
      <c r="E39" s="63"/>
      <c r="F39" s="63"/>
      <c r="G39" s="63"/>
      <c r="H39" s="63"/>
      <c r="I39" s="63"/>
      <c r="J39" s="64"/>
    </row>
    <row r="40" spans="2:10" x14ac:dyDescent="0.25">
      <c r="B40" s="75" t="s">
        <v>72</v>
      </c>
      <c r="C40" s="63"/>
      <c r="D40" s="63"/>
      <c r="E40" s="63"/>
      <c r="F40" s="63"/>
      <c r="G40" s="63"/>
      <c r="H40" s="63"/>
      <c r="I40" s="63"/>
      <c r="J40" s="64"/>
    </row>
    <row r="41" spans="2:10" ht="15.75" thickBot="1" x14ac:dyDescent="0.3">
      <c r="B41" s="76" t="s">
        <v>73</v>
      </c>
      <c r="C41" s="77"/>
      <c r="D41" s="77"/>
      <c r="E41" s="77"/>
      <c r="F41" s="77"/>
      <c r="G41" s="77"/>
      <c r="H41" s="77"/>
      <c r="I41" s="77"/>
      <c r="J41" s="78"/>
    </row>
  </sheetData>
  <mergeCells count="13">
    <mergeCell ref="B39:J39"/>
    <mergeCell ref="B40:J40"/>
    <mergeCell ref="B41:J41"/>
    <mergeCell ref="C37:J37"/>
    <mergeCell ref="C36:J36"/>
    <mergeCell ref="C35:J35"/>
    <mergeCell ref="C38:J38"/>
    <mergeCell ref="A1:K1"/>
    <mergeCell ref="B34:J34"/>
    <mergeCell ref="B26:F26"/>
    <mergeCell ref="B27:F27"/>
    <mergeCell ref="B28:F28"/>
    <mergeCell ref="B29:F29"/>
  </mergeCells>
  <conditionalFormatting sqref="J10">
    <cfRule type="cellIs" dxfId="13" priority="47" operator="greaterThanOrEqual">
      <formula>150</formula>
    </cfRule>
  </conditionalFormatting>
  <conditionalFormatting sqref="D10:D12">
    <cfRule type="cellIs" dxfId="12" priority="46" operator="greaterThan">
      <formula>3</formula>
    </cfRule>
  </conditionalFormatting>
  <conditionalFormatting sqref="C7">
    <cfRule type="cellIs" dxfId="11" priority="17" operator="notBetween">
      <formula>3</formula>
      <formula>5.5</formula>
    </cfRule>
  </conditionalFormatting>
  <conditionalFormatting sqref="C13">
    <cfRule type="cellIs" dxfId="10" priority="13" operator="notBetween">
      <formula>1.35</formula>
      <formula>3.3</formula>
    </cfRule>
  </conditionalFormatting>
  <conditionalFormatting sqref="D17">
    <cfRule type="cellIs" dxfId="9" priority="11" operator="greaterThan">
      <formula>0.1</formula>
    </cfRule>
  </conditionalFormatting>
  <conditionalFormatting sqref="D18">
    <cfRule type="cellIs" dxfId="8" priority="10" operator="greaterThan">
      <formula>0.04</formula>
    </cfRule>
  </conditionalFormatting>
  <conditionalFormatting sqref="D19">
    <cfRule type="cellIs" dxfId="7" priority="9" operator="greaterThan">
      <formula>0.3</formula>
    </cfRule>
  </conditionalFormatting>
  <conditionalFormatting sqref="D13">
    <cfRule type="cellIs" dxfId="6" priority="8" operator="greaterThan">
      <formula>0.2</formula>
    </cfRule>
  </conditionalFormatting>
  <conditionalFormatting sqref="D14:D15">
    <cfRule type="cellIs" dxfId="5" priority="7" operator="greaterThan">
      <formula>0.6</formula>
    </cfRule>
  </conditionalFormatting>
  <conditionalFormatting sqref="D16">
    <cfRule type="cellIs" priority="6" operator="greaterThan">
      <formula>0.5</formula>
    </cfRule>
  </conditionalFormatting>
  <conditionalFormatting sqref="D20:D21">
    <cfRule type="cellIs" dxfId="4" priority="5" operator="greaterThan">
      <formula>0.4</formula>
    </cfRule>
  </conditionalFormatting>
  <conditionalFormatting sqref="C14:C15">
    <cfRule type="cellIs" dxfId="3" priority="4" operator="notBetween">
      <formula>0.7</formula>
      <formula>1.35</formula>
    </cfRule>
  </conditionalFormatting>
  <conditionalFormatting sqref="B17:B18">
    <cfRule type="cellIs" dxfId="2" priority="3" operator="notBetween">
      <formula>5.6</formula>
      <formula>21</formula>
    </cfRule>
  </conditionalFormatting>
  <conditionalFormatting sqref="C6">
    <cfRule type="cellIs" dxfId="1" priority="2" operator="notBetween">
      <formula>-40</formula>
      <formula>85</formula>
    </cfRule>
  </conditionalFormatting>
  <conditionalFormatting sqref="C10:C12">
    <cfRule type="cellIs" dxfId="0" priority="1" operator="notBetween">
      <formula>0.425</formula>
      <formula>3.575</formula>
    </cfRule>
  </conditionalFormatting>
  <pageMargins left="0.7" right="0.7" top="0.75" bottom="0.75" header="0.3" footer="0.3"/>
  <pageSetup orientation="portrait" r:id="rId1"/>
  <ignoredErrors>
    <ignoredError sqref="C19:C21" unlocked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Parameters!$H$2:$H$3</xm:f>
          </x14:formula1>
          <xm:sqref>B19:B21</xm:sqref>
        </x14:dataValidation>
        <x14:dataValidation type="list" allowBlank="1" showInputMessage="1" showErrorMessage="1">
          <x14:formula1>
            <xm:f>Parameters!$I$2</xm:f>
          </x14:formula1>
          <xm:sqref>B22:B24</xm:sqref>
        </x14:dataValidation>
        <x14:dataValidation type="list" allowBlank="1" showInputMessage="1" showErrorMessage="1">
          <x14:formula1>
            <xm:f>Parameters!$J$2:$J$3</xm:f>
          </x14:formula1>
          <xm:sqref>D22:D24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50244"/>
  <sheetViews>
    <sheetView zoomScale="85" zoomScaleNormal="85" workbookViewId="0">
      <selection activeCell="F2" sqref="F2:F722"/>
    </sheetView>
  </sheetViews>
  <sheetFormatPr defaultRowHeight="15" x14ac:dyDescent="0.25"/>
  <cols>
    <col min="1" max="1" width="24.5703125" bestFit="1" customWidth="1"/>
    <col min="2" max="2" width="8.5703125" bestFit="1" customWidth="1"/>
    <col min="3" max="3" width="19.28515625" bestFit="1" customWidth="1"/>
    <col min="4" max="4" width="20.85546875" bestFit="1" customWidth="1"/>
    <col min="5" max="5" width="11.140625" bestFit="1" customWidth="1"/>
    <col min="6" max="6" width="9.28515625" bestFit="1" customWidth="1"/>
  </cols>
  <sheetData>
    <row r="1" spans="1:7" x14ac:dyDescent="0.25">
      <c r="B1" s="27" t="s">
        <v>74</v>
      </c>
      <c r="C1" s="27" t="s">
        <v>75</v>
      </c>
      <c r="D1" s="27" t="s">
        <v>76</v>
      </c>
      <c r="E1" s="5" t="s">
        <v>77</v>
      </c>
      <c r="F1" s="5" t="s">
        <v>78</v>
      </c>
    </row>
    <row r="2" spans="1:7" x14ac:dyDescent="0.25">
      <c r="A2" t="str">
        <f>B2&amp;C2&amp;D2&amp;E2</f>
        <v>253.310</v>
      </c>
      <c r="B2" s="28">
        <v>25</v>
      </c>
      <c r="C2" s="34">
        <v>3.3</v>
      </c>
      <c r="D2" s="34">
        <v>1</v>
      </c>
      <c r="E2" s="22">
        <v>0</v>
      </c>
      <c r="F2">
        <v>1E-4</v>
      </c>
      <c r="G2" s="28"/>
    </row>
    <row r="3" spans="1:7" hidden="1" x14ac:dyDescent="0.25">
      <c r="A3" t="str">
        <f>B3&amp;C3&amp;D3&amp;E3</f>
        <v>253.310.1</v>
      </c>
      <c r="B3" s="28">
        <v>25</v>
      </c>
      <c r="C3" s="34">
        <v>3.3</v>
      </c>
      <c r="D3" s="34">
        <v>1</v>
      </c>
      <c r="E3" s="22">
        <v>0.1</v>
      </c>
      <c r="F3">
        <v>87.492999999999995</v>
      </c>
      <c r="G3" s="28"/>
    </row>
    <row r="4" spans="1:7" hidden="1" x14ac:dyDescent="0.25">
      <c r="A4" t="str">
        <f t="shared" ref="A4:A68" si="0">B4&amp;C4&amp;D4&amp;E4</f>
        <v>253.310.2</v>
      </c>
      <c r="B4" s="28">
        <v>25</v>
      </c>
      <c r="C4" s="34">
        <v>3.3</v>
      </c>
      <c r="D4" s="34">
        <v>1</v>
      </c>
      <c r="E4" s="22">
        <v>0.2</v>
      </c>
      <c r="F4">
        <v>86.431200000000004</v>
      </c>
    </row>
    <row r="5" spans="1:7" hidden="1" x14ac:dyDescent="0.25">
      <c r="A5" t="str">
        <f t="shared" si="0"/>
        <v>253.310.3</v>
      </c>
      <c r="B5" s="28">
        <v>25</v>
      </c>
      <c r="C5" s="34">
        <v>3.3</v>
      </c>
      <c r="D5" s="34">
        <v>1</v>
      </c>
      <c r="E5" s="22">
        <v>0.3</v>
      </c>
      <c r="F5">
        <v>85.856300000000005</v>
      </c>
    </row>
    <row r="6" spans="1:7" hidden="1" x14ac:dyDescent="0.25">
      <c r="A6" t="str">
        <f t="shared" si="0"/>
        <v>253.310.4</v>
      </c>
      <c r="B6" s="28">
        <v>25</v>
      </c>
      <c r="C6" s="34">
        <v>3.3</v>
      </c>
      <c r="D6" s="34">
        <v>1</v>
      </c>
      <c r="E6" s="22">
        <v>0.4</v>
      </c>
      <c r="F6">
        <v>86.832700000000003</v>
      </c>
    </row>
    <row r="7" spans="1:7" hidden="1" x14ac:dyDescent="0.25">
      <c r="A7" t="str">
        <f t="shared" si="0"/>
        <v>253.310.5</v>
      </c>
      <c r="B7" s="28">
        <v>25</v>
      </c>
      <c r="C7" s="34">
        <v>3.3</v>
      </c>
      <c r="D7" s="34">
        <v>1</v>
      </c>
      <c r="E7" s="22">
        <v>0.5</v>
      </c>
      <c r="F7">
        <v>86.270099999999999</v>
      </c>
    </row>
    <row r="8" spans="1:7" hidden="1" x14ac:dyDescent="0.25">
      <c r="A8" t="str">
        <f t="shared" si="0"/>
        <v>253.310.6</v>
      </c>
      <c r="B8" s="28">
        <v>25</v>
      </c>
      <c r="C8" s="34">
        <v>3.3</v>
      </c>
      <c r="D8" s="34">
        <v>1</v>
      </c>
      <c r="E8" s="22">
        <v>0.6</v>
      </c>
      <c r="F8">
        <v>85.777500000000003</v>
      </c>
    </row>
    <row r="9" spans="1:7" hidden="1" x14ac:dyDescent="0.25">
      <c r="A9" t="str">
        <f t="shared" si="0"/>
        <v>253.310.7</v>
      </c>
      <c r="B9" s="28">
        <v>25</v>
      </c>
      <c r="C9" s="34">
        <v>3.3</v>
      </c>
      <c r="D9" s="34">
        <v>1</v>
      </c>
      <c r="E9" s="22">
        <v>0.7</v>
      </c>
      <c r="F9">
        <v>85.162999999999997</v>
      </c>
    </row>
    <row r="10" spans="1:7" hidden="1" x14ac:dyDescent="0.25">
      <c r="A10" t="str">
        <f t="shared" si="0"/>
        <v>253.310.8</v>
      </c>
      <c r="B10" s="28">
        <v>25</v>
      </c>
      <c r="C10" s="34">
        <v>3.3</v>
      </c>
      <c r="D10" s="34">
        <v>1</v>
      </c>
      <c r="E10" s="22">
        <v>0.8</v>
      </c>
      <c r="F10">
        <v>84.504599999999996</v>
      </c>
    </row>
    <row r="11" spans="1:7" hidden="1" x14ac:dyDescent="0.25">
      <c r="A11" t="str">
        <f t="shared" si="0"/>
        <v>253.310.9</v>
      </c>
      <c r="B11" s="28">
        <v>25</v>
      </c>
      <c r="C11" s="34">
        <v>3.3</v>
      </c>
      <c r="D11" s="34">
        <v>1</v>
      </c>
      <c r="E11" s="22">
        <v>0.9</v>
      </c>
      <c r="F11">
        <v>83.971299999999999</v>
      </c>
    </row>
    <row r="12" spans="1:7" hidden="1" x14ac:dyDescent="0.25">
      <c r="A12" t="str">
        <f t="shared" si="0"/>
        <v>253.311</v>
      </c>
      <c r="B12" s="28">
        <v>25</v>
      </c>
      <c r="C12" s="34">
        <v>3.3</v>
      </c>
      <c r="D12" s="34">
        <v>1</v>
      </c>
      <c r="E12" s="22">
        <v>1</v>
      </c>
      <c r="F12">
        <v>83.243099999999998</v>
      </c>
    </row>
    <row r="13" spans="1:7" hidden="1" x14ac:dyDescent="0.25">
      <c r="A13" t="str">
        <f t="shared" si="0"/>
        <v>253.311.1</v>
      </c>
      <c r="B13" s="28">
        <v>25</v>
      </c>
      <c r="C13" s="34">
        <v>3.3</v>
      </c>
      <c r="D13" s="34">
        <v>1</v>
      </c>
      <c r="E13" s="22">
        <v>1.1000000000000001</v>
      </c>
      <c r="F13">
        <v>82.499399999999994</v>
      </c>
    </row>
    <row r="14" spans="1:7" hidden="1" x14ac:dyDescent="0.25">
      <c r="A14" t="str">
        <f t="shared" si="0"/>
        <v>253.311.2</v>
      </c>
      <c r="B14" s="28">
        <v>25</v>
      </c>
      <c r="C14" s="34">
        <v>3.3</v>
      </c>
      <c r="D14" s="34">
        <v>1</v>
      </c>
      <c r="E14" s="22">
        <v>1.2</v>
      </c>
      <c r="F14">
        <v>81.728099999999998</v>
      </c>
    </row>
    <row r="15" spans="1:7" hidden="1" x14ac:dyDescent="0.25">
      <c r="A15" t="str">
        <f t="shared" si="0"/>
        <v>253.311.3</v>
      </c>
      <c r="B15" s="28">
        <v>25</v>
      </c>
      <c r="C15" s="34">
        <v>3.3</v>
      </c>
      <c r="D15" s="34">
        <v>1</v>
      </c>
      <c r="E15" s="22">
        <v>1.3</v>
      </c>
      <c r="F15">
        <v>81.007300000000001</v>
      </c>
    </row>
    <row r="16" spans="1:7" hidden="1" x14ac:dyDescent="0.25">
      <c r="A16" t="str">
        <f t="shared" si="0"/>
        <v>253.311.4</v>
      </c>
      <c r="B16" s="28">
        <v>25</v>
      </c>
      <c r="C16" s="34">
        <v>3.3</v>
      </c>
      <c r="D16" s="34">
        <v>1</v>
      </c>
      <c r="E16" s="22">
        <v>1.4</v>
      </c>
      <c r="F16">
        <v>80.214299999999994</v>
      </c>
    </row>
    <row r="17" spans="1:6" hidden="1" x14ac:dyDescent="0.25">
      <c r="A17" t="str">
        <f t="shared" si="0"/>
        <v>253.311.5</v>
      </c>
      <c r="B17" s="28">
        <v>25</v>
      </c>
      <c r="C17" s="34">
        <v>3.3</v>
      </c>
      <c r="D17" s="34">
        <v>1</v>
      </c>
      <c r="E17" s="22">
        <v>1.5</v>
      </c>
      <c r="F17">
        <v>79.428200000000004</v>
      </c>
    </row>
    <row r="18" spans="1:6" hidden="1" x14ac:dyDescent="0.25">
      <c r="A18" t="str">
        <f t="shared" si="0"/>
        <v>253.311.6</v>
      </c>
      <c r="B18" s="28">
        <v>25</v>
      </c>
      <c r="C18" s="34">
        <v>3.3</v>
      </c>
      <c r="D18" s="34">
        <v>1</v>
      </c>
      <c r="E18" s="22">
        <v>1.6</v>
      </c>
      <c r="F18">
        <v>78.667500000000004</v>
      </c>
    </row>
    <row r="19" spans="1:6" hidden="1" x14ac:dyDescent="0.25">
      <c r="A19" t="str">
        <f t="shared" si="0"/>
        <v>253.311.7</v>
      </c>
      <c r="B19" s="28">
        <v>25</v>
      </c>
      <c r="C19" s="34">
        <v>3.3</v>
      </c>
      <c r="D19" s="34">
        <v>1</v>
      </c>
      <c r="E19" s="22">
        <v>1.7</v>
      </c>
      <c r="F19">
        <v>77.921199999999999</v>
      </c>
    </row>
    <row r="20" spans="1:6" hidden="1" x14ac:dyDescent="0.25">
      <c r="A20" t="str">
        <f t="shared" si="0"/>
        <v>253.311.8</v>
      </c>
      <c r="B20" s="28">
        <v>25</v>
      </c>
      <c r="C20" s="34">
        <v>3.3</v>
      </c>
      <c r="D20" s="34">
        <v>1</v>
      </c>
      <c r="E20" s="22">
        <v>1.8</v>
      </c>
      <c r="F20">
        <v>77.201499999999996</v>
      </c>
    </row>
    <row r="21" spans="1:6" hidden="1" x14ac:dyDescent="0.25">
      <c r="A21" t="str">
        <f t="shared" si="0"/>
        <v>253.311.9</v>
      </c>
      <c r="B21" s="28">
        <v>25</v>
      </c>
      <c r="C21" s="34">
        <v>3.3</v>
      </c>
      <c r="D21" s="34">
        <v>1</v>
      </c>
      <c r="E21" s="22">
        <v>1.9</v>
      </c>
      <c r="F21">
        <v>76.473699999999994</v>
      </c>
    </row>
    <row r="22" spans="1:6" hidden="1" x14ac:dyDescent="0.25">
      <c r="A22" t="str">
        <f t="shared" si="0"/>
        <v>253.312</v>
      </c>
      <c r="B22" s="28">
        <v>25</v>
      </c>
      <c r="C22" s="34">
        <v>3.3</v>
      </c>
      <c r="D22" s="34">
        <v>1</v>
      </c>
      <c r="E22" s="22">
        <v>2</v>
      </c>
      <c r="F22">
        <v>75.768100000000004</v>
      </c>
    </row>
    <row r="23" spans="1:6" hidden="1" x14ac:dyDescent="0.25">
      <c r="A23" t="str">
        <f t="shared" si="0"/>
        <v>253.312.1</v>
      </c>
      <c r="B23" s="28">
        <v>25</v>
      </c>
      <c r="C23" s="34">
        <v>3.3</v>
      </c>
      <c r="D23" s="34">
        <v>1</v>
      </c>
      <c r="E23" s="22">
        <v>2.1</v>
      </c>
      <c r="F23">
        <v>75.126300000000001</v>
      </c>
    </row>
    <row r="24" spans="1:6" hidden="1" x14ac:dyDescent="0.25">
      <c r="A24" t="str">
        <f t="shared" si="0"/>
        <v>253.312.2</v>
      </c>
      <c r="B24" s="28">
        <v>25</v>
      </c>
      <c r="C24" s="34">
        <v>3.3</v>
      </c>
      <c r="D24" s="34">
        <v>1</v>
      </c>
      <c r="E24" s="22">
        <v>2.2000000000000002</v>
      </c>
      <c r="F24">
        <v>74.332400000000007</v>
      </c>
    </row>
    <row r="25" spans="1:6" hidden="1" x14ac:dyDescent="0.25">
      <c r="A25" t="str">
        <f t="shared" si="0"/>
        <v>253.312.3</v>
      </c>
      <c r="B25" s="28">
        <v>25</v>
      </c>
      <c r="C25" s="34">
        <v>3.3</v>
      </c>
      <c r="D25" s="34">
        <v>1</v>
      </c>
      <c r="E25" s="22">
        <v>2.2999999999999998</v>
      </c>
      <c r="F25">
        <v>73.669499999999999</v>
      </c>
    </row>
    <row r="26" spans="1:6" hidden="1" x14ac:dyDescent="0.25">
      <c r="A26" t="str">
        <f t="shared" si="0"/>
        <v>253.312.4</v>
      </c>
      <c r="B26" s="28">
        <v>25</v>
      </c>
      <c r="C26" s="34">
        <v>3.3</v>
      </c>
      <c r="D26" s="34">
        <v>1</v>
      </c>
      <c r="E26" s="22">
        <v>2.4</v>
      </c>
      <c r="F26">
        <v>72.926199999999994</v>
      </c>
    </row>
    <row r="27" spans="1:6" hidden="1" x14ac:dyDescent="0.25">
      <c r="A27" t="str">
        <f t="shared" si="0"/>
        <v>253.312.5</v>
      </c>
      <c r="B27" s="28">
        <v>25</v>
      </c>
      <c r="C27" s="34">
        <v>3.3</v>
      </c>
      <c r="D27" s="34">
        <v>1</v>
      </c>
      <c r="E27" s="22">
        <v>2.5</v>
      </c>
      <c r="F27">
        <v>72.021100000000004</v>
      </c>
    </row>
    <row r="28" spans="1:6" hidden="1" x14ac:dyDescent="0.25">
      <c r="A28" t="str">
        <f t="shared" si="0"/>
        <v>253.312.6</v>
      </c>
      <c r="B28" s="28">
        <v>25</v>
      </c>
      <c r="C28" s="34">
        <v>3.3</v>
      </c>
      <c r="D28" s="34">
        <v>1</v>
      </c>
      <c r="E28" s="22">
        <v>2.6</v>
      </c>
      <c r="F28">
        <v>71.572699999999998</v>
      </c>
    </row>
    <row r="29" spans="1:6" hidden="1" x14ac:dyDescent="0.25">
      <c r="A29" t="str">
        <f t="shared" si="0"/>
        <v>253.312.7</v>
      </c>
      <c r="B29" s="28">
        <v>25</v>
      </c>
      <c r="C29" s="34">
        <v>3.3</v>
      </c>
      <c r="D29" s="34">
        <v>1</v>
      </c>
      <c r="E29" s="22">
        <v>2.7</v>
      </c>
      <c r="F29">
        <v>70.92</v>
      </c>
    </row>
    <row r="30" spans="1:6" hidden="1" x14ac:dyDescent="0.25">
      <c r="A30" t="str">
        <f t="shared" si="0"/>
        <v>253.312.8</v>
      </c>
      <c r="B30" s="28">
        <v>25</v>
      </c>
      <c r="C30" s="34">
        <v>3.3</v>
      </c>
      <c r="D30" s="34">
        <v>1</v>
      </c>
      <c r="E30" s="22">
        <v>2.8</v>
      </c>
      <c r="F30">
        <v>70.222099999999998</v>
      </c>
    </row>
    <row r="31" spans="1:6" hidden="1" x14ac:dyDescent="0.25">
      <c r="A31" t="str">
        <f t="shared" si="0"/>
        <v>253.312.9</v>
      </c>
      <c r="B31" s="28">
        <v>25</v>
      </c>
      <c r="C31" s="34">
        <v>3.3</v>
      </c>
      <c r="D31" s="34">
        <v>1</v>
      </c>
      <c r="E31" s="22">
        <v>2.9</v>
      </c>
      <c r="F31">
        <v>69.596500000000006</v>
      </c>
    </row>
    <row r="32" spans="1:6" hidden="1" x14ac:dyDescent="0.25">
      <c r="A32" t="str">
        <f t="shared" si="0"/>
        <v>253.313</v>
      </c>
      <c r="B32" s="28">
        <v>25</v>
      </c>
      <c r="C32" s="34">
        <v>3.3</v>
      </c>
      <c r="D32" s="34">
        <v>1</v>
      </c>
      <c r="E32" s="22">
        <v>3</v>
      </c>
      <c r="F32">
        <v>68.881799999999998</v>
      </c>
    </row>
    <row r="33" spans="1:6" hidden="1" x14ac:dyDescent="0.25">
      <c r="A33" t="str">
        <f t="shared" si="0"/>
        <v>253.313.1</v>
      </c>
      <c r="B33" s="28">
        <v>25</v>
      </c>
      <c r="C33" s="34">
        <v>3.3</v>
      </c>
      <c r="D33" s="34">
        <v>1</v>
      </c>
      <c r="E33" s="22">
        <v>3.1</v>
      </c>
      <c r="F33">
        <v>68.231800000000007</v>
      </c>
    </row>
    <row r="34" spans="1:6" hidden="1" x14ac:dyDescent="0.25">
      <c r="A34" t="str">
        <f t="shared" si="0"/>
        <v>253.313.2</v>
      </c>
      <c r="B34" s="28">
        <v>25</v>
      </c>
      <c r="C34" s="34">
        <v>3.3</v>
      </c>
      <c r="D34" s="34">
        <v>1</v>
      </c>
      <c r="E34" s="22">
        <v>3.2</v>
      </c>
      <c r="F34">
        <v>67.621300000000005</v>
      </c>
    </row>
    <row r="35" spans="1:6" hidden="1" x14ac:dyDescent="0.25">
      <c r="A35" t="str">
        <f t="shared" si="0"/>
        <v>253.313.3</v>
      </c>
      <c r="B35" s="28">
        <v>25</v>
      </c>
      <c r="C35" s="34">
        <v>3.3</v>
      </c>
      <c r="D35" s="34">
        <v>1</v>
      </c>
      <c r="E35" s="22">
        <v>3.3</v>
      </c>
      <c r="F35">
        <v>66.867000000000004</v>
      </c>
    </row>
    <row r="36" spans="1:6" hidden="1" x14ac:dyDescent="0.25">
      <c r="A36" t="str">
        <f t="shared" si="0"/>
        <v>253.313.4</v>
      </c>
      <c r="B36" s="28">
        <v>25</v>
      </c>
      <c r="C36" s="34">
        <v>3.3</v>
      </c>
      <c r="D36" s="34">
        <v>1</v>
      </c>
      <c r="E36" s="22">
        <v>3.4</v>
      </c>
      <c r="F36">
        <v>66.182900000000004</v>
      </c>
    </row>
    <row r="37" spans="1:6" hidden="1" x14ac:dyDescent="0.25">
      <c r="A37" t="str">
        <f t="shared" si="0"/>
        <v>253.313.5</v>
      </c>
      <c r="B37" s="28">
        <v>25</v>
      </c>
      <c r="C37" s="34">
        <v>3.3</v>
      </c>
      <c r="D37" s="34">
        <v>1</v>
      </c>
      <c r="E37" s="22">
        <v>3.5</v>
      </c>
      <c r="F37">
        <v>65.572100000000006</v>
      </c>
    </row>
    <row r="38" spans="1:6" x14ac:dyDescent="0.25">
      <c r="A38" t="str">
        <f t="shared" ref="A38" si="1">B38&amp;C38&amp;D38&amp;E38</f>
        <v>25510</v>
      </c>
      <c r="B38" s="28">
        <v>25</v>
      </c>
      <c r="C38" s="34">
        <v>5</v>
      </c>
      <c r="D38" s="34">
        <v>1</v>
      </c>
      <c r="E38" s="22">
        <v>0</v>
      </c>
      <c r="F38">
        <v>1E-4</v>
      </c>
    </row>
    <row r="39" spans="1:6" hidden="1" x14ac:dyDescent="0.25">
      <c r="A39" t="str">
        <f t="shared" si="0"/>
        <v>25510.1</v>
      </c>
      <c r="B39" s="28">
        <v>25</v>
      </c>
      <c r="C39" s="34">
        <v>5</v>
      </c>
      <c r="D39" s="34">
        <v>1</v>
      </c>
      <c r="E39" s="22">
        <v>0.1</v>
      </c>
      <c r="F39">
        <v>75.6721</v>
      </c>
    </row>
    <row r="40" spans="1:6" hidden="1" x14ac:dyDescent="0.25">
      <c r="A40" t="str">
        <f t="shared" si="0"/>
        <v>25510.2</v>
      </c>
      <c r="B40" s="28">
        <v>25</v>
      </c>
      <c r="C40" s="34">
        <v>5</v>
      </c>
      <c r="D40" s="34">
        <v>1</v>
      </c>
      <c r="E40" s="22">
        <v>0.2</v>
      </c>
      <c r="F40">
        <v>78.674999999999997</v>
      </c>
    </row>
    <row r="41" spans="1:6" hidden="1" x14ac:dyDescent="0.25">
      <c r="A41" t="str">
        <f t="shared" si="0"/>
        <v>25510.3</v>
      </c>
      <c r="B41" s="28">
        <v>25</v>
      </c>
      <c r="C41" s="34">
        <v>5</v>
      </c>
      <c r="D41" s="34">
        <v>1</v>
      </c>
      <c r="E41" s="22">
        <v>0.3</v>
      </c>
      <c r="F41">
        <v>79.818200000000004</v>
      </c>
    </row>
    <row r="42" spans="1:6" hidden="1" x14ac:dyDescent="0.25">
      <c r="A42" t="str">
        <f t="shared" si="0"/>
        <v>25510.4</v>
      </c>
      <c r="B42" s="28">
        <v>25</v>
      </c>
      <c r="C42" s="34">
        <v>5</v>
      </c>
      <c r="D42" s="34">
        <v>1</v>
      </c>
      <c r="E42" s="22">
        <v>0.4</v>
      </c>
      <c r="F42">
        <v>81.611000000000004</v>
      </c>
    </row>
    <row r="43" spans="1:6" hidden="1" x14ac:dyDescent="0.25">
      <c r="A43" t="str">
        <f t="shared" si="0"/>
        <v>25510.5</v>
      </c>
      <c r="B43" s="28">
        <v>25</v>
      </c>
      <c r="C43" s="34">
        <v>5</v>
      </c>
      <c r="D43" s="34">
        <v>1</v>
      </c>
      <c r="E43" s="22">
        <v>0.5</v>
      </c>
      <c r="F43">
        <v>82.567099999999996</v>
      </c>
    </row>
    <row r="44" spans="1:6" hidden="1" x14ac:dyDescent="0.25">
      <c r="A44" t="str">
        <f t="shared" si="0"/>
        <v>25510.6</v>
      </c>
      <c r="B44" s="28">
        <v>25</v>
      </c>
      <c r="C44" s="34">
        <v>5</v>
      </c>
      <c r="D44" s="34">
        <v>1</v>
      </c>
      <c r="E44" s="22">
        <v>0.6</v>
      </c>
      <c r="F44">
        <v>83.164599999999993</v>
      </c>
    </row>
    <row r="45" spans="1:6" hidden="1" x14ac:dyDescent="0.25">
      <c r="A45" t="str">
        <f t="shared" si="0"/>
        <v>25510.7</v>
      </c>
      <c r="B45" s="28">
        <v>25</v>
      </c>
      <c r="C45" s="34">
        <v>5</v>
      </c>
      <c r="D45" s="34">
        <v>1</v>
      </c>
      <c r="E45" s="22">
        <v>0.7</v>
      </c>
      <c r="F45">
        <v>83.2791</v>
      </c>
    </row>
    <row r="46" spans="1:6" hidden="1" x14ac:dyDescent="0.25">
      <c r="A46" t="str">
        <f t="shared" si="0"/>
        <v>25510.8</v>
      </c>
      <c r="B46" s="28">
        <v>25</v>
      </c>
      <c r="C46" s="34">
        <v>5</v>
      </c>
      <c r="D46" s="34">
        <v>1</v>
      </c>
      <c r="E46" s="22">
        <v>0.8</v>
      </c>
      <c r="F46">
        <v>83.237099999999998</v>
      </c>
    </row>
    <row r="47" spans="1:6" hidden="1" x14ac:dyDescent="0.25">
      <c r="A47" t="str">
        <f t="shared" si="0"/>
        <v>25510.9</v>
      </c>
      <c r="B47" s="28">
        <v>25</v>
      </c>
      <c r="C47" s="34">
        <v>5</v>
      </c>
      <c r="D47" s="34">
        <v>1</v>
      </c>
      <c r="E47" s="22">
        <v>0.9</v>
      </c>
      <c r="F47">
        <v>83.134500000000003</v>
      </c>
    </row>
    <row r="48" spans="1:6" hidden="1" x14ac:dyDescent="0.25">
      <c r="A48" t="str">
        <f t="shared" si="0"/>
        <v>25511</v>
      </c>
      <c r="B48" s="28">
        <v>25</v>
      </c>
      <c r="C48" s="34">
        <v>5</v>
      </c>
      <c r="D48" s="34">
        <v>1</v>
      </c>
      <c r="E48" s="22">
        <v>1</v>
      </c>
      <c r="F48">
        <v>82.867099999999994</v>
      </c>
    </row>
    <row r="49" spans="1:6" hidden="1" x14ac:dyDescent="0.25">
      <c r="A49" t="str">
        <f t="shared" si="0"/>
        <v>25511.1</v>
      </c>
      <c r="B49" s="28">
        <v>25</v>
      </c>
      <c r="C49" s="34">
        <v>5</v>
      </c>
      <c r="D49" s="34">
        <v>1</v>
      </c>
      <c r="E49" s="22">
        <v>1.1000000000000001</v>
      </c>
      <c r="F49">
        <v>82.499700000000004</v>
      </c>
    </row>
    <row r="50" spans="1:6" hidden="1" x14ac:dyDescent="0.25">
      <c r="A50" t="str">
        <f t="shared" si="0"/>
        <v>25511.2</v>
      </c>
      <c r="B50" s="28">
        <v>25</v>
      </c>
      <c r="C50" s="34">
        <v>5</v>
      </c>
      <c r="D50" s="34">
        <v>1</v>
      </c>
      <c r="E50" s="22">
        <v>1.2</v>
      </c>
      <c r="F50">
        <v>82.073800000000006</v>
      </c>
    </row>
    <row r="51" spans="1:6" hidden="1" x14ac:dyDescent="0.25">
      <c r="A51" t="str">
        <f t="shared" si="0"/>
        <v>25511.3</v>
      </c>
      <c r="B51" s="28">
        <v>25</v>
      </c>
      <c r="C51" s="34">
        <v>5</v>
      </c>
      <c r="D51" s="34">
        <v>1</v>
      </c>
      <c r="E51" s="22">
        <v>1.3</v>
      </c>
      <c r="F51">
        <v>81.497799999999998</v>
      </c>
    </row>
    <row r="52" spans="1:6" hidden="1" x14ac:dyDescent="0.25">
      <c r="A52" t="str">
        <f t="shared" si="0"/>
        <v>25511.4</v>
      </c>
      <c r="B52" s="28">
        <v>25</v>
      </c>
      <c r="C52" s="34">
        <v>5</v>
      </c>
      <c r="D52" s="34">
        <v>1</v>
      </c>
      <c r="E52" s="22">
        <v>1.4</v>
      </c>
      <c r="F52">
        <v>80.915800000000004</v>
      </c>
    </row>
    <row r="53" spans="1:6" hidden="1" x14ac:dyDescent="0.25">
      <c r="A53" t="str">
        <f t="shared" si="0"/>
        <v>25511.5</v>
      </c>
      <c r="B53" s="28">
        <v>25</v>
      </c>
      <c r="C53" s="34">
        <v>5</v>
      </c>
      <c r="D53" s="34">
        <v>1</v>
      </c>
      <c r="E53" s="22">
        <v>1.5</v>
      </c>
      <c r="F53">
        <v>80.515199999999993</v>
      </c>
    </row>
    <row r="54" spans="1:6" hidden="1" x14ac:dyDescent="0.25">
      <c r="A54" t="str">
        <f t="shared" si="0"/>
        <v>25511.6</v>
      </c>
      <c r="B54" s="28">
        <v>25</v>
      </c>
      <c r="C54" s="34">
        <v>5</v>
      </c>
      <c r="D54" s="34">
        <v>1</v>
      </c>
      <c r="E54" s="22">
        <v>1.6</v>
      </c>
      <c r="F54">
        <v>80.053700000000006</v>
      </c>
    </row>
    <row r="55" spans="1:6" hidden="1" x14ac:dyDescent="0.25">
      <c r="A55" t="str">
        <f t="shared" si="0"/>
        <v>25511.7</v>
      </c>
      <c r="B55" s="28">
        <v>25</v>
      </c>
      <c r="C55" s="34">
        <v>5</v>
      </c>
      <c r="D55" s="34">
        <v>1</v>
      </c>
      <c r="E55" s="22">
        <v>1.7</v>
      </c>
      <c r="F55">
        <v>79.490899999999996</v>
      </c>
    </row>
    <row r="56" spans="1:6" hidden="1" x14ac:dyDescent="0.25">
      <c r="A56" t="str">
        <f t="shared" si="0"/>
        <v>25511.8</v>
      </c>
      <c r="B56" s="28">
        <v>25</v>
      </c>
      <c r="C56" s="34">
        <v>5</v>
      </c>
      <c r="D56" s="34">
        <v>1</v>
      </c>
      <c r="E56" s="22">
        <v>1.8</v>
      </c>
      <c r="F56">
        <v>78.917100000000005</v>
      </c>
    </row>
    <row r="57" spans="1:6" hidden="1" x14ac:dyDescent="0.25">
      <c r="A57" t="str">
        <f t="shared" si="0"/>
        <v>25511.9</v>
      </c>
      <c r="B57" s="28">
        <v>25</v>
      </c>
      <c r="C57" s="34">
        <v>5</v>
      </c>
      <c r="D57" s="34">
        <v>1</v>
      </c>
      <c r="E57" s="22">
        <v>1.9</v>
      </c>
      <c r="F57">
        <v>78.334599999999995</v>
      </c>
    </row>
    <row r="58" spans="1:6" hidden="1" x14ac:dyDescent="0.25">
      <c r="A58" t="str">
        <f t="shared" si="0"/>
        <v>25512</v>
      </c>
      <c r="B58" s="28">
        <v>25</v>
      </c>
      <c r="C58" s="34">
        <v>5</v>
      </c>
      <c r="D58" s="34">
        <v>1</v>
      </c>
      <c r="E58" s="22">
        <v>2</v>
      </c>
      <c r="F58">
        <v>77.732500000000002</v>
      </c>
    </row>
    <row r="59" spans="1:6" hidden="1" x14ac:dyDescent="0.25">
      <c r="A59" t="str">
        <f t="shared" si="0"/>
        <v>25512.1</v>
      </c>
      <c r="B59" s="28">
        <v>25</v>
      </c>
      <c r="C59" s="34">
        <v>5</v>
      </c>
      <c r="D59" s="34">
        <v>1</v>
      </c>
      <c r="E59" s="22">
        <v>2.1</v>
      </c>
      <c r="F59">
        <v>77.270799999999994</v>
      </c>
    </row>
    <row r="60" spans="1:6" hidden="1" x14ac:dyDescent="0.25">
      <c r="A60" t="str">
        <f t="shared" si="0"/>
        <v>25512.2</v>
      </c>
      <c r="B60" s="28">
        <v>25</v>
      </c>
      <c r="C60" s="34">
        <v>5</v>
      </c>
      <c r="D60" s="34">
        <v>1</v>
      </c>
      <c r="E60" s="22">
        <v>2.2000000000000002</v>
      </c>
      <c r="F60">
        <v>76.637600000000006</v>
      </c>
    </row>
    <row r="61" spans="1:6" hidden="1" x14ac:dyDescent="0.25">
      <c r="A61" t="str">
        <f t="shared" si="0"/>
        <v>25512.3</v>
      </c>
      <c r="B61" s="28">
        <v>25</v>
      </c>
      <c r="C61" s="34">
        <v>5</v>
      </c>
      <c r="D61" s="34">
        <v>1</v>
      </c>
      <c r="E61" s="22">
        <v>2.2999999999999998</v>
      </c>
      <c r="F61">
        <v>76.085899999999995</v>
      </c>
    </row>
    <row r="62" spans="1:6" hidden="1" x14ac:dyDescent="0.25">
      <c r="A62" t="str">
        <f t="shared" si="0"/>
        <v>25512.4</v>
      </c>
      <c r="B62" s="28">
        <v>25</v>
      </c>
      <c r="C62" s="34">
        <v>5</v>
      </c>
      <c r="D62" s="34">
        <v>1</v>
      </c>
      <c r="E62" s="22">
        <v>2.4</v>
      </c>
      <c r="F62">
        <v>75.450100000000006</v>
      </c>
    </row>
    <row r="63" spans="1:6" hidden="1" x14ac:dyDescent="0.25">
      <c r="A63" t="str">
        <f t="shared" si="0"/>
        <v>25512.5</v>
      </c>
      <c r="B63" s="28">
        <v>25</v>
      </c>
      <c r="C63" s="34">
        <v>5</v>
      </c>
      <c r="D63" s="34">
        <v>1</v>
      </c>
      <c r="E63" s="22">
        <v>2.5</v>
      </c>
      <c r="F63">
        <v>74.915800000000004</v>
      </c>
    </row>
    <row r="64" spans="1:6" hidden="1" x14ac:dyDescent="0.25">
      <c r="A64" t="str">
        <f t="shared" si="0"/>
        <v>25512.6</v>
      </c>
      <c r="B64" s="28">
        <v>25</v>
      </c>
      <c r="C64" s="34">
        <v>5</v>
      </c>
      <c r="D64" s="34">
        <v>1</v>
      </c>
      <c r="E64" s="22">
        <v>2.6</v>
      </c>
      <c r="F64">
        <v>74.305599999999998</v>
      </c>
    </row>
    <row r="65" spans="1:6" hidden="1" x14ac:dyDescent="0.25">
      <c r="A65" t="str">
        <f t="shared" si="0"/>
        <v>25512.7</v>
      </c>
      <c r="B65" s="28">
        <v>25</v>
      </c>
      <c r="C65" s="34">
        <v>5</v>
      </c>
      <c r="D65" s="34">
        <v>1</v>
      </c>
      <c r="E65" s="22">
        <v>2.7</v>
      </c>
      <c r="F65">
        <v>73.699799999999996</v>
      </c>
    </row>
    <row r="66" spans="1:6" hidden="1" x14ac:dyDescent="0.25">
      <c r="A66" t="str">
        <f t="shared" si="0"/>
        <v>25512.8</v>
      </c>
      <c r="B66" s="28">
        <v>25</v>
      </c>
      <c r="C66" s="34">
        <v>5</v>
      </c>
      <c r="D66" s="34">
        <v>1</v>
      </c>
      <c r="E66" s="22">
        <v>2.8</v>
      </c>
      <c r="F66">
        <v>73.123699999999999</v>
      </c>
    </row>
    <row r="67" spans="1:6" hidden="1" x14ac:dyDescent="0.25">
      <c r="A67" t="str">
        <f t="shared" si="0"/>
        <v>25512.9</v>
      </c>
      <c r="B67" s="28">
        <v>25</v>
      </c>
      <c r="C67" s="34">
        <v>5</v>
      </c>
      <c r="D67" s="34">
        <v>1</v>
      </c>
      <c r="E67" s="22">
        <v>2.9</v>
      </c>
      <c r="F67">
        <v>72.579599999999999</v>
      </c>
    </row>
    <row r="68" spans="1:6" hidden="1" x14ac:dyDescent="0.25">
      <c r="A68" t="str">
        <f t="shared" si="0"/>
        <v>25513</v>
      </c>
      <c r="B68" s="28">
        <v>25</v>
      </c>
      <c r="C68" s="34">
        <v>5</v>
      </c>
      <c r="D68" s="34">
        <v>1</v>
      </c>
      <c r="E68" s="22">
        <v>3</v>
      </c>
      <c r="F68">
        <v>71.940399999999997</v>
      </c>
    </row>
    <row r="69" spans="1:6" hidden="1" x14ac:dyDescent="0.25">
      <c r="A69" t="str">
        <f t="shared" ref="A69:A98" si="2">B69&amp;C69&amp;D69&amp;E69</f>
        <v>25513.1</v>
      </c>
      <c r="B69" s="28">
        <v>25</v>
      </c>
      <c r="C69" s="34">
        <v>5</v>
      </c>
      <c r="D69" s="34">
        <v>1</v>
      </c>
      <c r="E69" s="22">
        <v>3.1</v>
      </c>
      <c r="F69">
        <v>71.4101</v>
      </c>
    </row>
    <row r="70" spans="1:6" hidden="1" x14ac:dyDescent="0.25">
      <c r="A70" t="str">
        <f t="shared" si="2"/>
        <v>25513.2</v>
      </c>
      <c r="B70" s="28">
        <v>25</v>
      </c>
      <c r="C70" s="34">
        <v>5</v>
      </c>
      <c r="D70" s="34">
        <v>1</v>
      </c>
      <c r="E70" s="22">
        <v>3.2</v>
      </c>
      <c r="F70">
        <v>70.754800000000003</v>
      </c>
    </row>
    <row r="71" spans="1:6" hidden="1" x14ac:dyDescent="0.25">
      <c r="A71" t="str">
        <f t="shared" si="2"/>
        <v>25513.3</v>
      </c>
      <c r="B71" s="28">
        <v>25</v>
      </c>
      <c r="C71" s="34">
        <v>5</v>
      </c>
      <c r="D71" s="34">
        <v>1</v>
      </c>
      <c r="E71" s="22">
        <v>3.3</v>
      </c>
      <c r="F71">
        <v>70.278400000000005</v>
      </c>
    </row>
    <row r="72" spans="1:6" hidden="1" x14ac:dyDescent="0.25">
      <c r="A72" t="str">
        <f t="shared" si="2"/>
        <v>25513.4</v>
      </c>
      <c r="B72" s="28">
        <v>25</v>
      </c>
      <c r="C72" s="34">
        <v>5</v>
      </c>
      <c r="D72" s="34">
        <v>1</v>
      </c>
      <c r="E72" s="22">
        <v>3.4</v>
      </c>
      <c r="F72">
        <v>69.728800000000007</v>
      </c>
    </row>
    <row r="73" spans="1:6" hidden="1" x14ac:dyDescent="0.25">
      <c r="A73" t="str">
        <f t="shared" si="2"/>
        <v>25513.5</v>
      </c>
      <c r="B73" s="28">
        <v>25</v>
      </c>
      <c r="C73" s="34">
        <v>5</v>
      </c>
      <c r="D73" s="34">
        <v>1</v>
      </c>
      <c r="E73" s="22">
        <v>3.5</v>
      </c>
      <c r="F73">
        <v>69.100300000000004</v>
      </c>
    </row>
    <row r="74" spans="1:6" x14ac:dyDescent="0.25">
      <c r="A74" t="str">
        <f t="shared" ref="A74" si="3">B74&amp;C74&amp;D74&amp;E74</f>
        <v>2551.80</v>
      </c>
      <c r="B74" s="28">
        <v>25</v>
      </c>
      <c r="C74" s="34">
        <v>5</v>
      </c>
      <c r="D74" s="34">
        <v>1.8</v>
      </c>
      <c r="E74" s="22">
        <v>0</v>
      </c>
      <c r="F74">
        <v>1E-4</v>
      </c>
    </row>
    <row r="75" spans="1:6" hidden="1" x14ac:dyDescent="0.25">
      <c r="A75" t="str">
        <f t="shared" si="2"/>
        <v>2551.80.1</v>
      </c>
      <c r="B75" s="28">
        <v>25</v>
      </c>
      <c r="C75" s="34">
        <v>5</v>
      </c>
      <c r="D75" s="34">
        <v>1.8</v>
      </c>
      <c r="E75" s="22">
        <v>0.1</v>
      </c>
      <c r="F75">
        <v>86.339600000000004</v>
      </c>
    </row>
    <row r="76" spans="1:6" hidden="1" x14ac:dyDescent="0.25">
      <c r="A76" t="str">
        <f t="shared" si="2"/>
        <v>2551.80.2</v>
      </c>
      <c r="B76" s="28">
        <v>25</v>
      </c>
      <c r="C76" s="34">
        <v>5</v>
      </c>
      <c r="D76" s="34">
        <v>1.8</v>
      </c>
      <c r="E76" s="22">
        <v>0.2</v>
      </c>
      <c r="F76">
        <v>86.541399999999996</v>
      </c>
    </row>
    <row r="77" spans="1:6" hidden="1" x14ac:dyDescent="0.25">
      <c r="A77" t="str">
        <f t="shared" si="2"/>
        <v>2551.80.3</v>
      </c>
      <c r="B77" s="28">
        <v>25</v>
      </c>
      <c r="C77" s="34">
        <v>5</v>
      </c>
      <c r="D77" s="34">
        <v>1.8</v>
      </c>
      <c r="E77" s="22">
        <v>0.3</v>
      </c>
      <c r="F77">
        <v>86.780900000000003</v>
      </c>
    </row>
    <row r="78" spans="1:6" hidden="1" x14ac:dyDescent="0.25">
      <c r="A78" t="str">
        <f t="shared" si="2"/>
        <v>2551.80.4</v>
      </c>
      <c r="B78" s="28">
        <v>25</v>
      </c>
      <c r="C78" s="34">
        <v>5</v>
      </c>
      <c r="D78" s="34">
        <v>1.8</v>
      </c>
      <c r="E78" s="22">
        <v>0.4</v>
      </c>
      <c r="F78">
        <v>87.927499999999995</v>
      </c>
    </row>
    <row r="79" spans="1:6" hidden="1" x14ac:dyDescent="0.25">
      <c r="A79" t="str">
        <f t="shared" si="2"/>
        <v>2551.80.5</v>
      </c>
      <c r="B79" s="28">
        <v>25</v>
      </c>
      <c r="C79" s="34">
        <v>5</v>
      </c>
      <c r="D79" s="34">
        <v>1.8</v>
      </c>
      <c r="E79" s="22">
        <v>0.5</v>
      </c>
      <c r="F79">
        <v>87.980999999999995</v>
      </c>
    </row>
    <row r="80" spans="1:6" hidden="1" x14ac:dyDescent="0.25">
      <c r="A80" t="str">
        <f t="shared" si="2"/>
        <v>2551.80.6</v>
      </c>
      <c r="B80" s="28">
        <v>25</v>
      </c>
      <c r="C80" s="34">
        <v>5</v>
      </c>
      <c r="D80" s="34">
        <v>1.8</v>
      </c>
      <c r="E80" s="22">
        <v>0.6</v>
      </c>
      <c r="F80">
        <v>87.875399999999999</v>
      </c>
    </row>
    <row r="81" spans="1:6" hidden="1" x14ac:dyDescent="0.25">
      <c r="A81" t="str">
        <f t="shared" si="2"/>
        <v>2551.80.7</v>
      </c>
      <c r="B81" s="28">
        <v>25</v>
      </c>
      <c r="C81" s="34">
        <v>5</v>
      </c>
      <c r="D81" s="34">
        <v>1.8</v>
      </c>
      <c r="E81" s="22">
        <v>0.7</v>
      </c>
      <c r="F81">
        <v>87.920699999999997</v>
      </c>
    </row>
    <row r="82" spans="1:6" hidden="1" x14ac:dyDescent="0.25">
      <c r="A82" t="str">
        <f t="shared" si="2"/>
        <v>2551.80.8</v>
      </c>
      <c r="B82" s="28">
        <v>25</v>
      </c>
      <c r="C82" s="34">
        <v>5</v>
      </c>
      <c r="D82" s="34">
        <v>1.8</v>
      </c>
      <c r="E82" s="22">
        <v>0.8</v>
      </c>
      <c r="F82">
        <v>88.117099999999994</v>
      </c>
    </row>
    <row r="83" spans="1:6" hidden="1" x14ac:dyDescent="0.25">
      <c r="A83" t="str">
        <f t="shared" si="2"/>
        <v>2551.80.9</v>
      </c>
      <c r="B83" s="28">
        <v>25</v>
      </c>
      <c r="C83" s="34">
        <v>5</v>
      </c>
      <c r="D83" s="34">
        <v>1.8</v>
      </c>
      <c r="E83" s="22">
        <v>0.9</v>
      </c>
      <c r="F83">
        <v>88.076499999999996</v>
      </c>
    </row>
    <row r="84" spans="1:6" hidden="1" x14ac:dyDescent="0.25">
      <c r="A84" t="str">
        <f t="shared" si="2"/>
        <v>2551.81</v>
      </c>
      <c r="B84" s="28">
        <v>25</v>
      </c>
      <c r="C84" s="34">
        <v>5</v>
      </c>
      <c r="D84" s="34">
        <v>1.8</v>
      </c>
      <c r="E84" s="22">
        <v>1</v>
      </c>
      <c r="F84">
        <v>87.959599999999995</v>
      </c>
    </row>
    <row r="85" spans="1:6" hidden="1" x14ac:dyDescent="0.25">
      <c r="A85" t="str">
        <f t="shared" si="2"/>
        <v>2551.81.1</v>
      </c>
      <c r="B85" s="28">
        <v>25</v>
      </c>
      <c r="C85" s="34">
        <v>5</v>
      </c>
      <c r="D85" s="34">
        <v>1.8</v>
      </c>
      <c r="E85" s="22">
        <v>1.1000000000000001</v>
      </c>
      <c r="F85">
        <v>87.492099999999994</v>
      </c>
    </row>
    <row r="86" spans="1:6" hidden="1" x14ac:dyDescent="0.25">
      <c r="A86" t="str">
        <f t="shared" si="2"/>
        <v>2551.81.2</v>
      </c>
      <c r="B86" s="28">
        <v>25</v>
      </c>
      <c r="C86" s="34">
        <v>5</v>
      </c>
      <c r="D86" s="34">
        <v>1.8</v>
      </c>
      <c r="E86" s="22">
        <v>1.2</v>
      </c>
      <c r="F86">
        <v>87.080799999999996</v>
      </c>
    </row>
    <row r="87" spans="1:6" hidden="1" x14ac:dyDescent="0.25">
      <c r="A87" t="str">
        <f t="shared" si="2"/>
        <v>2551.81.3</v>
      </c>
      <c r="B87" s="28">
        <v>25</v>
      </c>
      <c r="C87" s="34">
        <v>5</v>
      </c>
      <c r="D87" s="34">
        <v>1.8</v>
      </c>
      <c r="E87" s="22">
        <v>1.3</v>
      </c>
      <c r="F87">
        <v>87.040300000000002</v>
      </c>
    </row>
    <row r="88" spans="1:6" hidden="1" x14ac:dyDescent="0.25">
      <c r="A88" t="str">
        <f t="shared" si="2"/>
        <v>2551.81.4</v>
      </c>
      <c r="B88" s="28">
        <v>25</v>
      </c>
      <c r="C88" s="34">
        <v>5</v>
      </c>
      <c r="D88" s="34">
        <v>1.8</v>
      </c>
      <c r="E88" s="22">
        <v>1.4</v>
      </c>
      <c r="F88">
        <v>87.035399999999996</v>
      </c>
    </row>
    <row r="89" spans="1:6" hidden="1" x14ac:dyDescent="0.25">
      <c r="A89" t="str">
        <f t="shared" si="2"/>
        <v>2551.81.5</v>
      </c>
      <c r="B89" s="28">
        <v>25</v>
      </c>
      <c r="C89" s="34">
        <v>5</v>
      </c>
      <c r="D89" s="34">
        <v>1.8</v>
      </c>
      <c r="E89" s="22">
        <v>1.5</v>
      </c>
      <c r="F89">
        <v>86.507999999999996</v>
      </c>
    </row>
    <row r="90" spans="1:6" hidden="1" x14ac:dyDescent="0.25">
      <c r="A90" t="str">
        <f t="shared" si="2"/>
        <v>2551.81.6</v>
      </c>
      <c r="B90" s="28">
        <v>25</v>
      </c>
      <c r="C90" s="34">
        <v>5</v>
      </c>
      <c r="D90" s="34">
        <v>1.8</v>
      </c>
      <c r="E90" s="22">
        <v>1.6</v>
      </c>
      <c r="F90">
        <v>86.075599999999994</v>
      </c>
    </row>
    <row r="91" spans="1:6" hidden="1" x14ac:dyDescent="0.25">
      <c r="A91" t="str">
        <f t="shared" si="2"/>
        <v>2551.81.7</v>
      </c>
      <c r="B91" s="28">
        <v>25</v>
      </c>
      <c r="C91" s="34">
        <v>5</v>
      </c>
      <c r="D91" s="34">
        <v>1.8</v>
      </c>
      <c r="E91" s="22">
        <v>1.7</v>
      </c>
      <c r="F91">
        <v>85.723699999999994</v>
      </c>
    </row>
    <row r="92" spans="1:6" hidden="1" x14ac:dyDescent="0.25">
      <c r="A92" t="str">
        <f t="shared" si="2"/>
        <v>2551.81.8</v>
      </c>
      <c r="B92" s="28">
        <v>25</v>
      </c>
      <c r="C92" s="34">
        <v>5</v>
      </c>
      <c r="D92" s="34">
        <v>1.8</v>
      </c>
      <c r="E92" s="22">
        <v>1.8</v>
      </c>
      <c r="F92">
        <v>85.200299999999999</v>
      </c>
    </row>
    <row r="93" spans="1:6" hidden="1" x14ac:dyDescent="0.25">
      <c r="A93" t="str">
        <f t="shared" si="2"/>
        <v>2551.81.9</v>
      </c>
      <c r="B93" s="28">
        <v>25</v>
      </c>
      <c r="C93" s="34">
        <v>5</v>
      </c>
      <c r="D93" s="34">
        <v>1.8</v>
      </c>
      <c r="E93" s="22">
        <v>1.9</v>
      </c>
      <c r="F93">
        <v>85.015000000000001</v>
      </c>
    </row>
    <row r="94" spans="1:6" hidden="1" x14ac:dyDescent="0.25">
      <c r="A94" t="str">
        <f t="shared" si="2"/>
        <v>2551.82</v>
      </c>
      <c r="B94" s="28">
        <v>25</v>
      </c>
      <c r="C94" s="34">
        <v>5</v>
      </c>
      <c r="D94" s="34">
        <v>1.8</v>
      </c>
      <c r="E94" s="22">
        <v>2</v>
      </c>
      <c r="F94">
        <v>84.622900000000001</v>
      </c>
    </row>
    <row r="95" spans="1:6" hidden="1" x14ac:dyDescent="0.25">
      <c r="A95" t="str">
        <f t="shared" si="2"/>
        <v>2551.82.1</v>
      </c>
      <c r="B95" s="28">
        <v>25</v>
      </c>
      <c r="C95" s="34">
        <v>5</v>
      </c>
      <c r="D95" s="34">
        <v>1.8</v>
      </c>
      <c r="E95" s="22">
        <v>2.1</v>
      </c>
      <c r="F95">
        <v>84.203500000000005</v>
      </c>
    </row>
    <row r="96" spans="1:6" hidden="1" x14ac:dyDescent="0.25">
      <c r="A96" t="str">
        <f t="shared" si="2"/>
        <v>2551.82.2</v>
      </c>
      <c r="B96" s="28">
        <v>25</v>
      </c>
      <c r="C96" s="34">
        <v>5</v>
      </c>
      <c r="D96" s="34">
        <v>1.8</v>
      </c>
      <c r="E96" s="22">
        <v>2.2000000000000002</v>
      </c>
      <c r="F96">
        <v>83.950199999999995</v>
      </c>
    </row>
    <row r="97" spans="1:6" hidden="1" x14ac:dyDescent="0.25">
      <c r="A97" t="str">
        <f t="shared" si="2"/>
        <v>2551.82.3</v>
      </c>
      <c r="B97" s="28">
        <v>25</v>
      </c>
      <c r="C97" s="34">
        <v>5</v>
      </c>
      <c r="D97" s="34">
        <v>1.8</v>
      </c>
      <c r="E97" s="22">
        <v>2.2999999999999998</v>
      </c>
      <c r="F97">
        <v>83.472300000000004</v>
      </c>
    </row>
    <row r="98" spans="1:6" hidden="1" x14ac:dyDescent="0.25">
      <c r="A98" t="str">
        <f t="shared" si="2"/>
        <v>2551.82.4</v>
      </c>
      <c r="B98" s="28">
        <v>25</v>
      </c>
      <c r="C98" s="34">
        <v>5</v>
      </c>
      <c r="D98" s="34">
        <v>1.8</v>
      </c>
      <c r="E98" s="22">
        <v>2.4</v>
      </c>
      <c r="F98">
        <v>83.088499999999996</v>
      </c>
    </row>
    <row r="99" spans="1:6" hidden="1" x14ac:dyDescent="0.25">
      <c r="A99" t="str">
        <f t="shared" ref="A99:A164" si="4">B99&amp;C99&amp;D99&amp;E99</f>
        <v>2551.82.5</v>
      </c>
      <c r="B99" s="28">
        <v>25</v>
      </c>
      <c r="C99" s="34">
        <v>5</v>
      </c>
      <c r="D99" s="34">
        <v>1.8</v>
      </c>
      <c r="E99" s="22">
        <v>2.5</v>
      </c>
      <c r="F99">
        <v>82.808300000000003</v>
      </c>
    </row>
    <row r="100" spans="1:6" hidden="1" x14ac:dyDescent="0.25">
      <c r="A100" t="str">
        <f t="shared" si="4"/>
        <v>2551.82.6</v>
      </c>
      <c r="B100" s="28">
        <v>25</v>
      </c>
      <c r="C100" s="34">
        <v>5</v>
      </c>
      <c r="D100" s="34">
        <v>1.8</v>
      </c>
      <c r="E100" s="22">
        <v>2.6</v>
      </c>
      <c r="F100">
        <v>82.230400000000003</v>
      </c>
    </row>
    <row r="101" spans="1:6" hidden="1" x14ac:dyDescent="0.25">
      <c r="A101" t="str">
        <f t="shared" si="4"/>
        <v>2551.82.7</v>
      </c>
      <c r="B101" s="28">
        <v>25</v>
      </c>
      <c r="C101" s="34">
        <v>5</v>
      </c>
      <c r="D101" s="34">
        <v>1.8</v>
      </c>
      <c r="E101" s="22">
        <v>2.7</v>
      </c>
      <c r="F101">
        <v>81.8279</v>
      </c>
    </row>
    <row r="102" spans="1:6" hidden="1" x14ac:dyDescent="0.25">
      <c r="A102" t="str">
        <f t="shared" si="4"/>
        <v>2551.82.8</v>
      </c>
      <c r="B102" s="28">
        <v>25</v>
      </c>
      <c r="C102" s="34">
        <v>5</v>
      </c>
      <c r="D102" s="34">
        <v>1.8</v>
      </c>
      <c r="E102" s="22">
        <v>2.8</v>
      </c>
      <c r="F102">
        <v>81.481700000000004</v>
      </c>
    </row>
    <row r="103" spans="1:6" hidden="1" x14ac:dyDescent="0.25">
      <c r="A103" t="str">
        <f t="shared" si="4"/>
        <v>2551.82.9</v>
      </c>
      <c r="B103" s="28">
        <v>25</v>
      </c>
      <c r="C103" s="34">
        <v>5</v>
      </c>
      <c r="D103" s="34">
        <v>1.8</v>
      </c>
      <c r="E103" s="22">
        <v>2.9</v>
      </c>
      <c r="F103">
        <v>81.078599999999994</v>
      </c>
    </row>
    <row r="104" spans="1:6" hidden="1" x14ac:dyDescent="0.25">
      <c r="A104" t="str">
        <f t="shared" si="4"/>
        <v>2551.83</v>
      </c>
      <c r="B104" s="28">
        <v>25</v>
      </c>
      <c r="C104" s="34">
        <v>5</v>
      </c>
      <c r="D104" s="34">
        <v>1.8</v>
      </c>
      <c r="E104" s="22">
        <v>3</v>
      </c>
      <c r="F104">
        <v>80.677199999999999</v>
      </c>
    </row>
    <row r="105" spans="1:6" hidden="1" x14ac:dyDescent="0.25">
      <c r="A105" t="str">
        <f t="shared" si="4"/>
        <v>2551.83.1</v>
      </c>
      <c r="B105" s="28">
        <v>25</v>
      </c>
      <c r="C105" s="34">
        <v>5</v>
      </c>
      <c r="D105" s="34">
        <v>1.8</v>
      </c>
      <c r="E105" s="22">
        <v>3.1</v>
      </c>
      <c r="F105">
        <v>80.301299999999998</v>
      </c>
    </row>
    <row r="106" spans="1:6" hidden="1" x14ac:dyDescent="0.25">
      <c r="A106" t="str">
        <f t="shared" si="4"/>
        <v>2551.83.2</v>
      </c>
      <c r="B106" s="28">
        <v>25</v>
      </c>
      <c r="C106" s="34">
        <v>5</v>
      </c>
      <c r="D106" s="34">
        <v>1.8</v>
      </c>
      <c r="E106" s="22">
        <v>3.2</v>
      </c>
      <c r="F106">
        <v>79.9345</v>
      </c>
    </row>
    <row r="107" spans="1:6" hidden="1" x14ac:dyDescent="0.25">
      <c r="A107" t="str">
        <f t="shared" si="4"/>
        <v>2551.83.3</v>
      </c>
      <c r="B107" s="28">
        <v>25</v>
      </c>
      <c r="C107" s="34">
        <v>5</v>
      </c>
      <c r="D107" s="34">
        <v>1.8</v>
      </c>
      <c r="E107" s="22">
        <v>3.3</v>
      </c>
      <c r="F107">
        <v>79.540899999999993</v>
      </c>
    </row>
    <row r="108" spans="1:6" hidden="1" x14ac:dyDescent="0.25">
      <c r="A108" t="str">
        <f t="shared" si="4"/>
        <v>2551.83.4</v>
      </c>
      <c r="B108" s="28">
        <v>25</v>
      </c>
      <c r="C108" s="34">
        <v>5</v>
      </c>
      <c r="D108" s="34">
        <v>1.8</v>
      </c>
      <c r="E108" s="22">
        <v>3.4</v>
      </c>
      <c r="F108">
        <v>79.136200000000002</v>
      </c>
    </row>
    <row r="109" spans="1:6" hidden="1" x14ac:dyDescent="0.25">
      <c r="A109" t="str">
        <f t="shared" si="4"/>
        <v>2551.83.5</v>
      </c>
      <c r="B109" s="28">
        <v>25</v>
      </c>
      <c r="C109" s="34">
        <v>5</v>
      </c>
      <c r="D109" s="34">
        <v>1.8</v>
      </c>
      <c r="E109" s="22">
        <v>3.5</v>
      </c>
      <c r="F109">
        <v>78.798699999999997</v>
      </c>
    </row>
    <row r="110" spans="1:6" x14ac:dyDescent="0.25">
      <c r="A110" t="str">
        <f t="shared" ref="A110" si="5">B110&amp;C110&amp;D110&amp;E110</f>
        <v>253.31.80</v>
      </c>
      <c r="B110" s="28">
        <v>25</v>
      </c>
      <c r="C110" s="34">
        <v>3.3</v>
      </c>
      <c r="D110" s="34">
        <v>1.8</v>
      </c>
      <c r="E110" s="22">
        <v>0</v>
      </c>
      <c r="F110">
        <v>1E-4</v>
      </c>
    </row>
    <row r="111" spans="1:6" hidden="1" x14ac:dyDescent="0.25">
      <c r="A111" t="str">
        <f t="shared" si="4"/>
        <v>253.31.80.1</v>
      </c>
      <c r="B111" s="28">
        <v>25</v>
      </c>
      <c r="C111" s="34">
        <v>3.3</v>
      </c>
      <c r="D111" s="34">
        <v>1.8</v>
      </c>
      <c r="E111" s="22">
        <v>0.1</v>
      </c>
      <c r="F111">
        <v>89.196700000000007</v>
      </c>
    </row>
    <row r="112" spans="1:6" hidden="1" x14ac:dyDescent="0.25">
      <c r="A112" t="str">
        <f t="shared" si="4"/>
        <v>253.31.80.2</v>
      </c>
      <c r="B112" s="28">
        <v>25</v>
      </c>
      <c r="C112" s="34">
        <v>3.3</v>
      </c>
      <c r="D112" s="34">
        <v>1.8</v>
      </c>
      <c r="E112" s="22">
        <v>0.2</v>
      </c>
      <c r="F112">
        <v>88.896900000000002</v>
      </c>
    </row>
    <row r="113" spans="1:6" hidden="1" x14ac:dyDescent="0.25">
      <c r="A113" t="str">
        <f t="shared" si="4"/>
        <v>253.31.80.3</v>
      </c>
      <c r="B113" s="28">
        <v>25</v>
      </c>
      <c r="C113" s="34">
        <v>3.3</v>
      </c>
      <c r="D113" s="34">
        <v>1.8</v>
      </c>
      <c r="E113" s="22">
        <v>0.3</v>
      </c>
      <c r="F113">
        <v>89.235100000000003</v>
      </c>
    </row>
    <row r="114" spans="1:6" hidden="1" x14ac:dyDescent="0.25">
      <c r="A114" t="str">
        <f t="shared" si="4"/>
        <v>253.31.80.4</v>
      </c>
      <c r="B114" s="28">
        <v>25</v>
      </c>
      <c r="C114" s="34">
        <v>3.3</v>
      </c>
      <c r="D114" s="34">
        <v>1.8</v>
      </c>
      <c r="E114" s="22">
        <v>0.4</v>
      </c>
      <c r="F114">
        <v>90.173199999999994</v>
      </c>
    </row>
    <row r="115" spans="1:6" hidden="1" x14ac:dyDescent="0.25">
      <c r="A115" t="str">
        <f t="shared" si="4"/>
        <v>253.31.80.5</v>
      </c>
      <c r="B115" s="28">
        <v>25</v>
      </c>
      <c r="C115" s="34">
        <v>3.3</v>
      </c>
      <c r="D115" s="34">
        <v>1.8</v>
      </c>
      <c r="E115" s="22">
        <v>0.5</v>
      </c>
      <c r="F115">
        <v>89.915000000000006</v>
      </c>
    </row>
    <row r="116" spans="1:6" hidden="1" x14ac:dyDescent="0.25">
      <c r="A116" t="str">
        <f t="shared" si="4"/>
        <v>253.31.80.6</v>
      </c>
      <c r="B116" s="28">
        <v>25</v>
      </c>
      <c r="C116" s="34">
        <v>3.3</v>
      </c>
      <c r="D116" s="34">
        <v>1.8</v>
      </c>
      <c r="E116" s="22">
        <v>0.6</v>
      </c>
      <c r="F116">
        <v>89.9846</v>
      </c>
    </row>
    <row r="117" spans="1:6" hidden="1" x14ac:dyDescent="0.25">
      <c r="A117" t="str">
        <f t="shared" si="4"/>
        <v>253.31.80.7</v>
      </c>
      <c r="B117" s="28">
        <v>25</v>
      </c>
      <c r="C117" s="34">
        <v>3.3</v>
      </c>
      <c r="D117" s="34">
        <v>1.8</v>
      </c>
      <c r="E117" s="22">
        <v>0.7</v>
      </c>
      <c r="F117">
        <v>89.636399999999995</v>
      </c>
    </row>
    <row r="118" spans="1:6" hidden="1" x14ac:dyDescent="0.25">
      <c r="A118" t="str">
        <f t="shared" si="4"/>
        <v>253.31.80.8</v>
      </c>
      <c r="B118" s="28">
        <v>25</v>
      </c>
      <c r="C118" s="34">
        <v>3.3</v>
      </c>
      <c r="D118" s="34">
        <v>1.8</v>
      </c>
      <c r="E118" s="22">
        <v>0.8</v>
      </c>
      <c r="F118">
        <v>89.168000000000006</v>
      </c>
    </row>
    <row r="119" spans="1:6" hidden="1" x14ac:dyDescent="0.25">
      <c r="A119" t="str">
        <f t="shared" si="4"/>
        <v>253.31.80.9</v>
      </c>
      <c r="B119" s="28">
        <v>25</v>
      </c>
      <c r="C119" s="34">
        <v>3.3</v>
      </c>
      <c r="D119" s="34">
        <v>1.8</v>
      </c>
      <c r="E119" s="22">
        <v>0.9</v>
      </c>
      <c r="F119">
        <v>88.810900000000004</v>
      </c>
    </row>
    <row r="120" spans="1:6" hidden="1" x14ac:dyDescent="0.25">
      <c r="A120" t="str">
        <f t="shared" si="4"/>
        <v>253.31.81</v>
      </c>
      <c r="B120" s="28">
        <v>25</v>
      </c>
      <c r="C120" s="34">
        <v>3.3</v>
      </c>
      <c r="D120" s="34">
        <v>1.8</v>
      </c>
      <c r="E120" s="22">
        <v>1</v>
      </c>
      <c r="F120">
        <v>88.271900000000002</v>
      </c>
    </row>
    <row r="121" spans="1:6" hidden="1" x14ac:dyDescent="0.25">
      <c r="A121" t="str">
        <f t="shared" si="4"/>
        <v>253.31.81.1</v>
      </c>
      <c r="B121" s="28">
        <v>25</v>
      </c>
      <c r="C121" s="34">
        <v>3.3</v>
      </c>
      <c r="D121" s="34">
        <v>1.8</v>
      </c>
      <c r="E121" s="22">
        <v>1.1000000000000001</v>
      </c>
      <c r="F121">
        <v>87.9131</v>
      </c>
    </row>
    <row r="122" spans="1:6" hidden="1" x14ac:dyDescent="0.25">
      <c r="A122" t="str">
        <f t="shared" si="4"/>
        <v>253.31.81.2</v>
      </c>
      <c r="B122" s="28">
        <v>25</v>
      </c>
      <c r="C122" s="34">
        <v>3.3</v>
      </c>
      <c r="D122" s="34">
        <v>1.8</v>
      </c>
      <c r="E122" s="22">
        <v>1.2</v>
      </c>
      <c r="F122">
        <v>87.528099999999995</v>
      </c>
    </row>
    <row r="123" spans="1:6" hidden="1" x14ac:dyDescent="0.25">
      <c r="A123" t="str">
        <f t="shared" si="4"/>
        <v>253.31.81.3</v>
      </c>
      <c r="B123" s="28">
        <v>25</v>
      </c>
      <c r="C123" s="34">
        <v>3.3</v>
      </c>
      <c r="D123" s="34">
        <v>1.8</v>
      </c>
      <c r="E123" s="22">
        <v>1.3</v>
      </c>
      <c r="F123">
        <v>86.9923</v>
      </c>
    </row>
    <row r="124" spans="1:6" hidden="1" x14ac:dyDescent="0.25">
      <c r="A124" t="str">
        <f t="shared" si="4"/>
        <v>253.31.81.4</v>
      </c>
      <c r="B124" s="28">
        <v>25</v>
      </c>
      <c r="C124" s="34">
        <v>3.3</v>
      </c>
      <c r="D124" s="34">
        <v>1.8</v>
      </c>
      <c r="E124" s="22">
        <v>1.4</v>
      </c>
      <c r="F124">
        <v>86.633099999999999</v>
      </c>
    </row>
    <row r="125" spans="1:6" hidden="1" x14ac:dyDescent="0.25">
      <c r="A125" t="str">
        <f t="shared" si="4"/>
        <v>253.31.81.5</v>
      </c>
      <c r="B125" s="28">
        <v>25</v>
      </c>
      <c r="C125" s="34">
        <v>3.3</v>
      </c>
      <c r="D125" s="34">
        <v>1.8</v>
      </c>
      <c r="E125" s="22">
        <v>1.5</v>
      </c>
      <c r="F125">
        <v>86.208600000000004</v>
      </c>
    </row>
    <row r="126" spans="1:6" hidden="1" x14ac:dyDescent="0.25">
      <c r="A126" t="str">
        <f t="shared" si="4"/>
        <v>253.31.81.6</v>
      </c>
      <c r="B126" s="28">
        <v>25</v>
      </c>
      <c r="C126" s="34">
        <v>3.3</v>
      </c>
      <c r="D126" s="34">
        <v>1.8</v>
      </c>
      <c r="E126" s="22">
        <v>1.6</v>
      </c>
      <c r="F126">
        <v>85.709699999999998</v>
      </c>
    </row>
    <row r="127" spans="1:6" hidden="1" x14ac:dyDescent="0.25">
      <c r="A127" t="str">
        <f t="shared" si="4"/>
        <v>253.31.81.7</v>
      </c>
      <c r="B127" s="28">
        <v>25</v>
      </c>
      <c r="C127" s="34">
        <v>3.3</v>
      </c>
      <c r="D127" s="34">
        <v>1.8</v>
      </c>
      <c r="E127" s="22">
        <v>1.7</v>
      </c>
      <c r="F127">
        <v>85.258600000000001</v>
      </c>
    </row>
    <row r="128" spans="1:6" hidden="1" x14ac:dyDescent="0.25">
      <c r="A128" t="str">
        <f t="shared" si="4"/>
        <v>253.31.81.8</v>
      </c>
      <c r="B128" s="28">
        <v>25</v>
      </c>
      <c r="C128" s="34">
        <v>3.3</v>
      </c>
      <c r="D128" s="34">
        <v>1.8</v>
      </c>
      <c r="E128" s="22">
        <v>1.8</v>
      </c>
      <c r="F128">
        <v>84.662599999999998</v>
      </c>
    </row>
    <row r="129" spans="1:6" hidden="1" x14ac:dyDescent="0.25">
      <c r="A129" t="str">
        <f t="shared" si="4"/>
        <v>253.31.81.9</v>
      </c>
      <c r="B129" s="28">
        <v>25</v>
      </c>
      <c r="C129" s="34">
        <v>3.3</v>
      </c>
      <c r="D129" s="34">
        <v>1.8</v>
      </c>
      <c r="E129" s="22">
        <v>1.9</v>
      </c>
      <c r="F129">
        <v>84.379499999999993</v>
      </c>
    </row>
    <row r="130" spans="1:6" hidden="1" x14ac:dyDescent="0.25">
      <c r="A130" t="str">
        <f t="shared" si="4"/>
        <v>253.31.82</v>
      </c>
      <c r="B130" s="28">
        <v>25</v>
      </c>
      <c r="C130" s="34">
        <v>3.3</v>
      </c>
      <c r="D130" s="34">
        <v>1.8</v>
      </c>
      <c r="E130" s="22">
        <v>2</v>
      </c>
      <c r="F130">
        <v>83.871300000000005</v>
      </c>
    </row>
    <row r="131" spans="1:6" hidden="1" x14ac:dyDescent="0.25">
      <c r="A131" t="str">
        <f t="shared" si="4"/>
        <v>253.31.82.1</v>
      </c>
      <c r="B131" s="28">
        <v>25</v>
      </c>
      <c r="C131" s="34">
        <v>3.3</v>
      </c>
      <c r="D131" s="34">
        <v>1.8</v>
      </c>
      <c r="E131" s="22">
        <v>2.1</v>
      </c>
      <c r="F131">
        <v>83.434700000000007</v>
      </c>
    </row>
    <row r="132" spans="1:6" hidden="1" x14ac:dyDescent="0.25">
      <c r="A132" t="str">
        <f t="shared" si="4"/>
        <v>253.31.82.2</v>
      </c>
      <c r="B132" s="28">
        <v>25</v>
      </c>
      <c r="C132" s="34">
        <v>3.3</v>
      </c>
      <c r="D132" s="34">
        <v>1.8</v>
      </c>
      <c r="E132" s="22">
        <v>2.2000000000000002</v>
      </c>
      <c r="F132">
        <v>82.9696</v>
      </c>
    </row>
    <row r="133" spans="1:6" hidden="1" x14ac:dyDescent="0.25">
      <c r="A133" t="str">
        <f t="shared" si="4"/>
        <v>253.31.82.3</v>
      </c>
      <c r="B133" s="28">
        <v>25</v>
      </c>
      <c r="C133" s="34">
        <v>3.3</v>
      </c>
      <c r="D133" s="34">
        <v>1.8</v>
      </c>
      <c r="E133" s="22">
        <v>2.2999999999999998</v>
      </c>
      <c r="F133">
        <v>82.518900000000002</v>
      </c>
    </row>
    <row r="134" spans="1:6" hidden="1" x14ac:dyDescent="0.25">
      <c r="A134" t="str">
        <f t="shared" si="4"/>
        <v>253.31.82.4</v>
      </c>
      <c r="B134" s="28">
        <v>25</v>
      </c>
      <c r="C134" s="34">
        <v>3.3</v>
      </c>
      <c r="D134" s="34">
        <v>1.8</v>
      </c>
      <c r="E134" s="22">
        <v>2.4</v>
      </c>
      <c r="F134">
        <v>82.055599999999998</v>
      </c>
    </row>
    <row r="135" spans="1:6" hidden="1" x14ac:dyDescent="0.25">
      <c r="A135" t="str">
        <f t="shared" si="4"/>
        <v>253.31.82.5</v>
      </c>
      <c r="B135" s="28">
        <v>25</v>
      </c>
      <c r="C135" s="34">
        <v>3.3</v>
      </c>
      <c r="D135" s="34">
        <v>1.8</v>
      </c>
      <c r="E135" s="22">
        <v>2.5</v>
      </c>
      <c r="F135">
        <v>81.611500000000007</v>
      </c>
    </row>
    <row r="136" spans="1:6" hidden="1" x14ac:dyDescent="0.25">
      <c r="A136" t="str">
        <f t="shared" si="4"/>
        <v>253.31.82.6</v>
      </c>
      <c r="B136" s="28">
        <v>25</v>
      </c>
      <c r="C136" s="34">
        <v>3.3</v>
      </c>
      <c r="D136" s="34">
        <v>1.8</v>
      </c>
      <c r="E136" s="22">
        <v>2.6</v>
      </c>
      <c r="F136">
        <v>81.158000000000001</v>
      </c>
    </row>
    <row r="137" spans="1:6" hidden="1" x14ac:dyDescent="0.25">
      <c r="A137" t="str">
        <f t="shared" si="4"/>
        <v>253.31.82.7</v>
      </c>
      <c r="B137" s="28">
        <v>25</v>
      </c>
      <c r="C137" s="34">
        <v>3.3</v>
      </c>
      <c r="D137" s="34">
        <v>1.8</v>
      </c>
      <c r="E137" s="22">
        <v>2.7</v>
      </c>
      <c r="F137">
        <v>80.705299999999994</v>
      </c>
    </row>
    <row r="138" spans="1:6" hidden="1" x14ac:dyDescent="0.25">
      <c r="A138" t="str">
        <f t="shared" si="4"/>
        <v>253.31.82.8</v>
      </c>
      <c r="B138" s="28">
        <v>25</v>
      </c>
      <c r="C138" s="34">
        <v>3.3</v>
      </c>
      <c r="D138" s="34">
        <v>1.8</v>
      </c>
      <c r="E138" s="22">
        <v>2.8</v>
      </c>
      <c r="F138">
        <v>80.268299999999996</v>
      </c>
    </row>
    <row r="139" spans="1:6" hidden="1" x14ac:dyDescent="0.25">
      <c r="A139" t="str">
        <f t="shared" si="4"/>
        <v>253.31.82.9</v>
      </c>
      <c r="B139" s="28">
        <v>25</v>
      </c>
      <c r="C139" s="34">
        <v>3.3</v>
      </c>
      <c r="D139" s="34">
        <v>1.8</v>
      </c>
      <c r="E139" s="22">
        <v>2.9</v>
      </c>
      <c r="F139">
        <v>79.767700000000005</v>
      </c>
    </row>
    <row r="140" spans="1:6" hidden="1" x14ac:dyDescent="0.25">
      <c r="A140" t="str">
        <f t="shared" si="4"/>
        <v>253.31.83</v>
      </c>
      <c r="B140" s="28">
        <v>25</v>
      </c>
      <c r="C140" s="34">
        <v>3.3</v>
      </c>
      <c r="D140" s="34">
        <v>1.8</v>
      </c>
      <c r="E140" s="22">
        <v>3</v>
      </c>
      <c r="F140">
        <v>79.589799999999997</v>
      </c>
    </row>
    <row r="141" spans="1:6" hidden="1" x14ac:dyDescent="0.25">
      <c r="A141" t="str">
        <f t="shared" si="4"/>
        <v>253.31.83.1</v>
      </c>
      <c r="B141" s="28">
        <v>25</v>
      </c>
      <c r="C141" s="34">
        <v>3.3</v>
      </c>
      <c r="D141" s="34">
        <v>1.8</v>
      </c>
      <c r="E141" s="22">
        <v>3.1</v>
      </c>
      <c r="F141">
        <v>79.239199999999997</v>
      </c>
    </row>
    <row r="142" spans="1:6" hidden="1" x14ac:dyDescent="0.25">
      <c r="A142" t="str">
        <f t="shared" si="4"/>
        <v>253.31.83.2</v>
      </c>
      <c r="B142" s="28">
        <v>25</v>
      </c>
      <c r="C142" s="34">
        <v>3.3</v>
      </c>
      <c r="D142" s="34">
        <v>1.8</v>
      </c>
      <c r="E142" s="22">
        <v>3.2</v>
      </c>
      <c r="F142">
        <v>78.742999999999995</v>
      </c>
    </row>
    <row r="143" spans="1:6" hidden="1" x14ac:dyDescent="0.25">
      <c r="A143" t="str">
        <f t="shared" si="4"/>
        <v>253.31.83.3</v>
      </c>
      <c r="B143" s="28">
        <v>25</v>
      </c>
      <c r="C143" s="34">
        <v>3.3</v>
      </c>
      <c r="D143" s="34">
        <v>1.8</v>
      </c>
      <c r="E143" s="22">
        <v>3.3</v>
      </c>
      <c r="F143">
        <v>78.223799999999997</v>
      </c>
    </row>
    <row r="144" spans="1:6" hidden="1" x14ac:dyDescent="0.25">
      <c r="A144" t="str">
        <f t="shared" si="4"/>
        <v>253.31.83.4</v>
      </c>
      <c r="B144" s="28">
        <v>25</v>
      </c>
      <c r="C144" s="34">
        <v>3.3</v>
      </c>
      <c r="D144" s="34">
        <v>1.8</v>
      </c>
      <c r="E144" s="22">
        <v>3.4</v>
      </c>
      <c r="F144">
        <v>77.7209</v>
      </c>
    </row>
    <row r="145" spans="1:6" hidden="1" x14ac:dyDescent="0.25">
      <c r="A145" t="str">
        <f t="shared" si="4"/>
        <v>253.31.83.5</v>
      </c>
      <c r="B145" s="28">
        <v>25</v>
      </c>
      <c r="C145" s="34">
        <v>3.3</v>
      </c>
      <c r="D145" s="34">
        <v>1.8</v>
      </c>
      <c r="E145" s="22">
        <v>3.5</v>
      </c>
      <c r="F145">
        <v>77.209299999999999</v>
      </c>
    </row>
    <row r="146" spans="1:6" x14ac:dyDescent="0.25">
      <c r="A146" t="str">
        <f t="shared" ref="A146" si="6">B146&amp;C146&amp;D146&amp;E146</f>
        <v>2552.50</v>
      </c>
      <c r="B146" s="28">
        <v>25</v>
      </c>
      <c r="C146" s="34">
        <v>5</v>
      </c>
      <c r="D146" s="34">
        <v>2.5</v>
      </c>
      <c r="E146" s="22">
        <v>0</v>
      </c>
      <c r="F146">
        <v>1E-4</v>
      </c>
    </row>
    <row r="147" spans="1:6" hidden="1" x14ac:dyDescent="0.25">
      <c r="A147" t="str">
        <f t="shared" si="4"/>
        <v>2552.50.1</v>
      </c>
      <c r="B147" s="28">
        <v>25</v>
      </c>
      <c r="C147" s="34">
        <v>5</v>
      </c>
      <c r="D147" s="34">
        <v>2.5</v>
      </c>
      <c r="E147" s="22">
        <v>0.1</v>
      </c>
      <c r="F147">
        <v>88.211100000000002</v>
      </c>
    </row>
    <row r="148" spans="1:6" hidden="1" x14ac:dyDescent="0.25">
      <c r="A148" t="str">
        <f t="shared" si="4"/>
        <v>2552.50.2</v>
      </c>
      <c r="B148" s="28">
        <v>25</v>
      </c>
      <c r="C148" s="34">
        <v>5</v>
      </c>
      <c r="D148" s="34">
        <v>2.5</v>
      </c>
      <c r="E148" s="22">
        <v>0.2</v>
      </c>
      <c r="F148">
        <v>88.788399999999996</v>
      </c>
    </row>
    <row r="149" spans="1:6" hidden="1" x14ac:dyDescent="0.25">
      <c r="A149" t="str">
        <f t="shared" si="4"/>
        <v>2552.50.3</v>
      </c>
      <c r="B149" s="28">
        <v>25</v>
      </c>
      <c r="C149" s="34">
        <v>5</v>
      </c>
      <c r="D149" s="34">
        <v>2.5</v>
      </c>
      <c r="E149" s="22">
        <v>0.3</v>
      </c>
      <c r="F149">
        <v>88.997399999999999</v>
      </c>
    </row>
    <row r="150" spans="1:6" hidden="1" x14ac:dyDescent="0.25">
      <c r="A150" t="str">
        <f t="shared" si="4"/>
        <v>2552.50.4</v>
      </c>
      <c r="B150" s="28">
        <v>25</v>
      </c>
      <c r="C150" s="34">
        <v>5</v>
      </c>
      <c r="D150" s="34">
        <v>2.5</v>
      </c>
      <c r="E150" s="22">
        <v>0.4</v>
      </c>
      <c r="F150">
        <v>88.929299999999998</v>
      </c>
    </row>
    <row r="151" spans="1:6" hidden="1" x14ac:dyDescent="0.25">
      <c r="A151" t="str">
        <f t="shared" si="4"/>
        <v>2552.50.5</v>
      </c>
      <c r="B151" s="28">
        <v>25</v>
      </c>
      <c r="C151" s="34">
        <v>5</v>
      </c>
      <c r="D151" s="34">
        <v>2.5</v>
      </c>
      <c r="E151" s="22">
        <v>0.5</v>
      </c>
      <c r="F151">
        <v>89.948700000000002</v>
      </c>
    </row>
    <row r="152" spans="1:6" hidden="1" x14ac:dyDescent="0.25">
      <c r="A152" t="str">
        <f t="shared" si="4"/>
        <v>2552.50.6</v>
      </c>
      <c r="B152" s="28">
        <v>25</v>
      </c>
      <c r="C152" s="34">
        <v>5</v>
      </c>
      <c r="D152" s="34">
        <v>2.5</v>
      </c>
      <c r="E152" s="22">
        <v>0.6</v>
      </c>
      <c r="F152">
        <v>90.336399999999998</v>
      </c>
    </row>
    <row r="153" spans="1:6" hidden="1" x14ac:dyDescent="0.25">
      <c r="A153" t="str">
        <f t="shared" si="4"/>
        <v>2552.50.7</v>
      </c>
      <c r="B153" s="28">
        <v>25</v>
      </c>
      <c r="C153" s="34">
        <v>5</v>
      </c>
      <c r="D153" s="34">
        <v>2.5</v>
      </c>
      <c r="E153" s="22">
        <v>0.7</v>
      </c>
      <c r="F153">
        <v>90.538300000000007</v>
      </c>
    </row>
    <row r="154" spans="1:6" hidden="1" x14ac:dyDescent="0.25">
      <c r="A154" t="str">
        <f t="shared" si="4"/>
        <v>2552.50.8</v>
      </c>
      <c r="B154" s="28">
        <v>25</v>
      </c>
      <c r="C154" s="34">
        <v>5</v>
      </c>
      <c r="D154" s="34">
        <v>2.5</v>
      </c>
      <c r="E154" s="22">
        <v>0.8</v>
      </c>
      <c r="F154">
        <v>90.561199999999999</v>
      </c>
    </row>
    <row r="155" spans="1:6" hidden="1" x14ac:dyDescent="0.25">
      <c r="A155" t="str">
        <f t="shared" si="4"/>
        <v>2552.50.9</v>
      </c>
      <c r="B155" s="28">
        <v>25</v>
      </c>
      <c r="C155" s="34">
        <v>5</v>
      </c>
      <c r="D155" s="34">
        <v>2.5</v>
      </c>
      <c r="E155" s="22">
        <v>0.9</v>
      </c>
      <c r="F155">
        <v>90.660799999999995</v>
      </c>
    </row>
    <row r="156" spans="1:6" hidden="1" x14ac:dyDescent="0.25">
      <c r="A156" t="str">
        <f t="shared" si="4"/>
        <v>2552.51</v>
      </c>
      <c r="B156" s="28">
        <v>25</v>
      </c>
      <c r="C156" s="34">
        <v>5</v>
      </c>
      <c r="D156" s="34">
        <v>2.5</v>
      </c>
      <c r="E156" s="22">
        <v>1</v>
      </c>
      <c r="F156">
        <v>90.268000000000001</v>
      </c>
    </row>
    <row r="157" spans="1:6" hidden="1" x14ac:dyDescent="0.25">
      <c r="A157" t="str">
        <f t="shared" si="4"/>
        <v>2552.51.1</v>
      </c>
      <c r="B157" s="28">
        <v>25</v>
      </c>
      <c r="C157" s="34">
        <v>5</v>
      </c>
      <c r="D157" s="34">
        <v>2.5</v>
      </c>
      <c r="E157" s="22">
        <v>1.1000000000000001</v>
      </c>
      <c r="F157">
        <v>90.173500000000004</v>
      </c>
    </row>
    <row r="158" spans="1:6" hidden="1" x14ac:dyDescent="0.25">
      <c r="A158" t="str">
        <f t="shared" si="4"/>
        <v>2552.51.2</v>
      </c>
      <c r="B158" s="28">
        <v>25</v>
      </c>
      <c r="C158" s="34">
        <v>5</v>
      </c>
      <c r="D158" s="34">
        <v>2.5</v>
      </c>
      <c r="E158" s="22">
        <v>1.2</v>
      </c>
      <c r="F158">
        <v>89.998900000000006</v>
      </c>
    </row>
    <row r="159" spans="1:6" hidden="1" x14ac:dyDescent="0.25">
      <c r="A159" t="str">
        <f t="shared" si="4"/>
        <v>2552.51.3</v>
      </c>
      <c r="B159" s="28">
        <v>25</v>
      </c>
      <c r="C159" s="34">
        <v>5</v>
      </c>
      <c r="D159" s="34">
        <v>2.5</v>
      </c>
      <c r="E159" s="22">
        <v>1.3</v>
      </c>
      <c r="F159">
        <v>90.102000000000004</v>
      </c>
    </row>
    <row r="160" spans="1:6" hidden="1" x14ac:dyDescent="0.25">
      <c r="A160" t="str">
        <f t="shared" si="4"/>
        <v>2552.51.4</v>
      </c>
      <c r="B160" s="28">
        <v>25</v>
      </c>
      <c r="C160" s="34">
        <v>5</v>
      </c>
      <c r="D160" s="34">
        <v>2.5</v>
      </c>
      <c r="E160" s="22">
        <v>1.4</v>
      </c>
      <c r="F160">
        <v>89.545000000000002</v>
      </c>
    </row>
    <row r="161" spans="1:6" hidden="1" x14ac:dyDescent="0.25">
      <c r="A161" t="str">
        <f t="shared" si="4"/>
        <v>2552.51.5</v>
      </c>
      <c r="B161" s="28">
        <v>25</v>
      </c>
      <c r="C161" s="34">
        <v>5</v>
      </c>
      <c r="D161" s="34">
        <v>2.5</v>
      </c>
      <c r="E161" s="22">
        <v>1.5</v>
      </c>
      <c r="F161">
        <v>89.353800000000007</v>
      </c>
    </row>
    <row r="162" spans="1:6" hidden="1" x14ac:dyDescent="0.25">
      <c r="A162" t="str">
        <f t="shared" si="4"/>
        <v>2552.51.6</v>
      </c>
      <c r="B162" s="28">
        <v>25</v>
      </c>
      <c r="C162" s="34">
        <v>5</v>
      </c>
      <c r="D162" s="34">
        <v>2.5</v>
      </c>
      <c r="E162" s="22">
        <v>1.6</v>
      </c>
      <c r="F162">
        <v>89.094399999999993</v>
      </c>
    </row>
    <row r="163" spans="1:6" hidden="1" x14ac:dyDescent="0.25">
      <c r="A163" t="str">
        <f t="shared" si="4"/>
        <v>2552.51.7</v>
      </c>
      <c r="B163" s="28">
        <v>25</v>
      </c>
      <c r="C163" s="34">
        <v>5</v>
      </c>
      <c r="D163" s="34">
        <v>2.5</v>
      </c>
      <c r="E163" s="22">
        <v>1.7</v>
      </c>
      <c r="F163">
        <v>88.689800000000005</v>
      </c>
    </row>
    <row r="164" spans="1:6" hidden="1" x14ac:dyDescent="0.25">
      <c r="A164" t="str">
        <f t="shared" si="4"/>
        <v>2552.51.8</v>
      </c>
      <c r="B164" s="28">
        <v>25</v>
      </c>
      <c r="C164" s="34">
        <v>5</v>
      </c>
      <c r="D164" s="34">
        <v>2.5</v>
      </c>
      <c r="E164" s="22">
        <v>1.8</v>
      </c>
      <c r="F164">
        <v>88.616600000000005</v>
      </c>
    </row>
    <row r="165" spans="1:6" hidden="1" x14ac:dyDescent="0.25">
      <c r="A165" t="str">
        <f t="shared" ref="A165:A230" si="7">B165&amp;C165&amp;D165&amp;E165</f>
        <v>2552.51.9</v>
      </c>
      <c r="B165" s="28">
        <v>25</v>
      </c>
      <c r="C165" s="34">
        <v>5</v>
      </c>
      <c r="D165" s="34">
        <v>2.5</v>
      </c>
      <c r="E165" s="22">
        <v>1.9</v>
      </c>
      <c r="F165">
        <v>88.240600000000001</v>
      </c>
    </row>
    <row r="166" spans="1:6" hidden="1" x14ac:dyDescent="0.25">
      <c r="A166" t="str">
        <f t="shared" si="7"/>
        <v>2552.52</v>
      </c>
      <c r="B166" s="28">
        <v>25</v>
      </c>
      <c r="C166" s="34">
        <v>5</v>
      </c>
      <c r="D166" s="34">
        <v>2.5</v>
      </c>
      <c r="E166" s="22">
        <v>2</v>
      </c>
      <c r="F166">
        <v>88.081400000000002</v>
      </c>
    </row>
    <row r="167" spans="1:6" hidden="1" x14ac:dyDescent="0.25">
      <c r="A167" t="str">
        <f t="shared" si="7"/>
        <v>2552.52.1</v>
      </c>
      <c r="B167" s="28">
        <v>25</v>
      </c>
      <c r="C167" s="34">
        <v>5</v>
      </c>
      <c r="D167" s="34">
        <v>2.5</v>
      </c>
      <c r="E167" s="22">
        <v>2.1</v>
      </c>
      <c r="F167">
        <v>87.798400000000001</v>
      </c>
    </row>
    <row r="168" spans="1:6" hidden="1" x14ac:dyDescent="0.25">
      <c r="A168" t="str">
        <f t="shared" si="7"/>
        <v>2552.52.2</v>
      </c>
      <c r="B168" s="28">
        <v>25</v>
      </c>
      <c r="C168" s="34">
        <v>5</v>
      </c>
      <c r="D168" s="34">
        <v>2.5</v>
      </c>
      <c r="E168" s="22">
        <v>2.2000000000000002</v>
      </c>
      <c r="F168">
        <v>87.622699999999995</v>
      </c>
    </row>
    <row r="169" spans="1:6" hidden="1" x14ac:dyDescent="0.25">
      <c r="A169" t="str">
        <f t="shared" si="7"/>
        <v>2552.52.3</v>
      </c>
      <c r="B169" s="28">
        <v>25</v>
      </c>
      <c r="C169" s="34">
        <v>5</v>
      </c>
      <c r="D169" s="34">
        <v>2.5</v>
      </c>
      <c r="E169" s="22">
        <v>2.2999999999999998</v>
      </c>
      <c r="F169">
        <v>87.223500000000001</v>
      </c>
    </row>
    <row r="170" spans="1:6" hidden="1" x14ac:dyDescent="0.25">
      <c r="A170" t="str">
        <f t="shared" si="7"/>
        <v>2552.52.4</v>
      </c>
      <c r="B170" s="28">
        <v>25</v>
      </c>
      <c r="C170" s="34">
        <v>5</v>
      </c>
      <c r="D170" s="34">
        <v>2.5</v>
      </c>
      <c r="E170" s="22">
        <v>2.4</v>
      </c>
      <c r="F170">
        <v>86.905100000000004</v>
      </c>
    </row>
    <row r="171" spans="1:6" hidden="1" x14ac:dyDescent="0.25">
      <c r="A171" t="str">
        <f t="shared" si="7"/>
        <v>2552.52.5</v>
      </c>
      <c r="B171" s="28">
        <v>25</v>
      </c>
      <c r="C171" s="34">
        <v>5</v>
      </c>
      <c r="D171" s="34">
        <v>2.5</v>
      </c>
      <c r="E171" s="22">
        <v>2.5</v>
      </c>
      <c r="F171">
        <v>86.562299999999993</v>
      </c>
    </row>
    <row r="172" spans="1:6" hidden="1" x14ac:dyDescent="0.25">
      <c r="A172" t="str">
        <f t="shared" si="7"/>
        <v>2552.52.6</v>
      </c>
      <c r="B172" s="28">
        <v>25</v>
      </c>
      <c r="C172" s="34">
        <v>5</v>
      </c>
      <c r="D172" s="34">
        <v>2.5</v>
      </c>
      <c r="E172" s="22">
        <v>2.6</v>
      </c>
      <c r="F172">
        <v>86.188900000000004</v>
      </c>
    </row>
    <row r="173" spans="1:6" hidden="1" x14ac:dyDescent="0.25">
      <c r="A173" t="str">
        <f t="shared" si="7"/>
        <v>2552.52.7</v>
      </c>
      <c r="B173" s="28">
        <v>25</v>
      </c>
      <c r="C173" s="34">
        <v>5</v>
      </c>
      <c r="D173" s="34">
        <v>2.5</v>
      </c>
      <c r="E173" s="22">
        <v>2.7</v>
      </c>
      <c r="F173">
        <v>86.027500000000003</v>
      </c>
    </row>
    <row r="174" spans="1:6" hidden="1" x14ac:dyDescent="0.25">
      <c r="A174" t="str">
        <f t="shared" si="7"/>
        <v>2552.52.8</v>
      </c>
      <c r="B174" s="28">
        <v>25</v>
      </c>
      <c r="C174" s="34">
        <v>5</v>
      </c>
      <c r="D174" s="34">
        <v>2.5</v>
      </c>
      <c r="E174" s="22">
        <v>2.8</v>
      </c>
      <c r="F174">
        <v>85.651300000000006</v>
      </c>
    </row>
    <row r="175" spans="1:6" hidden="1" x14ac:dyDescent="0.25">
      <c r="A175" t="str">
        <f t="shared" si="7"/>
        <v>2552.52.9</v>
      </c>
      <c r="B175" s="28">
        <v>25</v>
      </c>
      <c r="C175" s="34">
        <v>5</v>
      </c>
      <c r="D175" s="34">
        <v>2.5</v>
      </c>
      <c r="E175" s="22">
        <v>2.9</v>
      </c>
      <c r="F175">
        <v>85.367199999999997</v>
      </c>
    </row>
    <row r="176" spans="1:6" hidden="1" x14ac:dyDescent="0.25">
      <c r="A176" t="str">
        <f t="shared" si="7"/>
        <v>2552.53</v>
      </c>
      <c r="B176" s="28">
        <v>25</v>
      </c>
      <c r="C176" s="34">
        <v>5</v>
      </c>
      <c r="D176" s="34">
        <v>2.5</v>
      </c>
      <c r="E176" s="22">
        <v>3</v>
      </c>
      <c r="F176">
        <v>85.043800000000005</v>
      </c>
    </row>
    <row r="177" spans="1:6" hidden="1" x14ac:dyDescent="0.25">
      <c r="A177" t="str">
        <f t="shared" si="7"/>
        <v>2552.53.1</v>
      </c>
      <c r="B177" s="28">
        <v>25</v>
      </c>
      <c r="C177" s="34">
        <v>5</v>
      </c>
      <c r="D177" s="34">
        <v>2.5</v>
      </c>
      <c r="E177" s="22">
        <v>3.1</v>
      </c>
      <c r="F177">
        <v>84.728800000000007</v>
      </c>
    </row>
    <row r="178" spans="1:6" hidden="1" x14ac:dyDescent="0.25">
      <c r="A178" t="str">
        <f t="shared" si="7"/>
        <v>2552.53.2</v>
      </c>
      <c r="B178" s="28">
        <v>25</v>
      </c>
      <c r="C178" s="34">
        <v>5</v>
      </c>
      <c r="D178" s="34">
        <v>2.5</v>
      </c>
      <c r="E178" s="22">
        <v>3.2</v>
      </c>
      <c r="F178">
        <v>84.442300000000003</v>
      </c>
    </row>
    <row r="179" spans="1:6" hidden="1" x14ac:dyDescent="0.25">
      <c r="A179" t="str">
        <f t="shared" si="7"/>
        <v>2552.53.3</v>
      </c>
      <c r="B179" s="28">
        <v>25</v>
      </c>
      <c r="C179" s="34">
        <v>5</v>
      </c>
      <c r="D179" s="34">
        <v>2.5</v>
      </c>
      <c r="E179" s="22">
        <v>3.3</v>
      </c>
      <c r="F179">
        <v>84.278800000000004</v>
      </c>
    </row>
    <row r="180" spans="1:6" hidden="1" x14ac:dyDescent="0.25">
      <c r="A180" t="str">
        <f t="shared" si="7"/>
        <v>2552.53.4</v>
      </c>
      <c r="B180" s="28">
        <v>25</v>
      </c>
      <c r="C180" s="34">
        <v>5</v>
      </c>
      <c r="D180" s="34">
        <v>2.5</v>
      </c>
      <c r="E180" s="22">
        <v>3.4</v>
      </c>
      <c r="F180">
        <v>83.968299999999999</v>
      </c>
    </row>
    <row r="181" spans="1:6" hidden="1" x14ac:dyDescent="0.25">
      <c r="A181" t="str">
        <f t="shared" si="7"/>
        <v>2552.53.5</v>
      </c>
      <c r="B181" s="28">
        <v>25</v>
      </c>
      <c r="C181" s="34">
        <v>5</v>
      </c>
      <c r="D181" s="34">
        <v>2.5</v>
      </c>
      <c r="E181" s="22">
        <v>3.5</v>
      </c>
      <c r="F181">
        <v>83.674899999999994</v>
      </c>
    </row>
    <row r="182" spans="1:6" x14ac:dyDescent="0.25">
      <c r="A182" t="str">
        <f t="shared" ref="A182" si="8">B182&amp;C182&amp;D182&amp;E182</f>
        <v>253.32.50</v>
      </c>
      <c r="B182" s="28">
        <v>25</v>
      </c>
      <c r="C182" s="34">
        <v>3.3</v>
      </c>
      <c r="D182" s="34">
        <v>2.5</v>
      </c>
      <c r="E182" s="22">
        <v>0</v>
      </c>
      <c r="F182">
        <v>1E-4</v>
      </c>
    </row>
    <row r="183" spans="1:6" hidden="1" x14ac:dyDescent="0.25">
      <c r="A183" t="str">
        <f t="shared" si="7"/>
        <v>253.32.50.1</v>
      </c>
      <c r="B183" s="28">
        <v>25</v>
      </c>
      <c r="C183" s="34">
        <v>3.3</v>
      </c>
      <c r="D183" s="34">
        <v>2.5</v>
      </c>
      <c r="E183" s="22">
        <v>0.1</v>
      </c>
      <c r="F183">
        <v>93.610200000000006</v>
      </c>
    </row>
    <row r="184" spans="1:6" hidden="1" x14ac:dyDescent="0.25">
      <c r="A184" t="str">
        <f t="shared" si="7"/>
        <v>253.32.50.2</v>
      </c>
      <c r="B184" s="28">
        <v>25</v>
      </c>
      <c r="C184" s="34">
        <v>3.3</v>
      </c>
      <c r="D184" s="34">
        <v>2.5</v>
      </c>
      <c r="E184" s="22">
        <v>0.2</v>
      </c>
      <c r="F184">
        <v>91.321799999999996</v>
      </c>
    </row>
    <row r="185" spans="1:6" hidden="1" x14ac:dyDescent="0.25">
      <c r="A185" t="str">
        <f t="shared" si="7"/>
        <v>253.32.50.3</v>
      </c>
      <c r="B185" s="28">
        <v>25</v>
      </c>
      <c r="C185" s="34">
        <v>3.3</v>
      </c>
      <c r="D185" s="34">
        <v>2.5</v>
      </c>
      <c r="E185" s="22">
        <v>0.3</v>
      </c>
      <c r="F185">
        <v>92.409099999999995</v>
      </c>
    </row>
    <row r="186" spans="1:6" hidden="1" x14ac:dyDescent="0.25">
      <c r="A186" t="str">
        <f t="shared" si="7"/>
        <v>253.32.50.4</v>
      </c>
      <c r="B186" s="28">
        <v>25</v>
      </c>
      <c r="C186" s="34">
        <v>3.3</v>
      </c>
      <c r="D186" s="34">
        <v>2.5</v>
      </c>
      <c r="E186" s="22">
        <v>0.4</v>
      </c>
      <c r="F186">
        <v>93.2928</v>
      </c>
    </row>
    <row r="187" spans="1:6" hidden="1" x14ac:dyDescent="0.25">
      <c r="A187" t="str">
        <f t="shared" si="7"/>
        <v>253.32.50.5</v>
      </c>
      <c r="B187" s="28">
        <v>25</v>
      </c>
      <c r="C187" s="34">
        <v>3.3</v>
      </c>
      <c r="D187" s="34">
        <v>2.5</v>
      </c>
      <c r="E187" s="22">
        <v>0.5</v>
      </c>
      <c r="F187">
        <v>93.332300000000004</v>
      </c>
    </row>
    <row r="188" spans="1:6" hidden="1" x14ac:dyDescent="0.25">
      <c r="A188" t="str">
        <f t="shared" si="7"/>
        <v>253.32.50.6</v>
      </c>
      <c r="B188" s="28">
        <v>25</v>
      </c>
      <c r="C188" s="34">
        <v>3.3</v>
      </c>
      <c r="D188" s="34">
        <v>2.5</v>
      </c>
      <c r="E188" s="22">
        <v>0.6</v>
      </c>
      <c r="F188">
        <v>92.930499999999995</v>
      </c>
    </row>
    <row r="189" spans="1:6" hidden="1" x14ac:dyDescent="0.25">
      <c r="A189" t="str">
        <f t="shared" si="7"/>
        <v>253.32.50.7</v>
      </c>
      <c r="B189" s="28">
        <v>25</v>
      </c>
      <c r="C189" s="34">
        <v>3.3</v>
      </c>
      <c r="D189" s="34">
        <v>2.5</v>
      </c>
      <c r="E189" s="22">
        <v>0.7</v>
      </c>
      <c r="F189">
        <v>92.390500000000003</v>
      </c>
    </row>
    <row r="190" spans="1:6" hidden="1" x14ac:dyDescent="0.25">
      <c r="A190" t="str">
        <f t="shared" si="7"/>
        <v>253.32.50.8</v>
      </c>
      <c r="B190" s="28">
        <v>25</v>
      </c>
      <c r="C190" s="34">
        <v>3.3</v>
      </c>
      <c r="D190" s="34">
        <v>2.5</v>
      </c>
      <c r="E190" s="22">
        <v>0.8</v>
      </c>
      <c r="F190">
        <v>92.311000000000007</v>
      </c>
    </row>
    <row r="191" spans="1:6" hidden="1" x14ac:dyDescent="0.25">
      <c r="A191" t="str">
        <f t="shared" si="7"/>
        <v>253.32.50.9</v>
      </c>
      <c r="B191" s="28">
        <v>25</v>
      </c>
      <c r="C191" s="34">
        <v>3.3</v>
      </c>
      <c r="D191" s="34">
        <v>2.5</v>
      </c>
      <c r="E191" s="22">
        <v>0.9</v>
      </c>
      <c r="F191">
        <v>92.102599999999995</v>
      </c>
    </row>
    <row r="192" spans="1:6" hidden="1" x14ac:dyDescent="0.25">
      <c r="A192" t="str">
        <f t="shared" si="7"/>
        <v>253.32.51</v>
      </c>
      <c r="B192" s="28">
        <v>25</v>
      </c>
      <c r="C192" s="34">
        <v>3.3</v>
      </c>
      <c r="D192" s="34">
        <v>2.5</v>
      </c>
      <c r="E192" s="22">
        <v>1</v>
      </c>
      <c r="F192">
        <v>91.825900000000004</v>
      </c>
    </row>
    <row r="193" spans="1:6" hidden="1" x14ac:dyDescent="0.25">
      <c r="A193" t="str">
        <f t="shared" si="7"/>
        <v>253.32.51.1</v>
      </c>
      <c r="B193" s="28">
        <v>25</v>
      </c>
      <c r="C193" s="34">
        <v>3.3</v>
      </c>
      <c r="D193" s="34">
        <v>2.5</v>
      </c>
      <c r="E193" s="22">
        <v>1.1000000000000001</v>
      </c>
      <c r="F193">
        <v>91.578599999999994</v>
      </c>
    </row>
    <row r="194" spans="1:6" hidden="1" x14ac:dyDescent="0.25">
      <c r="A194" t="str">
        <f t="shared" si="7"/>
        <v>253.32.51.2</v>
      </c>
      <c r="B194" s="28">
        <v>25</v>
      </c>
      <c r="C194" s="34">
        <v>3.3</v>
      </c>
      <c r="D194" s="34">
        <v>2.5</v>
      </c>
      <c r="E194" s="22">
        <v>1.2</v>
      </c>
      <c r="F194">
        <v>91.212599999999995</v>
      </c>
    </row>
    <row r="195" spans="1:6" hidden="1" x14ac:dyDescent="0.25">
      <c r="A195" t="str">
        <f t="shared" si="7"/>
        <v>253.32.51.3</v>
      </c>
      <c r="B195" s="28">
        <v>25</v>
      </c>
      <c r="C195" s="34">
        <v>3.3</v>
      </c>
      <c r="D195" s="34">
        <v>2.5</v>
      </c>
      <c r="E195" s="22">
        <v>1.3</v>
      </c>
      <c r="F195">
        <v>90.941100000000006</v>
      </c>
    </row>
    <row r="196" spans="1:6" hidden="1" x14ac:dyDescent="0.25">
      <c r="A196" t="str">
        <f t="shared" si="7"/>
        <v>253.32.51.4</v>
      </c>
      <c r="B196" s="28">
        <v>25</v>
      </c>
      <c r="C196" s="34">
        <v>3.3</v>
      </c>
      <c r="D196" s="34">
        <v>2.5</v>
      </c>
      <c r="E196" s="22">
        <v>1.4</v>
      </c>
      <c r="F196">
        <v>90.573700000000002</v>
      </c>
    </row>
    <row r="197" spans="1:6" hidden="1" x14ac:dyDescent="0.25">
      <c r="A197" t="str">
        <f t="shared" si="7"/>
        <v>253.32.51.5</v>
      </c>
      <c r="B197" s="28">
        <v>25</v>
      </c>
      <c r="C197" s="34">
        <v>3.3</v>
      </c>
      <c r="D197" s="34">
        <v>2.5</v>
      </c>
      <c r="E197" s="22">
        <v>1.5</v>
      </c>
      <c r="F197">
        <v>90.244699999999995</v>
      </c>
    </row>
    <row r="198" spans="1:6" hidden="1" x14ac:dyDescent="0.25">
      <c r="A198" t="str">
        <f t="shared" si="7"/>
        <v>253.32.51.6</v>
      </c>
      <c r="B198" s="28">
        <v>25</v>
      </c>
      <c r="C198" s="34">
        <v>3.3</v>
      </c>
      <c r="D198" s="34">
        <v>2.5</v>
      </c>
      <c r="E198" s="22">
        <v>1.6</v>
      </c>
      <c r="F198">
        <v>89.924199999999999</v>
      </c>
    </row>
    <row r="199" spans="1:6" hidden="1" x14ac:dyDescent="0.25">
      <c r="A199" t="str">
        <f t="shared" si="7"/>
        <v>253.32.51.7</v>
      </c>
      <c r="B199" s="28">
        <v>25</v>
      </c>
      <c r="C199" s="34">
        <v>3.3</v>
      </c>
      <c r="D199" s="34">
        <v>2.5</v>
      </c>
      <c r="E199" s="22">
        <v>1.7</v>
      </c>
      <c r="F199">
        <v>89.593400000000003</v>
      </c>
    </row>
    <row r="200" spans="1:6" hidden="1" x14ac:dyDescent="0.25">
      <c r="A200" t="str">
        <f t="shared" si="7"/>
        <v>253.32.51.8</v>
      </c>
      <c r="B200" s="28">
        <v>25</v>
      </c>
      <c r="C200" s="34">
        <v>3.3</v>
      </c>
      <c r="D200" s="34">
        <v>2.5</v>
      </c>
      <c r="E200" s="22">
        <v>1.8</v>
      </c>
      <c r="F200">
        <v>89.296099999999996</v>
      </c>
    </row>
    <row r="201" spans="1:6" hidden="1" x14ac:dyDescent="0.25">
      <c r="A201" t="str">
        <f t="shared" si="7"/>
        <v>253.32.51.9</v>
      </c>
      <c r="B201" s="28">
        <v>25</v>
      </c>
      <c r="C201" s="34">
        <v>3.3</v>
      </c>
      <c r="D201" s="34">
        <v>2.5</v>
      </c>
      <c r="E201" s="22">
        <v>1.9</v>
      </c>
      <c r="F201">
        <v>88.84</v>
      </c>
    </row>
    <row r="202" spans="1:6" hidden="1" x14ac:dyDescent="0.25">
      <c r="A202" t="str">
        <f t="shared" si="7"/>
        <v>253.32.52</v>
      </c>
      <c r="B202" s="28">
        <v>25</v>
      </c>
      <c r="C202" s="34">
        <v>3.3</v>
      </c>
      <c r="D202" s="34">
        <v>2.5</v>
      </c>
      <c r="E202" s="22">
        <v>2</v>
      </c>
      <c r="F202">
        <v>88.644400000000005</v>
      </c>
    </row>
    <row r="203" spans="1:6" hidden="1" x14ac:dyDescent="0.25">
      <c r="A203" t="str">
        <f t="shared" si="7"/>
        <v>253.32.52.1</v>
      </c>
      <c r="B203" s="28">
        <v>25</v>
      </c>
      <c r="C203" s="34">
        <v>3.3</v>
      </c>
      <c r="D203" s="34">
        <v>2.5</v>
      </c>
      <c r="E203" s="22">
        <v>2.1</v>
      </c>
      <c r="F203">
        <v>88.298699999999997</v>
      </c>
    </row>
    <row r="204" spans="1:6" hidden="1" x14ac:dyDescent="0.25">
      <c r="A204" t="str">
        <f t="shared" si="7"/>
        <v>253.32.52.2</v>
      </c>
      <c r="B204" s="28">
        <v>25</v>
      </c>
      <c r="C204" s="34">
        <v>3.3</v>
      </c>
      <c r="D204" s="34">
        <v>2.5</v>
      </c>
      <c r="E204" s="22">
        <v>2.2000000000000002</v>
      </c>
      <c r="F204">
        <v>87.981700000000004</v>
      </c>
    </row>
    <row r="205" spans="1:6" hidden="1" x14ac:dyDescent="0.25">
      <c r="A205" t="str">
        <f t="shared" si="7"/>
        <v>253.32.52.3</v>
      </c>
      <c r="B205" s="28">
        <v>25</v>
      </c>
      <c r="C205" s="34">
        <v>3.3</v>
      </c>
      <c r="D205" s="34">
        <v>2.5</v>
      </c>
      <c r="E205" s="22">
        <v>2.2999999999999998</v>
      </c>
      <c r="F205">
        <v>87.626099999999994</v>
      </c>
    </row>
    <row r="206" spans="1:6" hidden="1" x14ac:dyDescent="0.25">
      <c r="A206" t="str">
        <f t="shared" si="7"/>
        <v>253.32.52.4</v>
      </c>
      <c r="B206" s="28">
        <v>25</v>
      </c>
      <c r="C206" s="34">
        <v>3.3</v>
      </c>
      <c r="D206" s="34">
        <v>2.5</v>
      </c>
      <c r="E206" s="22">
        <v>2.4</v>
      </c>
      <c r="F206">
        <v>87.738</v>
      </c>
    </row>
    <row r="207" spans="1:6" hidden="1" x14ac:dyDescent="0.25">
      <c r="A207" t="str">
        <f t="shared" si="7"/>
        <v>253.32.52.5</v>
      </c>
      <c r="B207" s="28">
        <v>25</v>
      </c>
      <c r="C207" s="34">
        <v>3.3</v>
      </c>
      <c r="D207" s="34">
        <v>2.5</v>
      </c>
      <c r="E207" s="22">
        <v>2.5</v>
      </c>
      <c r="F207">
        <v>87.352000000000004</v>
      </c>
    </row>
    <row r="208" spans="1:6" hidden="1" x14ac:dyDescent="0.25">
      <c r="A208" t="str">
        <f t="shared" si="7"/>
        <v>253.32.52.6</v>
      </c>
      <c r="B208" s="28">
        <v>25</v>
      </c>
      <c r="C208" s="34">
        <v>3.3</v>
      </c>
      <c r="D208" s="34">
        <v>2.5</v>
      </c>
      <c r="E208" s="22">
        <v>2.6</v>
      </c>
      <c r="F208">
        <v>86.972700000000003</v>
      </c>
    </row>
    <row r="209" spans="1:6" hidden="1" x14ac:dyDescent="0.25">
      <c r="A209" t="str">
        <f t="shared" si="7"/>
        <v>253.32.52.7</v>
      </c>
      <c r="B209" s="28">
        <v>25</v>
      </c>
      <c r="C209" s="34">
        <v>3.3</v>
      </c>
      <c r="D209" s="34">
        <v>2.5</v>
      </c>
      <c r="E209" s="22">
        <v>2.7</v>
      </c>
      <c r="F209">
        <v>86.592100000000002</v>
      </c>
    </row>
    <row r="210" spans="1:6" hidden="1" x14ac:dyDescent="0.25">
      <c r="A210" t="str">
        <f t="shared" si="7"/>
        <v>253.32.52.8</v>
      </c>
      <c r="B210" s="28">
        <v>25</v>
      </c>
      <c r="C210" s="34">
        <v>3.3</v>
      </c>
      <c r="D210" s="34">
        <v>2.5</v>
      </c>
      <c r="E210" s="22">
        <v>2.8</v>
      </c>
      <c r="F210">
        <v>86.192700000000002</v>
      </c>
    </row>
    <row r="211" spans="1:6" hidden="1" x14ac:dyDescent="0.25">
      <c r="A211" t="str">
        <f t="shared" si="7"/>
        <v>253.32.52.9</v>
      </c>
      <c r="B211" s="28">
        <v>25</v>
      </c>
      <c r="C211" s="34">
        <v>3.3</v>
      </c>
      <c r="D211" s="34">
        <v>2.5</v>
      </c>
      <c r="E211" s="22">
        <v>2.9</v>
      </c>
      <c r="F211">
        <v>85.81</v>
      </c>
    </row>
    <row r="212" spans="1:6" hidden="1" x14ac:dyDescent="0.25">
      <c r="A212" t="str">
        <f t="shared" si="7"/>
        <v>253.32.53</v>
      </c>
      <c r="B212" s="28">
        <v>25</v>
      </c>
      <c r="C212" s="34">
        <v>3.3</v>
      </c>
      <c r="D212" s="34">
        <v>2.5</v>
      </c>
      <c r="E212" s="22">
        <v>3</v>
      </c>
      <c r="F212">
        <v>85.4071</v>
      </c>
    </row>
    <row r="213" spans="1:6" hidden="1" x14ac:dyDescent="0.25">
      <c r="A213" t="str">
        <f t="shared" si="7"/>
        <v>253.32.53.1</v>
      </c>
      <c r="B213" s="28">
        <v>25</v>
      </c>
      <c r="C213" s="34">
        <v>3.3</v>
      </c>
      <c r="D213" s="34">
        <v>2.5</v>
      </c>
      <c r="E213" s="22">
        <v>3.1</v>
      </c>
      <c r="F213">
        <v>85.009</v>
      </c>
    </row>
    <row r="214" spans="1:6" hidden="1" x14ac:dyDescent="0.25">
      <c r="A214" t="str">
        <f t="shared" si="7"/>
        <v>253.32.53.2</v>
      </c>
      <c r="B214" s="28">
        <v>25</v>
      </c>
      <c r="C214" s="34">
        <v>3.3</v>
      </c>
      <c r="D214" s="34">
        <v>2.5</v>
      </c>
      <c r="E214" s="22">
        <v>3.2</v>
      </c>
      <c r="F214">
        <v>84.601699999999994</v>
      </c>
    </row>
    <row r="215" spans="1:6" hidden="1" x14ac:dyDescent="0.25">
      <c r="A215" t="str">
        <f t="shared" si="7"/>
        <v>253.32.53.3</v>
      </c>
      <c r="B215" s="28">
        <v>25</v>
      </c>
      <c r="C215" s="34">
        <v>3.3</v>
      </c>
      <c r="D215" s="34">
        <v>2.5</v>
      </c>
      <c r="E215" s="22">
        <v>3.3</v>
      </c>
      <c r="F215">
        <v>84.187799999999996</v>
      </c>
    </row>
    <row r="216" spans="1:6" hidden="1" x14ac:dyDescent="0.25">
      <c r="A216" t="str">
        <f t="shared" si="7"/>
        <v>253.32.53.4</v>
      </c>
      <c r="B216" s="28">
        <v>25</v>
      </c>
      <c r="C216" s="34">
        <v>3.3</v>
      </c>
      <c r="D216" s="34">
        <v>2.5</v>
      </c>
      <c r="E216" s="22">
        <v>3.4</v>
      </c>
      <c r="F216">
        <v>83.782300000000006</v>
      </c>
    </row>
    <row r="217" spans="1:6" hidden="1" x14ac:dyDescent="0.25">
      <c r="A217" t="str">
        <f t="shared" si="7"/>
        <v>253.32.53.5</v>
      </c>
      <c r="B217" s="28">
        <v>25</v>
      </c>
      <c r="C217" s="34">
        <v>3.3</v>
      </c>
      <c r="D217" s="34">
        <v>2.5</v>
      </c>
      <c r="E217" s="22">
        <v>3.5</v>
      </c>
      <c r="F217">
        <v>83.358599999999996</v>
      </c>
    </row>
    <row r="218" spans="1:6" x14ac:dyDescent="0.25">
      <c r="A218" t="str">
        <f t="shared" ref="A218" si="9">B218&amp;C218&amp;D218&amp;E218</f>
        <v>2553.30</v>
      </c>
      <c r="B218" s="28">
        <v>25</v>
      </c>
      <c r="C218" s="34">
        <v>5</v>
      </c>
      <c r="D218" s="34">
        <v>3.3</v>
      </c>
      <c r="E218" s="22">
        <v>0</v>
      </c>
      <c r="F218">
        <v>1E-4</v>
      </c>
    </row>
    <row r="219" spans="1:6" hidden="1" x14ac:dyDescent="0.25">
      <c r="A219" t="str">
        <f t="shared" si="7"/>
        <v>2553.30.1</v>
      </c>
      <c r="B219" s="28">
        <v>25</v>
      </c>
      <c r="C219" s="34">
        <v>5</v>
      </c>
      <c r="D219" s="34">
        <v>3.3</v>
      </c>
      <c r="E219" s="22">
        <v>0.1</v>
      </c>
      <c r="F219">
        <v>90.814499999999995</v>
      </c>
    </row>
    <row r="220" spans="1:6" hidden="1" x14ac:dyDescent="0.25">
      <c r="A220" t="str">
        <f t="shared" si="7"/>
        <v>2553.30.2</v>
      </c>
      <c r="B220" s="28">
        <v>25</v>
      </c>
      <c r="C220" s="34">
        <v>5</v>
      </c>
      <c r="D220" s="34">
        <v>3.3</v>
      </c>
      <c r="E220" s="22">
        <v>0.2</v>
      </c>
      <c r="F220">
        <v>90.313500000000005</v>
      </c>
    </row>
    <row r="221" spans="1:6" hidden="1" x14ac:dyDescent="0.25">
      <c r="A221" t="str">
        <f t="shared" si="7"/>
        <v>2553.30.3</v>
      </c>
      <c r="B221" s="28">
        <v>25</v>
      </c>
      <c r="C221" s="34">
        <v>5</v>
      </c>
      <c r="D221" s="34">
        <v>3.3</v>
      </c>
      <c r="E221" s="22">
        <v>0.3</v>
      </c>
      <c r="F221">
        <v>90.663799999999995</v>
      </c>
    </row>
    <row r="222" spans="1:6" hidden="1" x14ac:dyDescent="0.25">
      <c r="A222" t="str">
        <f t="shared" si="7"/>
        <v>2553.30.4</v>
      </c>
      <c r="B222" s="28">
        <v>25</v>
      </c>
      <c r="C222" s="34">
        <v>5</v>
      </c>
      <c r="D222" s="34">
        <v>3.3</v>
      </c>
      <c r="E222" s="22">
        <v>0.4</v>
      </c>
      <c r="F222">
        <v>92.453900000000004</v>
      </c>
    </row>
    <row r="223" spans="1:6" hidden="1" x14ac:dyDescent="0.25">
      <c r="A223" t="str">
        <f t="shared" si="7"/>
        <v>2553.30.5</v>
      </c>
      <c r="B223" s="28">
        <v>25</v>
      </c>
      <c r="C223" s="34">
        <v>5</v>
      </c>
      <c r="D223" s="34">
        <v>3.3</v>
      </c>
      <c r="E223" s="22">
        <v>0.5</v>
      </c>
      <c r="F223">
        <v>92.9315</v>
      </c>
    </row>
    <row r="224" spans="1:6" hidden="1" x14ac:dyDescent="0.25">
      <c r="A224" t="str">
        <f t="shared" si="7"/>
        <v>2553.30.6</v>
      </c>
      <c r="B224" s="28">
        <v>25</v>
      </c>
      <c r="C224" s="34">
        <v>5</v>
      </c>
      <c r="D224" s="34">
        <v>3.3</v>
      </c>
      <c r="E224" s="22">
        <v>0.6</v>
      </c>
      <c r="F224">
        <v>92.973600000000005</v>
      </c>
    </row>
    <row r="225" spans="1:6" hidden="1" x14ac:dyDescent="0.25">
      <c r="A225" t="str">
        <f t="shared" si="7"/>
        <v>2553.30.7</v>
      </c>
      <c r="B225" s="28">
        <v>25</v>
      </c>
      <c r="C225" s="34">
        <v>5</v>
      </c>
      <c r="D225" s="34">
        <v>3.3</v>
      </c>
      <c r="E225" s="22">
        <v>0.7</v>
      </c>
      <c r="F225">
        <v>93.026899999999998</v>
      </c>
    </row>
    <row r="226" spans="1:6" hidden="1" x14ac:dyDescent="0.25">
      <c r="A226" t="str">
        <f t="shared" si="7"/>
        <v>2553.30.8</v>
      </c>
      <c r="B226" s="28">
        <v>25</v>
      </c>
      <c r="C226" s="34">
        <v>5</v>
      </c>
      <c r="D226" s="34">
        <v>3.3</v>
      </c>
      <c r="E226" s="22">
        <v>0.8</v>
      </c>
      <c r="F226">
        <v>93.044799999999995</v>
      </c>
    </row>
    <row r="227" spans="1:6" hidden="1" x14ac:dyDescent="0.25">
      <c r="A227" t="str">
        <f t="shared" si="7"/>
        <v>2553.30.9</v>
      </c>
      <c r="B227" s="28">
        <v>25</v>
      </c>
      <c r="C227" s="34">
        <v>5</v>
      </c>
      <c r="D227" s="34">
        <v>3.3</v>
      </c>
      <c r="E227" s="22">
        <v>0.9</v>
      </c>
      <c r="F227">
        <v>92.903400000000005</v>
      </c>
    </row>
    <row r="228" spans="1:6" hidden="1" x14ac:dyDescent="0.25">
      <c r="A228" t="str">
        <f t="shared" si="7"/>
        <v>2553.31</v>
      </c>
      <c r="B228" s="28">
        <v>25</v>
      </c>
      <c r="C228" s="34">
        <v>5</v>
      </c>
      <c r="D228" s="34">
        <v>3.3</v>
      </c>
      <c r="E228" s="22">
        <v>1</v>
      </c>
      <c r="F228">
        <v>92.866799999999998</v>
      </c>
    </row>
    <row r="229" spans="1:6" hidden="1" x14ac:dyDescent="0.25">
      <c r="A229" t="str">
        <f t="shared" si="7"/>
        <v>2553.31.1</v>
      </c>
      <c r="B229" s="28">
        <v>25</v>
      </c>
      <c r="C229" s="34">
        <v>5</v>
      </c>
      <c r="D229" s="34">
        <v>3.3</v>
      </c>
      <c r="E229" s="22">
        <v>1.1000000000000001</v>
      </c>
      <c r="F229">
        <v>92.76</v>
      </c>
    </row>
    <row r="230" spans="1:6" hidden="1" x14ac:dyDescent="0.25">
      <c r="A230" t="str">
        <f t="shared" si="7"/>
        <v>2553.31.2</v>
      </c>
      <c r="B230" s="28">
        <v>25</v>
      </c>
      <c r="C230" s="34">
        <v>5</v>
      </c>
      <c r="D230" s="34">
        <v>3.3</v>
      </c>
      <c r="E230" s="22">
        <v>1.2</v>
      </c>
      <c r="F230">
        <v>92.689400000000006</v>
      </c>
    </row>
    <row r="231" spans="1:6" hidden="1" x14ac:dyDescent="0.25">
      <c r="A231" t="str">
        <f t="shared" ref="A231:A296" si="10">B231&amp;C231&amp;D231&amp;E231</f>
        <v>2553.31.3</v>
      </c>
      <c r="B231" s="28">
        <v>25</v>
      </c>
      <c r="C231" s="34">
        <v>5</v>
      </c>
      <c r="D231" s="34">
        <v>3.3</v>
      </c>
      <c r="E231" s="22">
        <v>1.3</v>
      </c>
      <c r="F231">
        <v>92.462900000000005</v>
      </c>
    </row>
    <row r="232" spans="1:6" hidden="1" x14ac:dyDescent="0.25">
      <c r="A232" t="str">
        <f t="shared" si="10"/>
        <v>2553.31.4</v>
      </c>
      <c r="B232" s="28">
        <v>25</v>
      </c>
      <c r="C232" s="34">
        <v>5</v>
      </c>
      <c r="D232" s="34">
        <v>3.3</v>
      </c>
      <c r="E232" s="22">
        <v>1.4</v>
      </c>
      <c r="F232">
        <v>92.278300000000002</v>
      </c>
    </row>
    <row r="233" spans="1:6" hidden="1" x14ac:dyDescent="0.25">
      <c r="A233" t="str">
        <f t="shared" si="10"/>
        <v>2553.31.5</v>
      </c>
      <c r="B233" s="28">
        <v>25</v>
      </c>
      <c r="C233" s="34">
        <v>5</v>
      </c>
      <c r="D233" s="34">
        <v>3.3</v>
      </c>
      <c r="E233" s="22">
        <v>1.5</v>
      </c>
      <c r="F233">
        <v>92.062299999999993</v>
      </c>
    </row>
    <row r="234" spans="1:6" hidden="1" x14ac:dyDescent="0.25">
      <c r="A234" t="str">
        <f t="shared" si="10"/>
        <v>2553.31.6</v>
      </c>
      <c r="B234" s="28">
        <v>25</v>
      </c>
      <c r="C234" s="34">
        <v>5</v>
      </c>
      <c r="D234" s="34">
        <v>3.3</v>
      </c>
      <c r="E234" s="22">
        <v>1.6</v>
      </c>
      <c r="F234">
        <v>91.647199999999998</v>
      </c>
    </row>
    <row r="235" spans="1:6" hidden="1" x14ac:dyDescent="0.25">
      <c r="A235" t="str">
        <f t="shared" si="10"/>
        <v>2553.31.7</v>
      </c>
      <c r="B235" s="28">
        <v>25</v>
      </c>
      <c r="C235" s="34">
        <v>5</v>
      </c>
      <c r="D235" s="34">
        <v>3.3</v>
      </c>
      <c r="E235" s="22">
        <v>1.7</v>
      </c>
      <c r="F235">
        <v>91.596199999999996</v>
      </c>
    </row>
    <row r="236" spans="1:6" hidden="1" x14ac:dyDescent="0.25">
      <c r="A236" t="str">
        <f t="shared" si="10"/>
        <v>2553.31.8</v>
      </c>
      <c r="B236" s="28">
        <v>25</v>
      </c>
      <c r="C236" s="34">
        <v>5</v>
      </c>
      <c r="D236" s="34">
        <v>3.3</v>
      </c>
      <c r="E236" s="22">
        <v>1.8</v>
      </c>
      <c r="F236">
        <v>91.441100000000006</v>
      </c>
    </row>
    <row r="237" spans="1:6" hidden="1" x14ac:dyDescent="0.25">
      <c r="A237" t="str">
        <f t="shared" si="10"/>
        <v>2553.31.9</v>
      </c>
      <c r="B237" s="28">
        <v>25</v>
      </c>
      <c r="C237" s="34">
        <v>5</v>
      </c>
      <c r="D237" s="34">
        <v>3.3</v>
      </c>
      <c r="E237" s="22">
        <v>1.9</v>
      </c>
      <c r="F237">
        <v>91.188400000000001</v>
      </c>
    </row>
    <row r="238" spans="1:6" hidden="1" x14ac:dyDescent="0.25">
      <c r="A238" t="str">
        <f t="shared" si="10"/>
        <v>2553.32</v>
      </c>
      <c r="B238" s="28">
        <v>25</v>
      </c>
      <c r="C238" s="34">
        <v>5</v>
      </c>
      <c r="D238" s="34">
        <v>3.3</v>
      </c>
      <c r="E238" s="22">
        <v>2</v>
      </c>
      <c r="F238">
        <v>90.840800000000002</v>
      </c>
    </row>
    <row r="239" spans="1:6" hidden="1" x14ac:dyDescent="0.25">
      <c r="A239" t="str">
        <f t="shared" si="10"/>
        <v>2553.32.1</v>
      </c>
      <c r="B239" s="28">
        <v>25</v>
      </c>
      <c r="C239" s="34">
        <v>5</v>
      </c>
      <c r="D239" s="34">
        <v>3.3</v>
      </c>
      <c r="E239" s="22">
        <v>2.1</v>
      </c>
      <c r="F239">
        <v>90.782799999999995</v>
      </c>
    </row>
    <row r="240" spans="1:6" hidden="1" x14ac:dyDescent="0.25">
      <c r="A240" t="str">
        <f t="shared" si="10"/>
        <v>2553.32.2</v>
      </c>
      <c r="B240" s="28">
        <v>25</v>
      </c>
      <c r="C240" s="34">
        <v>5</v>
      </c>
      <c r="D240" s="34">
        <v>3.3</v>
      </c>
      <c r="E240" s="22">
        <v>2.2000000000000002</v>
      </c>
      <c r="F240">
        <v>90.599500000000006</v>
      </c>
    </row>
    <row r="241" spans="1:6" hidden="1" x14ac:dyDescent="0.25">
      <c r="A241" t="str">
        <f t="shared" si="10"/>
        <v>2553.32.3</v>
      </c>
      <c r="B241" s="28">
        <v>25</v>
      </c>
      <c r="C241" s="34">
        <v>5</v>
      </c>
      <c r="D241" s="34">
        <v>3.3</v>
      </c>
      <c r="E241" s="22">
        <v>2.2999999999999998</v>
      </c>
      <c r="F241">
        <v>90.350700000000003</v>
      </c>
    </row>
    <row r="242" spans="1:6" hidden="1" x14ac:dyDescent="0.25">
      <c r="A242" t="str">
        <f t="shared" si="10"/>
        <v>2553.32.4</v>
      </c>
      <c r="B242" s="28">
        <v>25</v>
      </c>
      <c r="C242" s="34">
        <v>5</v>
      </c>
      <c r="D242" s="34">
        <v>3.3</v>
      </c>
      <c r="E242" s="22">
        <v>2.4</v>
      </c>
      <c r="F242">
        <v>90.146500000000003</v>
      </c>
    </row>
    <row r="243" spans="1:6" hidden="1" x14ac:dyDescent="0.25">
      <c r="A243" t="str">
        <f t="shared" si="10"/>
        <v>2553.32.5</v>
      </c>
      <c r="B243" s="28">
        <v>25</v>
      </c>
      <c r="C243" s="34">
        <v>5</v>
      </c>
      <c r="D243" s="34">
        <v>3.3</v>
      </c>
      <c r="E243" s="22">
        <v>2.5</v>
      </c>
      <c r="F243">
        <v>89.920900000000003</v>
      </c>
    </row>
    <row r="244" spans="1:6" hidden="1" x14ac:dyDescent="0.25">
      <c r="A244" t="str">
        <f t="shared" si="10"/>
        <v>2553.32.6</v>
      </c>
      <c r="B244" s="28">
        <v>25</v>
      </c>
      <c r="C244" s="34">
        <v>5</v>
      </c>
      <c r="D244" s="34">
        <v>3.3</v>
      </c>
      <c r="E244" s="22">
        <v>2.6</v>
      </c>
      <c r="F244">
        <v>89.649100000000004</v>
      </c>
    </row>
    <row r="245" spans="1:6" hidden="1" x14ac:dyDescent="0.25">
      <c r="A245" t="str">
        <f t="shared" si="10"/>
        <v>2553.32.7</v>
      </c>
      <c r="B245" s="28">
        <v>25</v>
      </c>
      <c r="C245" s="34">
        <v>5</v>
      </c>
      <c r="D245" s="34">
        <v>3.3</v>
      </c>
      <c r="E245" s="22">
        <v>2.7</v>
      </c>
      <c r="F245">
        <v>89.624099999999999</v>
      </c>
    </row>
    <row r="246" spans="1:6" hidden="1" x14ac:dyDescent="0.25">
      <c r="A246" t="str">
        <f t="shared" si="10"/>
        <v>2553.32.8</v>
      </c>
      <c r="B246" s="28">
        <v>25</v>
      </c>
      <c r="C246" s="34">
        <v>5</v>
      </c>
      <c r="D246" s="34">
        <v>3.3</v>
      </c>
      <c r="E246" s="22">
        <v>2.8</v>
      </c>
      <c r="F246">
        <v>89.418800000000005</v>
      </c>
    </row>
    <row r="247" spans="1:6" hidden="1" x14ac:dyDescent="0.25">
      <c r="A247" t="str">
        <f t="shared" si="10"/>
        <v>2553.32.9</v>
      </c>
      <c r="B247" s="28">
        <v>25</v>
      </c>
      <c r="C247" s="34">
        <v>5</v>
      </c>
      <c r="D247" s="34">
        <v>3.3</v>
      </c>
      <c r="E247" s="22">
        <v>2.9</v>
      </c>
      <c r="F247">
        <v>89.165599999999998</v>
      </c>
    </row>
    <row r="248" spans="1:6" hidden="1" x14ac:dyDescent="0.25">
      <c r="A248" t="str">
        <f t="shared" si="10"/>
        <v>2553.33</v>
      </c>
      <c r="B248" s="28">
        <v>25</v>
      </c>
      <c r="C248" s="34">
        <v>5</v>
      </c>
      <c r="D248" s="34">
        <v>3.3</v>
      </c>
      <c r="E248" s="22">
        <v>3</v>
      </c>
      <c r="F248">
        <v>88.895300000000006</v>
      </c>
    </row>
    <row r="249" spans="1:6" hidden="1" x14ac:dyDescent="0.25">
      <c r="A249" t="str">
        <f t="shared" si="10"/>
        <v>2553.33.1</v>
      </c>
      <c r="B249" s="28">
        <v>25</v>
      </c>
      <c r="C249" s="34">
        <v>5</v>
      </c>
      <c r="D249" s="34">
        <v>3.3</v>
      </c>
      <c r="E249" s="22">
        <v>3.1</v>
      </c>
      <c r="F249">
        <v>88.63</v>
      </c>
    </row>
    <row r="250" spans="1:6" hidden="1" x14ac:dyDescent="0.25">
      <c r="A250" t="str">
        <f t="shared" si="10"/>
        <v>2553.33.2</v>
      </c>
      <c r="B250" s="28">
        <v>25</v>
      </c>
      <c r="C250" s="34">
        <v>5</v>
      </c>
      <c r="D250" s="34">
        <v>3.3</v>
      </c>
      <c r="E250" s="22">
        <v>3.2</v>
      </c>
      <c r="F250">
        <v>88.356200000000001</v>
      </c>
    </row>
    <row r="251" spans="1:6" hidden="1" x14ac:dyDescent="0.25">
      <c r="A251" t="str">
        <f t="shared" si="10"/>
        <v>2553.33.3</v>
      </c>
      <c r="B251" s="28">
        <v>25</v>
      </c>
      <c r="C251" s="34">
        <v>5</v>
      </c>
      <c r="D251" s="34">
        <v>3.3</v>
      </c>
      <c r="E251" s="22">
        <v>3.3</v>
      </c>
      <c r="F251">
        <v>88.079899999999995</v>
      </c>
    </row>
    <row r="252" spans="1:6" hidden="1" x14ac:dyDescent="0.25">
      <c r="A252" t="str">
        <f t="shared" si="10"/>
        <v>2553.33.4</v>
      </c>
      <c r="B252" s="28">
        <v>25</v>
      </c>
      <c r="C252" s="34">
        <v>5</v>
      </c>
      <c r="D252" s="34">
        <v>3.3</v>
      </c>
      <c r="E252" s="22">
        <v>3.4</v>
      </c>
      <c r="F252">
        <v>87.800200000000004</v>
      </c>
    </row>
    <row r="253" spans="1:6" hidden="1" x14ac:dyDescent="0.25">
      <c r="A253" t="str">
        <f t="shared" si="10"/>
        <v>2553.33.5</v>
      </c>
      <c r="B253" s="28">
        <v>25</v>
      </c>
      <c r="C253" s="34">
        <v>5</v>
      </c>
      <c r="D253" s="34">
        <v>3.3</v>
      </c>
      <c r="E253" s="22">
        <v>3.5</v>
      </c>
      <c r="F253">
        <v>87.511499999999998</v>
      </c>
    </row>
    <row r="254" spans="1:6" x14ac:dyDescent="0.25">
      <c r="A254" t="str">
        <f t="shared" ref="A254" si="11">B254&amp;C254&amp;D254&amp;E254</f>
        <v>85510</v>
      </c>
      <c r="B254" s="28">
        <v>85</v>
      </c>
      <c r="C254" s="34">
        <v>5</v>
      </c>
      <c r="D254" s="34">
        <v>1</v>
      </c>
      <c r="E254" s="22">
        <v>0</v>
      </c>
      <c r="F254">
        <v>1E-4</v>
      </c>
    </row>
    <row r="255" spans="1:6" hidden="1" x14ac:dyDescent="0.25">
      <c r="A255" t="str">
        <f t="shared" si="10"/>
        <v>85510.1</v>
      </c>
      <c r="B255" s="28">
        <v>85</v>
      </c>
      <c r="C255" s="34">
        <v>5</v>
      </c>
      <c r="D255" s="34">
        <v>1</v>
      </c>
      <c r="E255" s="22">
        <v>0.1</v>
      </c>
      <c r="F255">
        <v>74.940600000000003</v>
      </c>
    </row>
    <row r="256" spans="1:6" hidden="1" x14ac:dyDescent="0.25">
      <c r="A256" t="str">
        <f t="shared" si="10"/>
        <v>85510.2</v>
      </c>
      <c r="B256" s="28">
        <v>85</v>
      </c>
      <c r="C256" s="34">
        <v>5</v>
      </c>
      <c r="D256" s="34">
        <v>1</v>
      </c>
      <c r="E256" s="22">
        <v>0.2</v>
      </c>
      <c r="F256">
        <v>78.310100000000006</v>
      </c>
    </row>
    <row r="257" spans="1:6" hidden="1" x14ac:dyDescent="0.25">
      <c r="A257" t="str">
        <f t="shared" si="10"/>
        <v>85510.3</v>
      </c>
      <c r="B257" s="28">
        <v>85</v>
      </c>
      <c r="C257" s="34">
        <v>5</v>
      </c>
      <c r="D257" s="34">
        <v>1</v>
      </c>
      <c r="E257" s="22">
        <v>0.3</v>
      </c>
      <c r="F257">
        <v>78.891400000000004</v>
      </c>
    </row>
    <row r="258" spans="1:6" hidden="1" x14ac:dyDescent="0.25">
      <c r="A258" t="str">
        <f t="shared" si="10"/>
        <v>85510.4</v>
      </c>
      <c r="B258" s="28">
        <v>85</v>
      </c>
      <c r="C258" s="34">
        <v>5</v>
      </c>
      <c r="D258" s="34">
        <v>1</v>
      </c>
      <c r="E258" s="22">
        <v>0.4</v>
      </c>
      <c r="F258">
        <v>80.217299999999994</v>
      </c>
    </row>
    <row r="259" spans="1:6" hidden="1" x14ac:dyDescent="0.25">
      <c r="A259" t="str">
        <f t="shared" si="10"/>
        <v>85510.5</v>
      </c>
      <c r="B259" s="28">
        <v>85</v>
      </c>
      <c r="C259" s="34">
        <v>5</v>
      </c>
      <c r="D259" s="34">
        <v>1</v>
      </c>
      <c r="E259" s="22">
        <v>0.5</v>
      </c>
      <c r="F259">
        <v>81.390500000000003</v>
      </c>
    </row>
    <row r="260" spans="1:6" hidden="1" x14ac:dyDescent="0.25">
      <c r="A260" t="str">
        <f t="shared" si="10"/>
        <v>85510.6</v>
      </c>
      <c r="B260" s="28">
        <v>85</v>
      </c>
      <c r="C260" s="34">
        <v>5</v>
      </c>
      <c r="D260" s="34">
        <v>1</v>
      </c>
      <c r="E260" s="22">
        <v>0.6</v>
      </c>
      <c r="F260">
        <v>82.072199999999995</v>
      </c>
    </row>
    <row r="261" spans="1:6" hidden="1" x14ac:dyDescent="0.25">
      <c r="A261" t="str">
        <f t="shared" si="10"/>
        <v>85510.7</v>
      </c>
      <c r="B261" s="28">
        <v>85</v>
      </c>
      <c r="C261" s="34">
        <v>5</v>
      </c>
      <c r="D261" s="34">
        <v>1</v>
      </c>
      <c r="E261" s="22">
        <v>0.7</v>
      </c>
      <c r="F261">
        <v>82.3626</v>
      </c>
    </row>
    <row r="262" spans="1:6" hidden="1" x14ac:dyDescent="0.25">
      <c r="A262" t="str">
        <f t="shared" si="10"/>
        <v>85510.8</v>
      </c>
      <c r="B262" s="28">
        <v>85</v>
      </c>
      <c r="C262" s="34">
        <v>5</v>
      </c>
      <c r="D262" s="34">
        <v>1</v>
      </c>
      <c r="E262" s="22">
        <v>0.8</v>
      </c>
      <c r="F262">
        <v>82.575800000000001</v>
      </c>
    </row>
    <row r="263" spans="1:6" hidden="1" x14ac:dyDescent="0.25">
      <c r="A263" t="str">
        <f t="shared" si="10"/>
        <v>85510.9</v>
      </c>
      <c r="B263" s="28">
        <v>85</v>
      </c>
      <c r="C263" s="34">
        <v>5</v>
      </c>
      <c r="D263" s="34">
        <v>1</v>
      </c>
      <c r="E263" s="22">
        <v>0.9</v>
      </c>
      <c r="F263">
        <v>82.522099999999995</v>
      </c>
    </row>
    <row r="264" spans="1:6" hidden="1" x14ac:dyDescent="0.25">
      <c r="A264" t="str">
        <f t="shared" si="10"/>
        <v>85511</v>
      </c>
      <c r="B264" s="28">
        <v>85</v>
      </c>
      <c r="C264" s="34">
        <v>5</v>
      </c>
      <c r="D264" s="34">
        <v>1</v>
      </c>
      <c r="E264" s="22">
        <v>1</v>
      </c>
      <c r="F264">
        <v>82.850700000000003</v>
      </c>
    </row>
    <row r="265" spans="1:6" hidden="1" x14ac:dyDescent="0.25">
      <c r="A265" t="str">
        <f t="shared" si="10"/>
        <v>85511.1</v>
      </c>
      <c r="B265" s="28">
        <v>85</v>
      </c>
      <c r="C265" s="34">
        <v>5</v>
      </c>
      <c r="D265" s="34">
        <v>1</v>
      </c>
      <c r="E265" s="22">
        <v>1.1000000000000001</v>
      </c>
      <c r="F265">
        <v>81.758499999999998</v>
      </c>
    </row>
    <row r="266" spans="1:6" hidden="1" x14ac:dyDescent="0.25">
      <c r="A266" t="str">
        <f t="shared" si="10"/>
        <v>85511.2</v>
      </c>
      <c r="B266" s="28">
        <v>85</v>
      </c>
      <c r="C266" s="34">
        <v>5</v>
      </c>
      <c r="D266" s="34">
        <v>1</v>
      </c>
      <c r="E266" s="22">
        <v>1.2</v>
      </c>
      <c r="F266">
        <v>81.122200000000007</v>
      </c>
    </row>
    <row r="267" spans="1:6" hidden="1" x14ac:dyDescent="0.25">
      <c r="A267" t="str">
        <f t="shared" si="10"/>
        <v>85511.3</v>
      </c>
      <c r="B267" s="28">
        <v>85</v>
      </c>
      <c r="C267" s="34">
        <v>5</v>
      </c>
      <c r="D267" s="34">
        <v>1</v>
      </c>
      <c r="E267" s="22">
        <v>1.3</v>
      </c>
      <c r="F267">
        <v>80.533799999999999</v>
      </c>
    </row>
    <row r="268" spans="1:6" hidden="1" x14ac:dyDescent="0.25">
      <c r="A268" t="str">
        <f t="shared" si="10"/>
        <v>85511.4</v>
      </c>
      <c r="B268" s="28">
        <v>85</v>
      </c>
      <c r="C268" s="34">
        <v>5</v>
      </c>
      <c r="D268" s="34">
        <v>1</v>
      </c>
      <c r="E268" s="22">
        <v>1.4</v>
      </c>
      <c r="F268">
        <v>80.049000000000007</v>
      </c>
    </row>
    <row r="269" spans="1:6" hidden="1" x14ac:dyDescent="0.25">
      <c r="A269" t="str">
        <f t="shared" si="10"/>
        <v>85511.5</v>
      </c>
      <c r="B269" s="28">
        <v>85</v>
      </c>
      <c r="C269" s="34">
        <v>5</v>
      </c>
      <c r="D269" s="34">
        <v>1</v>
      </c>
      <c r="E269" s="22">
        <v>1.5</v>
      </c>
      <c r="F269">
        <v>79.498800000000003</v>
      </c>
    </row>
    <row r="270" spans="1:6" hidden="1" x14ac:dyDescent="0.25">
      <c r="A270" t="str">
        <f t="shared" si="10"/>
        <v>85511.6</v>
      </c>
      <c r="B270" s="28">
        <v>85</v>
      </c>
      <c r="C270" s="34">
        <v>5</v>
      </c>
      <c r="D270" s="34">
        <v>1</v>
      </c>
      <c r="E270" s="22">
        <v>1.6</v>
      </c>
      <c r="F270">
        <v>78.995999999999995</v>
      </c>
    </row>
    <row r="271" spans="1:6" hidden="1" x14ac:dyDescent="0.25">
      <c r="A271" t="str">
        <f t="shared" si="10"/>
        <v>85511.7</v>
      </c>
      <c r="B271" s="28">
        <v>85</v>
      </c>
      <c r="C271" s="34">
        <v>5</v>
      </c>
      <c r="D271" s="34">
        <v>1</v>
      </c>
      <c r="E271" s="22">
        <v>1.7</v>
      </c>
      <c r="F271">
        <v>78.466499999999996</v>
      </c>
    </row>
    <row r="272" spans="1:6" hidden="1" x14ac:dyDescent="0.25">
      <c r="A272" t="str">
        <f t="shared" si="10"/>
        <v>85511.8</v>
      </c>
      <c r="B272" s="28">
        <v>85</v>
      </c>
      <c r="C272" s="34">
        <v>5</v>
      </c>
      <c r="D272" s="34">
        <v>1</v>
      </c>
      <c r="E272" s="22">
        <v>1.8</v>
      </c>
      <c r="F272">
        <v>77.681200000000004</v>
      </c>
    </row>
    <row r="273" spans="1:6" hidden="1" x14ac:dyDescent="0.25">
      <c r="A273" t="str">
        <f t="shared" si="10"/>
        <v>85511.9</v>
      </c>
      <c r="B273" s="28">
        <v>85</v>
      </c>
      <c r="C273" s="34">
        <v>5</v>
      </c>
      <c r="D273" s="34">
        <v>1</v>
      </c>
      <c r="E273" s="22">
        <v>1.9</v>
      </c>
      <c r="F273">
        <v>77.489699999999999</v>
      </c>
    </row>
    <row r="274" spans="1:6" hidden="1" x14ac:dyDescent="0.25">
      <c r="A274" t="str">
        <f t="shared" si="10"/>
        <v>85512</v>
      </c>
      <c r="B274" s="28">
        <v>85</v>
      </c>
      <c r="C274" s="34">
        <v>5</v>
      </c>
      <c r="D274" s="34">
        <v>1</v>
      </c>
      <c r="E274" s="22">
        <v>2</v>
      </c>
      <c r="F274">
        <v>76.619799999999998</v>
      </c>
    </row>
    <row r="275" spans="1:6" hidden="1" x14ac:dyDescent="0.25">
      <c r="A275" t="str">
        <f t="shared" si="10"/>
        <v>85512.1</v>
      </c>
      <c r="B275" s="28">
        <v>85</v>
      </c>
      <c r="C275" s="34">
        <v>5</v>
      </c>
      <c r="D275" s="34">
        <v>1</v>
      </c>
      <c r="E275" s="22">
        <v>2.1</v>
      </c>
      <c r="F275">
        <v>76.014700000000005</v>
      </c>
    </row>
    <row r="276" spans="1:6" hidden="1" x14ac:dyDescent="0.25">
      <c r="A276" t="str">
        <f t="shared" si="10"/>
        <v>85512.2</v>
      </c>
      <c r="B276" s="28">
        <v>85</v>
      </c>
      <c r="C276" s="34">
        <v>5</v>
      </c>
      <c r="D276" s="34">
        <v>1</v>
      </c>
      <c r="E276" s="22">
        <v>2.2000000000000002</v>
      </c>
      <c r="F276">
        <v>75.434700000000007</v>
      </c>
    </row>
    <row r="277" spans="1:6" hidden="1" x14ac:dyDescent="0.25">
      <c r="A277" t="str">
        <f t="shared" si="10"/>
        <v>85512.3</v>
      </c>
      <c r="B277" s="28">
        <v>85</v>
      </c>
      <c r="C277" s="34">
        <v>5</v>
      </c>
      <c r="D277" s="34">
        <v>1</v>
      </c>
      <c r="E277" s="22">
        <v>2.2999999999999998</v>
      </c>
      <c r="F277">
        <v>74.823300000000003</v>
      </c>
    </row>
    <row r="278" spans="1:6" hidden="1" x14ac:dyDescent="0.25">
      <c r="A278" t="str">
        <f t="shared" si="10"/>
        <v>85512.4</v>
      </c>
      <c r="B278" s="28">
        <v>85</v>
      </c>
      <c r="C278" s="34">
        <v>5</v>
      </c>
      <c r="D278" s="34">
        <v>1</v>
      </c>
      <c r="E278" s="22">
        <v>2.4</v>
      </c>
      <c r="F278">
        <v>74.217100000000002</v>
      </c>
    </row>
    <row r="279" spans="1:6" hidden="1" x14ac:dyDescent="0.25">
      <c r="A279" t="str">
        <f t="shared" si="10"/>
        <v>85512.5</v>
      </c>
      <c r="B279" s="28">
        <v>85</v>
      </c>
      <c r="C279" s="34">
        <v>5</v>
      </c>
      <c r="D279" s="34">
        <v>1</v>
      </c>
      <c r="E279" s="22">
        <v>2.5</v>
      </c>
      <c r="F279">
        <v>73.673699999999997</v>
      </c>
    </row>
    <row r="280" spans="1:6" hidden="1" x14ac:dyDescent="0.25">
      <c r="A280" t="str">
        <f t="shared" si="10"/>
        <v>85512.6</v>
      </c>
      <c r="B280" s="28">
        <v>85</v>
      </c>
      <c r="C280" s="34">
        <v>5</v>
      </c>
      <c r="D280" s="34">
        <v>1</v>
      </c>
      <c r="E280" s="22">
        <v>2.6</v>
      </c>
      <c r="F280">
        <v>73.067899999999995</v>
      </c>
    </row>
    <row r="281" spans="1:6" hidden="1" x14ac:dyDescent="0.25">
      <c r="A281" t="str">
        <f t="shared" si="10"/>
        <v>85512.7</v>
      </c>
      <c r="B281" s="28">
        <v>85</v>
      </c>
      <c r="C281" s="34">
        <v>5</v>
      </c>
      <c r="D281" s="34">
        <v>1</v>
      </c>
      <c r="E281" s="22">
        <v>2.7</v>
      </c>
      <c r="F281">
        <v>72.497299999999996</v>
      </c>
    </row>
    <row r="282" spans="1:6" hidden="1" x14ac:dyDescent="0.25">
      <c r="A282" t="str">
        <f t="shared" si="10"/>
        <v>85512.8</v>
      </c>
      <c r="B282" s="28">
        <v>85</v>
      </c>
      <c r="C282" s="34">
        <v>5</v>
      </c>
      <c r="D282" s="34">
        <v>1</v>
      </c>
      <c r="E282" s="22">
        <v>2.8</v>
      </c>
      <c r="F282">
        <v>71.947900000000004</v>
      </c>
    </row>
    <row r="283" spans="1:6" hidden="1" x14ac:dyDescent="0.25">
      <c r="A283" t="str">
        <f t="shared" si="10"/>
        <v>85512.9</v>
      </c>
      <c r="B283" s="28">
        <v>85</v>
      </c>
      <c r="C283" s="34">
        <v>5</v>
      </c>
      <c r="D283" s="34">
        <v>1</v>
      </c>
      <c r="E283" s="22">
        <v>2.9</v>
      </c>
      <c r="F283">
        <v>71.28</v>
      </c>
    </row>
    <row r="284" spans="1:6" hidden="1" x14ac:dyDescent="0.25">
      <c r="A284" t="str">
        <f t="shared" si="10"/>
        <v>85513</v>
      </c>
      <c r="B284" s="28">
        <v>85</v>
      </c>
      <c r="C284" s="34">
        <v>5</v>
      </c>
      <c r="D284" s="34">
        <v>1</v>
      </c>
      <c r="E284" s="22">
        <v>3</v>
      </c>
      <c r="F284">
        <v>70.952799999999996</v>
      </c>
    </row>
    <row r="285" spans="1:6" hidden="1" x14ac:dyDescent="0.25">
      <c r="A285" t="str">
        <f t="shared" si="10"/>
        <v>85513.1</v>
      </c>
      <c r="B285" s="28">
        <v>85</v>
      </c>
      <c r="C285" s="34">
        <v>5</v>
      </c>
      <c r="D285" s="34">
        <v>1</v>
      </c>
      <c r="E285" s="22">
        <v>3.1</v>
      </c>
      <c r="F285">
        <v>70.219700000000003</v>
      </c>
    </row>
    <row r="286" spans="1:6" hidden="1" x14ac:dyDescent="0.25">
      <c r="A286" t="str">
        <f t="shared" si="10"/>
        <v>85513.2</v>
      </c>
      <c r="B286" s="28">
        <v>85</v>
      </c>
      <c r="C286" s="34">
        <v>5</v>
      </c>
      <c r="D286" s="34">
        <v>1</v>
      </c>
      <c r="E286" s="22">
        <v>3.2</v>
      </c>
      <c r="F286">
        <v>69.653199999999998</v>
      </c>
    </row>
    <row r="287" spans="1:6" hidden="1" x14ac:dyDescent="0.25">
      <c r="A287" t="str">
        <f t="shared" si="10"/>
        <v>85513.3</v>
      </c>
      <c r="B287" s="28">
        <v>85</v>
      </c>
      <c r="C287" s="34">
        <v>5</v>
      </c>
      <c r="D287" s="34">
        <v>1</v>
      </c>
      <c r="E287" s="22">
        <v>3.3</v>
      </c>
      <c r="F287">
        <v>69.095100000000002</v>
      </c>
    </row>
    <row r="288" spans="1:6" hidden="1" x14ac:dyDescent="0.25">
      <c r="A288" t="str">
        <f t="shared" si="10"/>
        <v>85513.4</v>
      </c>
      <c r="B288" s="28">
        <v>85</v>
      </c>
      <c r="C288" s="34">
        <v>5</v>
      </c>
      <c r="D288" s="34">
        <v>1</v>
      </c>
      <c r="E288" s="22">
        <v>3.4</v>
      </c>
      <c r="F288">
        <v>68.5167</v>
      </c>
    </row>
    <row r="289" spans="1:6" hidden="1" x14ac:dyDescent="0.25">
      <c r="A289" t="str">
        <f t="shared" si="10"/>
        <v>85513.5</v>
      </c>
      <c r="B289" s="28">
        <v>85</v>
      </c>
      <c r="C289" s="34">
        <v>5</v>
      </c>
      <c r="D289" s="34">
        <v>1</v>
      </c>
      <c r="E289" s="22">
        <v>3.5</v>
      </c>
      <c r="F289">
        <v>67.994600000000005</v>
      </c>
    </row>
    <row r="290" spans="1:6" x14ac:dyDescent="0.25">
      <c r="A290" t="str">
        <f t="shared" ref="A290" si="12">B290&amp;C290&amp;D290&amp;E290</f>
        <v>853.310</v>
      </c>
      <c r="B290" s="28">
        <v>85</v>
      </c>
      <c r="C290" s="34">
        <v>3.3</v>
      </c>
      <c r="D290" s="34">
        <v>1</v>
      </c>
      <c r="E290" s="22">
        <v>0</v>
      </c>
      <c r="F290">
        <v>1E-4</v>
      </c>
    </row>
    <row r="291" spans="1:6" hidden="1" x14ac:dyDescent="0.25">
      <c r="A291" t="str">
        <f t="shared" si="10"/>
        <v>853.310.1</v>
      </c>
      <c r="B291" s="28">
        <v>85</v>
      </c>
      <c r="C291" s="34">
        <v>3.3</v>
      </c>
      <c r="D291" s="34">
        <v>1</v>
      </c>
      <c r="E291" s="22">
        <v>0.1</v>
      </c>
      <c r="F291">
        <v>85.603899999999996</v>
      </c>
    </row>
    <row r="292" spans="1:6" hidden="1" x14ac:dyDescent="0.25">
      <c r="A292" t="str">
        <f t="shared" si="10"/>
        <v>853.310.2</v>
      </c>
      <c r="B292" s="28">
        <v>85</v>
      </c>
      <c r="C292" s="34">
        <v>3.3</v>
      </c>
      <c r="D292" s="34">
        <v>1</v>
      </c>
      <c r="E292" s="22">
        <v>0.2</v>
      </c>
      <c r="F292">
        <v>84.649100000000004</v>
      </c>
    </row>
    <row r="293" spans="1:6" hidden="1" x14ac:dyDescent="0.25">
      <c r="A293" t="str">
        <f t="shared" si="10"/>
        <v>853.310.3</v>
      </c>
      <c r="B293" s="28">
        <v>85</v>
      </c>
      <c r="C293" s="34">
        <v>3.3</v>
      </c>
      <c r="D293" s="34">
        <v>1</v>
      </c>
      <c r="E293" s="22">
        <v>0.3</v>
      </c>
      <c r="F293">
        <v>84.639300000000006</v>
      </c>
    </row>
    <row r="294" spans="1:6" hidden="1" x14ac:dyDescent="0.25">
      <c r="A294" t="str">
        <f t="shared" si="10"/>
        <v>853.310.4</v>
      </c>
      <c r="B294" s="28">
        <v>85</v>
      </c>
      <c r="C294" s="34">
        <v>3.3</v>
      </c>
      <c r="D294" s="34">
        <v>1</v>
      </c>
      <c r="E294" s="22">
        <v>0.4</v>
      </c>
      <c r="F294">
        <v>85.217799999999997</v>
      </c>
    </row>
    <row r="295" spans="1:6" hidden="1" x14ac:dyDescent="0.25">
      <c r="A295" t="str">
        <f t="shared" si="10"/>
        <v>853.310.5</v>
      </c>
      <c r="B295" s="28">
        <v>85</v>
      </c>
      <c r="C295" s="34">
        <v>3.3</v>
      </c>
      <c r="D295" s="34">
        <v>1</v>
      </c>
      <c r="E295" s="22">
        <v>0.5</v>
      </c>
      <c r="F295">
        <v>85.679599999999994</v>
      </c>
    </row>
    <row r="296" spans="1:6" hidden="1" x14ac:dyDescent="0.25">
      <c r="A296" t="str">
        <f t="shared" si="10"/>
        <v>853.310.6</v>
      </c>
      <c r="B296" s="28">
        <v>85</v>
      </c>
      <c r="C296" s="34">
        <v>3.3</v>
      </c>
      <c r="D296" s="34">
        <v>1</v>
      </c>
      <c r="E296" s="22">
        <v>0.6</v>
      </c>
      <c r="F296">
        <v>84.8001</v>
      </c>
    </row>
    <row r="297" spans="1:6" hidden="1" x14ac:dyDescent="0.25">
      <c r="A297" t="str">
        <f t="shared" ref="A297:A325" si="13">B297&amp;C297&amp;D297&amp;E297</f>
        <v>853.310.7</v>
      </c>
      <c r="B297" s="28">
        <v>85</v>
      </c>
      <c r="C297" s="34">
        <v>3.3</v>
      </c>
      <c r="D297" s="34">
        <v>1</v>
      </c>
      <c r="E297" s="22">
        <v>0.7</v>
      </c>
      <c r="F297">
        <v>84.293700000000001</v>
      </c>
    </row>
    <row r="298" spans="1:6" hidden="1" x14ac:dyDescent="0.25">
      <c r="A298" t="str">
        <f t="shared" si="13"/>
        <v>853.310.8</v>
      </c>
      <c r="B298" s="28">
        <v>85</v>
      </c>
      <c r="C298" s="34">
        <v>3.3</v>
      </c>
      <c r="D298" s="34">
        <v>1</v>
      </c>
      <c r="E298" s="22">
        <v>0.8</v>
      </c>
      <c r="F298">
        <v>83.600800000000007</v>
      </c>
    </row>
    <row r="299" spans="1:6" hidden="1" x14ac:dyDescent="0.25">
      <c r="A299" t="str">
        <f t="shared" si="13"/>
        <v>853.310.9</v>
      </c>
      <c r="B299" s="28">
        <v>85</v>
      </c>
      <c r="C299" s="34">
        <v>3.3</v>
      </c>
      <c r="D299" s="34">
        <v>1</v>
      </c>
      <c r="E299" s="22">
        <v>0.9</v>
      </c>
      <c r="F299">
        <v>82.867000000000004</v>
      </c>
    </row>
    <row r="300" spans="1:6" hidden="1" x14ac:dyDescent="0.25">
      <c r="A300" t="str">
        <f t="shared" si="13"/>
        <v>853.311</v>
      </c>
      <c r="B300" s="28">
        <v>85</v>
      </c>
      <c r="C300" s="34">
        <v>3.3</v>
      </c>
      <c r="D300" s="34">
        <v>1</v>
      </c>
      <c r="E300" s="22">
        <v>1</v>
      </c>
      <c r="F300">
        <v>82.933800000000005</v>
      </c>
    </row>
    <row r="301" spans="1:6" hidden="1" x14ac:dyDescent="0.25">
      <c r="A301" t="str">
        <f t="shared" si="13"/>
        <v>853.311.1</v>
      </c>
      <c r="B301" s="28">
        <v>85</v>
      </c>
      <c r="C301" s="34">
        <v>3.3</v>
      </c>
      <c r="D301" s="34">
        <v>1</v>
      </c>
      <c r="E301" s="22">
        <v>1.1000000000000001</v>
      </c>
      <c r="F301">
        <v>81.438400000000001</v>
      </c>
    </row>
    <row r="302" spans="1:6" hidden="1" x14ac:dyDescent="0.25">
      <c r="A302" t="str">
        <f t="shared" si="13"/>
        <v>853.311.2</v>
      </c>
      <c r="B302" s="28">
        <v>85</v>
      </c>
      <c r="C302" s="34">
        <v>3.3</v>
      </c>
      <c r="D302" s="34">
        <v>1</v>
      </c>
      <c r="E302" s="22">
        <v>1.2</v>
      </c>
      <c r="F302">
        <v>80.638300000000001</v>
      </c>
    </row>
    <row r="303" spans="1:6" hidden="1" x14ac:dyDescent="0.25">
      <c r="A303" t="str">
        <f t="shared" si="13"/>
        <v>853.311.3</v>
      </c>
      <c r="B303" s="28">
        <v>85</v>
      </c>
      <c r="C303" s="34">
        <v>3.3</v>
      </c>
      <c r="D303" s="34">
        <v>1</v>
      </c>
      <c r="E303" s="22">
        <v>1.3</v>
      </c>
      <c r="F303">
        <v>79.886499999999998</v>
      </c>
    </row>
    <row r="304" spans="1:6" hidden="1" x14ac:dyDescent="0.25">
      <c r="A304" t="str">
        <f t="shared" si="13"/>
        <v>853.311.4</v>
      </c>
      <c r="B304" s="28">
        <v>85</v>
      </c>
      <c r="C304" s="34">
        <v>3.3</v>
      </c>
      <c r="D304" s="34">
        <v>1</v>
      </c>
      <c r="E304" s="22">
        <v>1.4</v>
      </c>
      <c r="F304">
        <v>79.269599999999997</v>
      </c>
    </row>
    <row r="305" spans="1:6" hidden="1" x14ac:dyDescent="0.25">
      <c r="A305" t="str">
        <f t="shared" si="13"/>
        <v>853.311.5</v>
      </c>
      <c r="B305" s="28">
        <v>85</v>
      </c>
      <c r="C305" s="34">
        <v>3.3</v>
      </c>
      <c r="D305" s="34">
        <v>1</v>
      </c>
      <c r="E305" s="22">
        <v>1.5</v>
      </c>
      <c r="F305">
        <v>77.999399999999994</v>
      </c>
    </row>
    <row r="306" spans="1:6" hidden="1" x14ac:dyDescent="0.25">
      <c r="A306" t="str">
        <f t="shared" si="13"/>
        <v>853.311.6</v>
      </c>
      <c r="B306" s="28">
        <v>85</v>
      </c>
      <c r="C306" s="34">
        <v>3.3</v>
      </c>
      <c r="D306" s="34">
        <v>1</v>
      </c>
      <c r="E306" s="22">
        <v>1.6</v>
      </c>
      <c r="F306">
        <v>77.476100000000002</v>
      </c>
    </row>
    <row r="307" spans="1:6" hidden="1" x14ac:dyDescent="0.25">
      <c r="A307" t="str">
        <f t="shared" si="13"/>
        <v>853.311.7</v>
      </c>
      <c r="B307" s="28">
        <v>85</v>
      </c>
      <c r="C307" s="34">
        <v>3.3</v>
      </c>
      <c r="D307" s="34">
        <v>1</v>
      </c>
      <c r="E307" s="22">
        <v>1.7</v>
      </c>
      <c r="F307">
        <v>76.789299999999997</v>
      </c>
    </row>
    <row r="308" spans="1:6" hidden="1" x14ac:dyDescent="0.25">
      <c r="A308" t="str">
        <f t="shared" si="13"/>
        <v>853.311.8</v>
      </c>
      <c r="B308" s="28">
        <v>85</v>
      </c>
      <c r="C308" s="34">
        <v>3.3</v>
      </c>
      <c r="D308" s="34">
        <v>1</v>
      </c>
      <c r="E308" s="22">
        <v>1.8</v>
      </c>
      <c r="F308">
        <v>75.965999999999994</v>
      </c>
    </row>
    <row r="309" spans="1:6" hidden="1" x14ac:dyDescent="0.25">
      <c r="A309" t="str">
        <f t="shared" si="13"/>
        <v>853.311.9</v>
      </c>
      <c r="B309" s="28">
        <v>85</v>
      </c>
      <c r="C309" s="34">
        <v>3.3</v>
      </c>
      <c r="D309" s="34">
        <v>1</v>
      </c>
      <c r="E309" s="22">
        <v>1.9</v>
      </c>
      <c r="F309">
        <v>75.275800000000004</v>
      </c>
    </row>
    <row r="310" spans="1:6" hidden="1" x14ac:dyDescent="0.25">
      <c r="A310" t="str">
        <f t="shared" si="13"/>
        <v>853.312</v>
      </c>
      <c r="B310" s="28">
        <v>85</v>
      </c>
      <c r="C310" s="34">
        <v>3.3</v>
      </c>
      <c r="D310" s="34">
        <v>1</v>
      </c>
      <c r="E310" s="22">
        <v>2</v>
      </c>
      <c r="F310">
        <v>74.453999999999994</v>
      </c>
    </row>
    <row r="311" spans="1:6" hidden="1" x14ac:dyDescent="0.25">
      <c r="A311" t="str">
        <f t="shared" si="13"/>
        <v>853.312.1</v>
      </c>
      <c r="B311" s="28">
        <v>85</v>
      </c>
      <c r="C311" s="34">
        <v>3.3</v>
      </c>
      <c r="D311" s="34">
        <v>1</v>
      </c>
      <c r="E311" s="22">
        <v>2.1</v>
      </c>
      <c r="F311">
        <v>73.762799999999999</v>
      </c>
    </row>
    <row r="312" spans="1:6" hidden="1" x14ac:dyDescent="0.25">
      <c r="A312" t="str">
        <f t="shared" si="13"/>
        <v>853.312.2</v>
      </c>
      <c r="B312" s="28">
        <v>85</v>
      </c>
      <c r="C312" s="34">
        <v>3.3</v>
      </c>
      <c r="D312" s="34">
        <v>1</v>
      </c>
      <c r="E312" s="22">
        <v>2.2000000000000002</v>
      </c>
      <c r="F312">
        <v>73.050399999999996</v>
      </c>
    </row>
    <row r="313" spans="1:6" hidden="1" x14ac:dyDescent="0.25">
      <c r="A313" t="str">
        <f t="shared" si="13"/>
        <v>853.312.3</v>
      </c>
      <c r="B313" s="28">
        <v>85</v>
      </c>
      <c r="C313" s="34">
        <v>3.3</v>
      </c>
      <c r="D313" s="34">
        <v>1</v>
      </c>
      <c r="E313" s="22">
        <v>2.2999999999999998</v>
      </c>
      <c r="F313">
        <v>72.350499999999997</v>
      </c>
    </row>
    <row r="314" spans="1:6" hidden="1" x14ac:dyDescent="0.25">
      <c r="A314" t="str">
        <f t="shared" si="13"/>
        <v>853.312.4</v>
      </c>
      <c r="B314" s="28">
        <v>85</v>
      </c>
      <c r="C314" s="34">
        <v>3.3</v>
      </c>
      <c r="D314" s="34">
        <v>1</v>
      </c>
      <c r="E314" s="22">
        <v>2.4</v>
      </c>
      <c r="F314">
        <v>71.638099999999994</v>
      </c>
    </row>
    <row r="315" spans="1:6" hidden="1" x14ac:dyDescent="0.25">
      <c r="A315" t="str">
        <f t="shared" si="13"/>
        <v>853.312.5</v>
      </c>
      <c r="B315" s="28">
        <v>85</v>
      </c>
      <c r="C315" s="34">
        <v>3.3</v>
      </c>
      <c r="D315" s="34">
        <v>1</v>
      </c>
      <c r="E315" s="22">
        <v>2.5</v>
      </c>
      <c r="F315">
        <v>70.980900000000005</v>
      </c>
    </row>
    <row r="316" spans="1:6" hidden="1" x14ac:dyDescent="0.25">
      <c r="A316" t="str">
        <f t="shared" si="13"/>
        <v>853.312.6</v>
      </c>
      <c r="B316" s="28">
        <v>85</v>
      </c>
      <c r="C316" s="34">
        <v>3.3</v>
      </c>
      <c r="D316" s="34">
        <v>1</v>
      </c>
      <c r="E316" s="22">
        <v>2.6</v>
      </c>
      <c r="F316">
        <v>70.268799999999999</v>
      </c>
    </row>
    <row r="317" spans="1:6" hidden="1" x14ac:dyDescent="0.25">
      <c r="A317" t="str">
        <f t="shared" si="13"/>
        <v>853.312.7</v>
      </c>
      <c r="B317" s="28">
        <v>85</v>
      </c>
      <c r="C317" s="34">
        <v>3.3</v>
      </c>
      <c r="D317" s="34">
        <v>1</v>
      </c>
      <c r="E317" s="22">
        <v>2.7</v>
      </c>
      <c r="F317">
        <v>69.545100000000005</v>
      </c>
    </row>
    <row r="318" spans="1:6" hidden="1" x14ac:dyDescent="0.25">
      <c r="A318" t="str">
        <f t="shared" si="13"/>
        <v>853.312.8</v>
      </c>
      <c r="B318" s="28">
        <v>85</v>
      </c>
      <c r="C318" s="34">
        <v>3.3</v>
      </c>
      <c r="D318" s="34">
        <v>1</v>
      </c>
      <c r="E318" s="22">
        <v>2.8</v>
      </c>
      <c r="F318">
        <v>68.8703</v>
      </c>
    </row>
    <row r="319" spans="1:6" hidden="1" x14ac:dyDescent="0.25">
      <c r="A319" t="str">
        <f t="shared" si="13"/>
        <v>853.312.9</v>
      </c>
      <c r="B319" s="28">
        <v>85</v>
      </c>
      <c r="C319" s="34">
        <v>3.3</v>
      </c>
      <c r="D319" s="34">
        <v>1</v>
      </c>
      <c r="E319" s="22">
        <v>2.9</v>
      </c>
      <c r="F319">
        <v>68.177300000000002</v>
      </c>
    </row>
    <row r="320" spans="1:6" hidden="1" x14ac:dyDescent="0.25">
      <c r="A320" t="str">
        <f t="shared" si="13"/>
        <v>853.313</v>
      </c>
      <c r="B320" s="28">
        <v>85</v>
      </c>
      <c r="C320" s="34">
        <v>3.3</v>
      </c>
      <c r="D320" s="34">
        <v>1</v>
      </c>
      <c r="E320" s="22">
        <v>3</v>
      </c>
      <c r="F320">
        <v>67.498900000000006</v>
      </c>
    </row>
    <row r="321" spans="1:6" hidden="1" x14ac:dyDescent="0.25">
      <c r="A321" t="str">
        <f t="shared" si="13"/>
        <v>853.313.1</v>
      </c>
      <c r="B321" s="28">
        <v>85</v>
      </c>
      <c r="C321" s="34">
        <v>3.3</v>
      </c>
      <c r="D321" s="34">
        <v>1</v>
      </c>
      <c r="E321" s="22">
        <v>3.1</v>
      </c>
      <c r="F321">
        <v>66.833699999999993</v>
      </c>
    </row>
    <row r="322" spans="1:6" hidden="1" x14ac:dyDescent="0.25">
      <c r="A322" t="str">
        <f t="shared" si="13"/>
        <v>853.313.2</v>
      </c>
      <c r="B322" s="28">
        <v>85</v>
      </c>
      <c r="C322" s="34">
        <v>3.3</v>
      </c>
      <c r="D322" s="34">
        <v>1</v>
      </c>
      <c r="E322" s="22">
        <v>3.2</v>
      </c>
      <c r="F322">
        <v>66.231700000000004</v>
      </c>
    </row>
    <row r="323" spans="1:6" hidden="1" x14ac:dyDescent="0.25">
      <c r="A323" t="str">
        <f t="shared" si="13"/>
        <v>853.313.3</v>
      </c>
      <c r="B323" s="28">
        <v>85</v>
      </c>
      <c r="C323" s="34">
        <v>3.3</v>
      </c>
      <c r="D323" s="34">
        <v>1</v>
      </c>
      <c r="E323" s="22">
        <v>3.3</v>
      </c>
      <c r="F323">
        <v>65.512500000000003</v>
      </c>
    </row>
    <row r="324" spans="1:6" hidden="1" x14ac:dyDescent="0.25">
      <c r="A324" t="str">
        <f t="shared" si="13"/>
        <v>853.313.4</v>
      </c>
      <c r="B324" s="28">
        <v>85</v>
      </c>
      <c r="C324" s="34">
        <v>3.3</v>
      </c>
      <c r="D324" s="34">
        <v>1</v>
      </c>
      <c r="E324" s="22">
        <v>3.4</v>
      </c>
      <c r="F324">
        <v>64.846199999999996</v>
      </c>
    </row>
    <row r="325" spans="1:6" hidden="1" x14ac:dyDescent="0.25">
      <c r="A325" t="str">
        <f t="shared" si="13"/>
        <v>853.313.5</v>
      </c>
      <c r="B325" s="28">
        <v>85</v>
      </c>
      <c r="C325" s="34">
        <v>3.3</v>
      </c>
      <c r="D325" s="34">
        <v>1</v>
      </c>
      <c r="E325" s="22">
        <v>3.5</v>
      </c>
      <c r="F325">
        <v>64.189700000000002</v>
      </c>
    </row>
    <row r="326" spans="1:6" x14ac:dyDescent="0.25">
      <c r="A326" t="str">
        <f t="shared" ref="A326" si="14">B326&amp;C326&amp;D326&amp;E326</f>
        <v>8551.80</v>
      </c>
      <c r="B326" s="28">
        <v>85</v>
      </c>
      <c r="C326" s="34">
        <v>5</v>
      </c>
      <c r="D326" s="34">
        <v>1.8</v>
      </c>
      <c r="E326" s="22">
        <v>0</v>
      </c>
      <c r="F326">
        <v>1E-4</v>
      </c>
    </row>
    <row r="327" spans="1:6" hidden="1" x14ac:dyDescent="0.25">
      <c r="A327" t="str">
        <f t="shared" ref="A327:A355" si="15">B327&amp;C327&amp;D327&amp;E327</f>
        <v>8551.80.1</v>
      </c>
      <c r="B327" s="28">
        <v>85</v>
      </c>
      <c r="C327" s="34">
        <v>5</v>
      </c>
      <c r="D327" s="34">
        <v>1.8</v>
      </c>
      <c r="E327" s="22">
        <v>0.1</v>
      </c>
      <c r="F327">
        <v>91.013999999999996</v>
      </c>
    </row>
    <row r="328" spans="1:6" hidden="1" x14ac:dyDescent="0.25">
      <c r="A328" t="str">
        <f t="shared" si="15"/>
        <v>8551.80.2</v>
      </c>
      <c r="B328" s="28">
        <v>85</v>
      </c>
      <c r="C328" s="34">
        <v>5</v>
      </c>
      <c r="D328" s="34">
        <v>1.8</v>
      </c>
      <c r="E328" s="22">
        <v>0.2</v>
      </c>
      <c r="F328">
        <v>89.759699999999995</v>
      </c>
    </row>
    <row r="329" spans="1:6" hidden="1" x14ac:dyDescent="0.25">
      <c r="A329" t="str">
        <f t="shared" si="15"/>
        <v>8551.80.3</v>
      </c>
      <c r="B329" s="28">
        <v>85</v>
      </c>
      <c r="C329" s="34">
        <v>5</v>
      </c>
      <c r="D329" s="34">
        <v>1.8</v>
      </c>
      <c r="E329" s="22">
        <v>0.3</v>
      </c>
      <c r="F329">
        <v>85.3005</v>
      </c>
    </row>
    <row r="330" spans="1:6" hidden="1" x14ac:dyDescent="0.25">
      <c r="A330" t="str">
        <f t="shared" si="15"/>
        <v>8551.80.4</v>
      </c>
      <c r="B330" s="28">
        <v>85</v>
      </c>
      <c r="C330" s="34">
        <v>5</v>
      </c>
      <c r="D330" s="34">
        <v>1.8</v>
      </c>
      <c r="E330" s="22">
        <v>0.4</v>
      </c>
      <c r="F330">
        <v>86.543599999999998</v>
      </c>
    </row>
    <row r="331" spans="1:6" hidden="1" x14ac:dyDescent="0.25">
      <c r="A331" t="str">
        <f t="shared" si="15"/>
        <v>8551.80.5</v>
      </c>
      <c r="B331" s="28">
        <v>85</v>
      </c>
      <c r="C331" s="34">
        <v>5</v>
      </c>
      <c r="D331" s="34">
        <v>1.8</v>
      </c>
      <c r="E331" s="22">
        <v>0.5</v>
      </c>
      <c r="F331">
        <v>87.695800000000006</v>
      </c>
    </row>
    <row r="332" spans="1:6" hidden="1" x14ac:dyDescent="0.25">
      <c r="A332" t="str">
        <f t="shared" si="15"/>
        <v>8551.80.6</v>
      </c>
      <c r="B332" s="28">
        <v>85</v>
      </c>
      <c r="C332" s="34">
        <v>5</v>
      </c>
      <c r="D332" s="34">
        <v>1.8</v>
      </c>
      <c r="E332" s="22">
        <v>0.6</v>
      </c>
      <c r="F332">
        <v>87.982699999999994</v>
      </c>
    </row>
    <row r="333" spans="1:6" hidden="1" x14ac:dyDescent="0.25">
      <c r="A333" t="str">
        <f t="shared" si="15"/>
        <v>8551.80.7</v>
      </c>
      <c r="B333" s="28">
        <v>85</v>
      </c>
      <c r="C333" s="34">
        <v>5</v>
      </c>
      <c r="D333" s="34">
        <v>1.8</v>
      </c>
      <c r="E333" s="22">
        <v>0.7</v>
      </c>
      <c r="F333">
        <v>88.109399999999994</v>
      </c>
    </row>
    <row r="334" spans="1:6" hidden="1" x14ac:dyDescent="0.25">
      <c r="A334" t="str">
        <f t="shared" si="15"/>
        <v>8551.80.8</v>
      </c>
      <c r="B334" s="28">
        <v>85</v>
      </c>
      <c r="C334" s="34">
        <v>5</v>
      </c>
      <c r="D334" s="34">
        <v>1.8</v>
      </c>
      <c r="E334" s="22">
        <v>0.8</v>
      </c>
      <c r="F334">
        <v>88.0745</v>
      </c>
    </row>
    <row r="335" spans="1:6" hidden="1" x14ac:dyDescent="0.25">
      <c r="A335" t="str">
        <f t="shared" si="15"/>
        <v>8551.80.9</v>
      </c>
      <c r="B335" s="28">
        <v>85</v>
      </c>
      <c r="C335" s="34">
        <v>5</v>
      </c>
      <c r="D335" s="34">
        <v>1.8</v>
      </c>
      <c r="E335" s="22">
        <v>0.9</v>
      </c>
      <c r="F335">
        <v>87.89</v>
      </c>
    </row>
    <row r="336" spans="1:6" hidden="1" x14ac:dyDescent="0.25">
      <c r="A336" t="str">
        <f t="shared" si="15"/>
        <v>8551.81</v>
      </c>
      <c r="B336" s="28">
        <v>85</v>
      </c>
      <c r="C336" s="34">
        <v>5</v>
      </c>
      <c r="D336" s="34">
        <v>1.8</v>
      </c>
      <c r="E336" s="22">
        <v>1</v>
      </c>
      <c r="F336">
        <v>87.950299999999999</v>
      </c>
    </row>
    <row r="337" spans="1:6" hidden="1" x14ac:dyDescent="0.25">
      <c r="A337" t="str">
        <f t="shared" si="15"/>
        <v>8551.81.1</v>
      </c>
      <c r="B337" s="28">
        <v>85</v>
      </c>
      <c r="C337" s="34">
        <v>5</v>
      </c>
      <c r="D337" s="34">
        <v>1.8</v>
      </c>
      <c r="E337" s="22">
        <v>1.1000000000000001</v>
      </c>
      <c r="F337">
        <v>87.433099999999996</v>
      </c>
    </row>
    <row r="338" spans="1:6" hidden="1" x14ac:dyDescent="0.25">
      <c r="A338" t="str">
        <f t="shared" si="15"/>
        <v>8551.81.2</v>
      </c>
      <c r="B338" s="28">
        <v>85</v>
      </c>
      <c r="C338" s="34">
        <v>5</v>
      </c>
      <c r="D338" s="34">
        <v>1.8</v>
      </c>
      <c r="E338" s="22">
        <v>1.2</v>
      </c>
      <c r="F338">
        <v>87.084900000000005</v>
      </c>
    </row>
    <row r="339" spans="1:6" hidden="1" x14ac:dyDescent="0.25">
      <c r="A339" t="str">
        <f t="shared" si="15"/>
        <v>8551.81.3</v>
      </c>
      <c r="B339" s="28">
        <v>85</v>
      </c>
      <c r="C339" s="34">
        <v>5</v>
      </c>
      <c r="D339" s="34">
        <v>1.8</v>
      </c>
      <c r="E339" s="22">
        <v>1.3</v>
      </c>
      <c r="F339">
        <v>86.718999999999994</v>
      </c>
    </row>
    <row r="340" spans="1:6" hidden="1" x14ac:dyDescent="0.25">
      <c r="A340" t="str">
        <f t="shared" si="15"/>
        <v>8551.81.4</v>
      </c>
      <c r="B340" s="28">
        <v>85</v>
      </c>
      <c r="C340" s="34">
        <v>5</v>
      </c>
      <c r="D340" s="34">
        <v>1.8</v>
      </c>
      <c r="E340" s="22">
        <v>1.4</v>
      </c>
      <c r="F340">
        <v>86.231700000000004</v>
      </c>
    </row>
    <row r="341" spans="1:6" hidden="1" x14ac:dyDescent="0.25">
      <c r="A341" t="str">
        <f t="shared" si="15"/>
        <v>8551.81.5</v>
      </c>
      <c r="B341" s="28">
        <v>85</v>
      </c>
      <c r="C341" s="34">
        <v>5</v>
      </c>
      <c r="D341" s="34">
        <v>1.8</v>
      </c>
      <c r="E341" s="22">
        <v>1.5</v>
      </c>
      <c r="F341">
        <v>85.926100000000005</v>
      </c>
    </row>
    <row r="342" spans="1:6" hidden="1" x14ac:dyDescent="0.25">
      <c r="A342" t="str">
        <f t="shared" si="15"/>
        <v>8551.81.6</v>
      </c>
      <c r="B342" s="28">
        <v>85</v>
      </c>
      <c r="C342" s="34">
        <v>5</v>
      </c>
      <c r="D342" s="34">
        <v>1.8</v>
      </c>
      <c r="E342" s="22">
        <v>1.6</v>
      </c>
      <c r="F342">
        <v>85.615300000000005</v>
      </c>
    </row>
    <row r="343" spans="1:6" hidden="1" x14ac:dyDescent="0.25">
      <c r="A343" t="str">
        <f t="shared" si="15"/>
        <v>8551.81.7</v>
      </c>
      <c r="B343" s="28">
        <v>85</v>
      </c>
      <c r="C343" s="34">
        <v>5</v>
      </c>
      <c r="D343" s="34">
        <v>1.8</v>
      </c>
      <c r="E343" s="22">
        <v>1.7</v>
      </c>
      <c r="F343">
        <v>85.176599999999993</v>
      </c>
    </row>
    <row r="344" spans="1:6" hidden="1" x14ac:dyDescent="0.25">
      <c r="A344" t="str">
        <f t="shared" si="15"/>
        <v>8551.81.8</v>
      </c>
      <c r="B344" s="28">
        <v>85</v>
      </c>
      <c r="C344" s="34">
        <v>5</v>
      </c>
      <c r="D344" s="34">
        <v>1.8</v>
      </c>
      <c r="E344" s="22">
        <v>1.8</v>
      </c>
      <c r="F344">
        <v>84.770600000000002</v>
      </c>
    </row>
    <row r="345" spans="1:6" hidden="1" x14ac:dyDescent="0.25">
      <c r="A345" t="str">
        <f t="shared" si="15"/>
        <v>8551.81.9</v>
      </c>
      <c r="B345" s="28">
        <v>85</v>
      </c>
      <c r="C345" s="34">
        <v>5</v>
      </c>
      <c r="D345" s="34">
        <v>1.8</v>
      </c>
      <c r="E345" s="22">
        <v>1.9</v>
      </c>
      <c r="F345">
        <v>84.783299999999997</v>
      </c>
    </row>
    <row r="346" spans="1:6" hidden="1" x14ac:dyDescent="0.25">
      <c r="A346" t="str">
        <f t="shared" si="15"/>
        <v>8551.82</v>
      </c>
      <c r="B346" s="28">
        <v>85</v>
      </c>
      <c r="C346" s="34">
        <v>5</v>
      </c>
      <c r="D346" s="34">
        <v>1.8</v>
      </c>
      <c r="E346" s="22">
        <v>2</v>
      </c>
      <c r="F346">
        <v>83.960599999999999</v>
      </c>
    </row>
    <row r="347" spans="1:6" hidden="1" x14ac:dyDescent="0.25">
      <c r="A347" t="str">
        <f t="shared" si="15"/>
        <v>8551.82.1</v>
      </c>
      <c r="B347" s="28">
        <v>85</v>
      </c>
      <c r="C347" s="34">
        <v>5</v>
      </c>
      <c r="D347" s="34">
        <v>1.8</v>
      </c>
      <c r="E347" s="22">
        <v>2.1</v>
      </c>
      <c r="F347">
        <v>83.530699999999996</v>
      </c>
    </row>
    <row r="348" spans="1:6" hidden="1" x14ac:dyDescent="0.25">
      <c r="A348" t="str">
        <f t="shared" si="15"/>
        <v>8551.82.2</v>
      </c>
      <c r="B348" s="28">
        <v>85</v>
      </c>
      <c r="C348" s="34">
        <v>5</v>
      </c>
      <c r="D348" s="34">
        <v>1.8</v>
      </c>
      <c r="E348" s="22">
        <v>2.2000000000000002</v>
      </c>
      <c r="F348">
        <v>83.156099999999995</v>
      </c>
    </row>
    <row r="349" spans="1:6" hidden="1" x14ac:dyDescent="0.25">
      <c r="A349" t="str">
        <f t="shared" si="15"/>
        <v>8551.82.3</v>
      </c>
      <c r="B349" s="28">
        <v>85</v>
      </c>
      <c r="C349" s="34">
        <v>5</v>
      </c>
      <c r="D349" s="34">
        <v>1.8</v>
      </c>
      <c r="E349" s="22">
        <v>2.2999999999999998</v>
      </c>
      <c r="F349">
        <v>82.765500000000003</v>
      </c>
    </row>
    <row r="350" spans="1:6" hidden="1" x14ac:dyDescent="0.25">
      <c r="A350" t="str">
        <f t="shared" si="15"/>
        <v>8551.82.4</v>
      </c>
      <c r="B350" s="28">
        <v>85</v>
      </c>
      <c r="C350" s="34">
        <v>5</v>
      </c>
      <c r="D350" s="34">
        <v>1.8</v>
      </c>
      <c r="E350" s="22">
        <v>2.4</v>
      </c>
      <c r="F350">
        <v>82.307000000000002</v>
      </c>
    </row>
    <row r="351" spans="1:6" hidden="1" x14ac:dyDescent="0.25">
      <c r="A351" t="str">
        <f t="shared" si="15"/>
        <v>8551.82.5</v>
      </c>
      <c r="B351" s="28">
        <v>85</v>
      </c>
      <c r="C351" s="34">
        <v>5</v>
      </c>
      <c r="D351" s="34">
        <v>1.8</v>
      </c>
      <c r="E351" s="22">
        <v>2.5</v>
      </c>
      <c r="F351">
        <v>82.017899999999997</v>
      </c>
    </row>
    <row r="352" spans="1:6" hidden="1" x14ac:dyDescent="0.25">
      <c r="A352" t="str">
        <f t="shared" si="15"/>
        <v>8551.82.6</v>
      </c>
      <c r="B352" s="28">
        <v>85</v>
      </c>
      <c r="C352" s="34">
        <v>5</v>
      </c>
      <c r="D352" s="34">
        <v>1.8</v>
      </c>
      <c r="E352" s="22">
        <v>2.6</v>
      </c>
      <c r="F352">
        <v>81.440299999999993</v>
      </c>
    </row>
    <row r="353" spans="1:6" hidden="1" x14ac:dyDescent="0.25">
      <c r="A353" t="str">
        <f t="shared" si="15"/>
        <v>8551.82.7</v>
      </c>
      <c r="B353" s="28">
        <v>85</v>
      </c>
      <c r="C353" s="34">
        <v>5</v>
      </c>
      <c r="D353" s="34">
        <v>1.8</v>
      </c>
      <c r="E353" s="22">
        <v>2.7</v>
      </c>
      <c r="F353">
        <v>81.076400000000007</v>
      </c>
    </row>
    <row r="354" spans="1:6" hidden="1" x14ac:dyDescent="0.25">
      <c r="A354" t="str">
        <f t="shared" si="15"/>
        <v>8551.82.8</v>
      </c>
      <c r="B354" s="28">
        <v>85</v>
      </c>
      <c r="C354" s="34">
        <v>5</v>
      </c>
      <c r="D354" s="34">
        <v>1.8</v>
      </c>
      <c r="E354" s="22">
        <v>2.8</v>
      </c>
      <c r="F354">
        <v>80.694000000000003</v>
      </c>
    </row>
    <row r="355" spans="1:6" hidden="1" x14ac:dyDescent="0.25">
      <c r="A355" t="str">
        <f t="shared" si="15"/>
        <v>8551.82.9</v>
      </c>
      <c r="B355" s="28">
        <v>85</v>
      </c>
      <c r="C355" s="34">
        <v>5</v>
      </c>
      <c r="D355" s="34">
        <v>1.8</v>
      </c>
      <c r="E355" s="22">
        <v>2.9</v>
      </c>
      <c r="F355">
        <v>80.2637</v>
      </c>
    </row>
    <row r="356" spans="1:6" hidden="1" x14ac:dyDescent="0.25">
      <c r="A356" t="str">
        <f t="shared" ref="A356:A421" si="16">B356&amp;C356&amp;D356&amp;E356</f>
        <v>8551.83</v>
      </c>
      <c r="B356" s="28">
        <v>85</v>
      </c>
      <c r="C356" s="34">
        <v>5</v>
      </c>
      <c r="D356" s="34">
        <v>1.8</v>
      </c>
      <c r="E356" s="22">
        <v>3</v>
      </c>
      <c r="F356">
        <v>79.878799999999998</v>
      </c>
    </row>
    <row r="357" spans="1:6" hidden="1" x14ac:dyDescent="0.25">
      <c r="A357" t="str">
        <f t="shared" si="16"/>
        <v>8551.83.1</v>
      </c>
      <c r="B357" s="28">
        <v>85</v>
      </c>
      <c r="C357" s="34">
        <v>5</v>
      </c>
      <c r="D357" s="34">
        <v>1.8</v>
      </c>
      <c r="E357" s="22">
        <v>3.1</v>
      </c>
      <c r="F357">
        <v>79.495199999999997</v>
      </c>
    </row>
    <row r="358" spans="1:6" hidden="1" x14ac:dyDescent="0.25">
      <c r="A358" t="str">
        <f t="shared" si="16"/>
        <v>8551.83.2</v>
      </c>
      <c r="B358" s="28">
        <v>85</v>
      </c>
      <c r="C358" s="34">
        <v>5</v>
      </c>
      <c r="D358" s="34">
        <v>1.8</v>
      </c>
      <c r="E358" s="22">
        <v>3.2</v>
      </c>
      <c r="F358">
        <v>79.118700000000004</v>
      </c>
    </row>
    <row r="359" spans="1:6" hidden="1" x14ac:dyDescent="0.25">
      <c r="A359" t="str">
        <f t="shared" si="16"/>
        <v>8551.83.3</v>
      </c>
      <c r="B359" s="28">
        <v>85</v>
      </c>
      <c r="C359" s="34">
        <v>5</v>
      </c>
      <c r="D359" s="34">
        <v>1.8</v>
      </c>
      <c r="E359" s="22">
        <v>3.3</v>
      </c>
      <c r="F359">
        <v>78.737799999999993</v>
      </c>
    </row>
    <row r="360" spans="1:6" hidden="1" x14ac:dyDescent="0.25">
      <c r="A360" t="str">
        <f t="shared" si="16"/>
        <v>8551.83.4</v>
      </c>
      <c r="B360" s="28">
        <v>85</v>
      </c>
      <c r="C360" s="34">
        <v>5</v>
      </c>
      <c r="D360" s="34">
        <v>1.8</v>
      </c>
      <c r="E360" s="22">
        <v>3.4</v>
      </c>
      <c r="F360">
        <v>78.363200000000006</v>
      </c>
    </row>
    <row r="361" spans="1:6" hidden="1" x14ac:dyDescent="0.25">
      <c r="A361" t="str">
        <f t="shared" si="16"/>
        <v>8551.83.5</v>
      </c>
      <c r="B361" s="28">
        <v>85</v>
      </c>
      <c r="C361" s="34">
        <v>5</v>
      </c>
      <c r="D361" s="34">
        <v>1.8</v>
      </c>
      <c r="E361" s="22">
        <v>3.5</v>
      </c>
      <c r="F361">
        <v>77.990499999999997</v>
      </c>
    </row>
    <row r="362" spans="1:6" x14ac:dyDescent="0.25">
      <c r="A362" t="str">
        <f t="shared" ref="A362" si="17">B362&amp;C362&amp;D362&amp;E362</f>
        <v>853.31.80</v>
      </c>
      <c r="B362" s="28">
        <v>85</v>
      </c>
      <c r="C362" s="34">
        <v>3.3</v>
      </c>
      <c r="D362" s="34">
        <v>1.8</v>
      </c>
      <c r="E362" s="22">
        <v>0</v>
      </c>
      <c r="F362">
        <v>1E-4</v>
      </c>
    </row>
    <row r="363" spans="1:6" hidden="1" x14ac:dyDescent="0.25">
      <c r="A363" t="str">
        <f t="shared" si="16"/>
        <v>853.31.80.1</v>
      </c>
      <c r="B363" s="28">
        <v>85</v>
      </c>
      <c r="C363" s="34">
        <v>3.3</v>
      </c>
      <c r="D363" s="34">
        <v>1.8</v>
      </c>
      <c r="E363" s="22">
        <v>0.1</v>
      </c>
      <c r="F363">
        <v>89.733699999999999</v>
      </c>
    </row>
    <row r="364" spans="1:6" hidden="1" x14ac:dyDescent="0.25">
      <c r="A364" t="str">
        <f t="shared" si="16"/>
        <v>853.31.80.2</v>
      </c>
      <c r="B364" s="28">
        <v>85</v>
      </c>
      <c r="C364" s="34">
        <v>3.3</v>
      </c>
      <c r="D364" s="34">
        <v>1.8</v>
      </c>
      <c r="E364" s="22">
        <v>0.2</v>
      </c>
      <c r="F364">
        <v>89.594700000000003</v>
      </c>
    </row>
    <row r="365" spans="1:6" hidden="1" x14ac:dyDescent="0.25">
      <c r="A365" t="str">
        <f t="shared" si="16"/>
        <v>853.31.80.3</v>
      </c>
      <c r="B365" s="28">
        <v>85</v>
      </c>
      <c r="C365" s="34">
        <v>3.3</v>
      </c>
      <c r="D365" s="34">
        <v>1.8</v>
      </c>
      <c r="E365" s="22">
        <v>0.3</v>
      </c>
      <c r="F365">
        <v>89.125200000000007</v>
      </c>
    </row>
    <row r="366" spans="1:6" hidden="1" x14ac:dyDescent="0.25">
      <c r="A366" t="str">
        <f t="shared" si="16"/>
        <v>853.31.80.4</v>
      </c>
      <c r="B366" s="28">
        <v>85</v>
      </c>
      <c r="C366" s="34">
        <v>3.3</v>
      </c>
      <c r="D366" s="34">
        <v>1.8</v>
      </c>
      <c r="E366" s="22">
        <v>0.4</v>
      </c>
      <c r="F366">
        <v>89.987799999999993</v>
      </c>
    </row>
    <row r="367" spans="1:6" hidden="1" x14ac:dyDescent="0.25">
      <c r="A367" t="str">
        <f t="shared" si="16"/>
        <v>853.31.80.5</v>
      </c>
      <c r="B367" s="28">
        <v>85</v>
      </c>
      <c r="C367" s="34">
        <v>3.3</v>
      </c>
      <c r="D367" s="34">
        <v>1.8</v>
      </c>
      <c r="E367" s="22">
        <v>0.5</v>
      </c>
      <c r="F367">
        <v>89.837100000000007</v>
      </c>
    </row>
    <row r="368" spans="1:6" hidden="1" x14ac:dyDescent="0.25">
      <c r="A368" t="str">
        <f t="shared" si="16"/>
        <v>853.31.80.6</v>
      </c>
      <c r="B368" s="28">
        <v>85</v>
      </c>
      <c r="C368" s="34">
        <v>3.3</v>
      </c>
      <c r="D368" s="34">
        <v>1.8</v>
      </c>
      <c r="E368" s="22">
        <v>0.6</v>
      </c>
      <c r="F368">
        <v>89.551400000000001</v>
      </c>
    </row>
    <row r="369" spans="1:6" hidden="1" x14ac:dyDescent="0.25">
      <c r="A369" t="str">
        <f t="shared" si="16"/>
        <v>853.31.80.7</v>
      </c>
      <c r="B369" s="28">
        <v>85</v>
      </c>
      <c r="C369" s="34">
        <v>3.3</v>
      </c>
      <c r="D369" s="34">
        <v>1.8</v>
      </c>
      <c r="E369" s="22">
        <v>0.7</v>
      </c>
      <c r="F369">
        <v>89.019199999999998</v>
      </c>
    </row>
    <row r="370" spans="1:6" hidden="1" x14ac:dyDescent="0.25">
      <c r="A370" t="str">
        <f t="shared" si="16"/>
        <v>853.31.80.8</v>
      </c>
      <c r="B370" s="28">
        <v>85</v>
      </c>
      <c r="C370" s="34">
        <v>3.3</v>
      </c>
      <c r="D370" s="34">
        <v>1.8</v>
      </c>
      <c r="E370" s="22">
        <v>0.8</v>
      </c>
      <c r="F370">
        <v>88.835700000000003</v>
      </c>
    </row>
    <row r="371" spans="1:6" hidden="1" x14ac:dyDescent="0.25">
      <c r="A371" t="str">
        <f t="shared" si="16"/>
        <v>853.31.80.9</v>
      </c>
      <c r="B371" s="28">
        <v>85</v>
      </c>
      <c r="C371" s="34">
        <v>3.3</v>
      </c>
      <c r="D371" s="34">
        <v>1.8</v>
      </c>
      <c r="E371" s="22">
        <v>0.9</v>
      </c>
      <c r="F371">
        <v>88.349100000000007</v>
      </c>
    </row>
    <row r="372" spans="1:6" hidden="1" x14ac:dyDescent="0.25">
      <c r="A372" t="str">
        <f t="shared" si="16"/>
        <v>853.31.81</v>
      </c>
      <c r="B372" s="28">
        <v>85</v>
      </c>
      <c r="C372" s="34">
        <v>3.3</v>
      </c>
      <c r="D372" s="34">
        <v>1.8</v>
      </c>
      <c r="E372" s="22">
        <v>1</v>
      </c>
      <c r="F372">
        <v>87.843100000000007</v>
      </c>
    </row>
    <row r="373" spans="1:6" hidden="1" x14ac:dyDescent="0.25">
      <c r="A373" t="str">
        <f t="shared" si="16"/>
        <v>853.31.81.1</v>
      </c>
      <c r="B373" s="28">
        <v>85</v>
      </c>
      <c r="C373" s="34">
        <v>3.3</v>
      </c>
      <c r="D373" s="34">
        <v>1.8</v>
      </c>
      <c r="E373" s="22">
        <v>1.1000000000000001</v>
      </c>
      <c r="F373">
        <v>87.398200000000003</v>
      </c>
    </row>
    <row r="374" spans="1:6" hidden="1" x14ac:dyDescent="0.25">
      <c r="A374" t="str">
        <f t="shared" si="16"/>
        <v>853.31.81.2</v>
      </c>
      <c r="B374" s="28">
        <v>85</v>
      </c>
      <c r="C374" s="34">
        <v>3.3</v>
      </c>
      <c r="D374" s="34">
        <v>1.8</v>
      </c>
      <c r="E374" s="22">
        <v>1.2</v>
      </c>
      <c r="F374">
        <v>86.9696</v>
      </c>
    </row>
    <row r="375" spans="1:6" hidden="1" x14ac:dyDescent="0.25">
      <c r="A375" t="str">
        <f t="shared" si="16"/>
        <v>853.31.81.3</v>
      </c>
      <c r="B375" s="28">
        <v>85</v>
      </c>
      <c r="C375" s="34">
        <v>3.3</v>
      </c>
      <c r="D375" s="34">
        <v>1.8</v>
      </c>
      <c r="E375" s="22">
        <v>1.3</v>
      </c>
      <c r="F375">
        <v>86.526799999999994</v>
      </c>
    </row>
    <row r="376" spans="1:6" hidden="1" x14ac:dyDescent="0.25">
      <c r="A376" t="str">
        <f t="shared" si="16"/>
        <v>853.31.81.4</v>
      </c>
      <c r="B376" s="28">
        <v>85</v>
      </c>
      <c r="C376" s="34">
        <v>3.3</v>
      </c>
      <c r="D376" s="34">
        <v>1.8</v>
      </c>
      <c r="E376" s="22">
        <v>1.4</v>
      </c>
      <c r="F376">
        <v>86.059100000000001</v>
      </c>
    </row>
    <row r="377" spans="1:6" hidden="1" x14ac:dyDescent="0.25">
      <c r="A377" t="str">
        <f t="shared" si="16"/>
        <v>853.31.81.5</v>
      </c>
      <c r="B377" s="28">
        <v>85</v>
      </c>
      <c r="C377" s="34">
        <v>3.3</v>
      </c>
      <c r="D377" s="34">
        <v>1.8</v>
      </c>
      <c r="E377" s="22">
        <v>1.5</v>
      </c>
      <c r="F377">
        <v>85.595100000000002</v>
      </c>
    </row>
    <row r="378" spans="1:6" hidden="1" x14ac:dyDescent="0.25">
      <c r="A378" t="str">
        <f t="shared" si="16"/>
        <v>853.31.81.6</v>
      </c>
      <c r="B378" s="28">
        <v>85</v>
      </c>
      <c r="C378" s="34">
        <v>3.3</v>
      </c>
      <c r="D378" s="34">
        <v>1.8</v>
      </c>
      <c r="E378" s="22">
        <v>1.6</v>
      </c>
      <c r="F378">
        <v>85.093699999999998</v>
      </c>
    </row>
    <row r="379" spans="1:6" hidden="1" x14ac:dyDescent="0.25">
      <c r="A379" t="str">
        <f t="shared" si="16"/>
        <v>853.31.81.7</v>
      </c>
      <c r="B379" s="28">
        <v>85</v>
      </c>
      <c r="C379" s="34">
        <v>3.3</v>
      </c>
      <c r="D379" s="34">
        <v>1.8</v>
      </c>
      <c r="E379" s="22">
        <v>1.7</v>
      </c>
      <c r="F379">
        <v>84.615799999999993</v>
      </c>
    </row>
    <row r="380" spans="1:6" hidden="1" x14ac:dyDescent="0.25">
      <c r="A380" t="str">
        <f t="shared" si="16"/>
        <v>853.31.81.8</v>
      </c>
      <c r="B380" s="28">
        <v>85</v>
      </c>
      <c r="C380" s="34">
        <v>3.3</v>
      </c>
      <c r="D380" s="34">
        <v>1.8</v>
      </c>
      <c r="E380" s="22">
        <v>1.8</v>
      </c>
      <c r="F380">
        <v>84.282399999999996</v>
      </c>
    </row>
    <row r="381" spans="1:6" hidden="1" x14ac:dyDescent="0.25">
      <c r="A381" t="str">
        <f t="shared" si="16"/>
        <v>853.31.81.9</v>
      </c>
      <c r="B381" s="28">
        <v>85</v>
      </c>
      <c r="C381" s="34">
        <v>3.3</v>
      </c>
      <c r="D381" s="34">
        <v>1.8</v>
      </c>
      <c r="E381" s="22">
        <v>1.9</v>
      </c>
      <c r="F381">
        <v>83.645399999999995</v>
      </c>
    </row>
    <row r="382" spans="1:6" hidden="1" x14ac:dyDescent="0.25">
      <c r="A382" t="str">
        <f t="shared" si="16"/>
        <v>853.31.82</v>
      </c>
      <c r="B382" s="28">
        <v>85</v>
      </c>
      <c r="C382" s="34">
        <v>3.3</v>
      </c>
      <c r="D382" s="34">
        <v>1.8</v>
      </c>
      <c r="E382" s="22">
        <v>2</v>
      </c>
      <c r="F382">
        <v>83.165700000000001</v>
      </c>
    </row>
    <row r="383" spans="1:6" hidden="1" x14ac:dyDescent="0.25">
      <c r="A383" t="str">
        <f t="shared" si="16"/>
        <v>853.31.82.1</v>
      </c>
      <c r="B383" s="28">
        <v>85</v>
      </c>
      <c r="C383" s="34">
        <v>3.3</v>
      </c>
      <c r="D383" s="34">
        <v>1.8</v>
      </c>
      <c r="E383" s="22">
        <v>2.1</v>
      </c>
      <c r="F383">
        <v>82.673100000000005</v>
      </c>
    </row>
    <row r="384" spans="1:6" hidden="1" x14ac:dyDescent="0.25">
      <c r="A384" t="str">
        <f t="shared" si="16"/>
        <v>853.31.82.2</v>
      </c>
      <c r="B384" s="28">
        <v>85</v>
      </c>
      <c r="C384" s="34">
        <v>3.3</v>
      </c>
      <c r="D384" s="34">
        <v>1.8</v>
      </c>
      <c r="E384" s="22">
        <v>2.2000000000000002</v>
      </c>
      <c r="F384">
        <v>82.192499999999995</v>
      </c>
    </row>
    <row r="385" spans="1:6" hidden="1" x14ac:dyDescent="0.25">
      <c r="A385" t="str">
        <f t="shared" si="16"/>
        <v>853.31.82.3</v>
      </c>
      <c r="B385" s="28">
        <v>85</v>
      </c>
      <c r="C385" s="34">
        <v>3.3</v>
      </c>
      <c r="D385" s="34">
        <v>1.8</v>
      </c>
      <c r="E385" s="22">
        <v>2.2999999999999998</v>
      </c>
      <c r="F385">
        <v>81.708799999999997</v>
      </c>
    </row>
    <row r="386" spans="1:6" hidden="1" x14ac:dyDescent="0.25">
      <c r="A386" t="str">
        <f t="shared" si="16"/>
        <v>853.31.82.4</v>
      </c>
      <c r="B386" s="28">
        <v>85</v>
      </c>
      <c r="C386" s="34">
        <v>3.3</v>
      </c>
      <c r="D386" s="34">
        <v>1.8</v>
      </c>
      <c r="E386" s="22">
        <v>2.4</v>
      </c>
      <c r="F386">
        <v>81.224000000000004</v>
      </c>
    </row>
    <row r="387" spans="1:6" hidden="1" x14ac:dyDescent="0.25">
      <c r="A387" t="str">
        <f t="shared" si="16"/>
        <v>853.31.82.5</v>
      </c>
      <c r="B387" s="28">
        <v>85</v>
      </c>
      <c r="C387" s="34">
        <v>3.3</v>
      </c>
      <c r="D387" s="34">
        <v>1.8</v>
      </c>
      <c r="E387" s="22">
        <v>2.5</v>
      </c>
      <c r="F387">
        <v>80.753399999999999</v>
      </c>
    </row>
    <row r="388" spans="1:6" hidden="1" x14ac:dyDescent="0.25">
      <c r="A388" t="str">
        <f t="shared" si="16"/>
        <v>853.31.82.6</v>
      </c>
      <c r="B388" s="28">
        <v>85</v>
      </c>
      <c r="C388" s="34">
        <v>3.3</v>
      </c>
      <c r="D388" s="34">
        <v>1.8</v>
      </c>
      <c r="E388" s="22">
        <v>2.6</v>
      </c>
      <c r="F388">
        <v>80.290599999999998</v>
      </c>
    </row>
    <row r="389" spans="1:6" hidden="1" x14ac:dyDescent="0.25">
      <c r="A389" t="str">
        <f t="shared" si="16"/>
        <v>853.31.82.7</v>
      </c>
      <c r="B389" s="28">
        <v>85</v>
      </c>
      <c r="C389" s="34">
        <v>3.3</v>
      </c>
      <c r="D389" s="34">
        <v>1.8</v>
      </c>
      <c r="E389" s="22">
        <v>2.7</v>
      </c>
      <c r="F389">
        <v>79.841499999999996</v>
      </c>
    </row>
    <row r="390" spans="1:6" hidden="1" x14ac:dyDescent="0.25">
      <c r="A390" t="str">
        <f t="shared" si="16"/>
        <v>853.31.82.8</v>
      </c>
      <c r="B390" s="28">
        <v>85</v>
      </c>
      <c r="C390" s="34">
        <v>3.3</v>
      </c>
      <c r="D390" s="34">
        <v>1.8</v>
      </c>
      <c r="E390" s="22">
        <v>2.8</v>
      </c>
      <c r="F390">
        <v>79.355099999999993</v>
      </c>
    </row>
    <row r="391" spans="1:6" hidden="1" x14ac:dyDescent="0.25">
      <c r="A391" t="str">
        <f t="shared" si="16"/>
        <v>853.31.82.9</v>
      </c>
      <c r="B391" s="28">
        <v>85</v>
      </c>
      <c r="C391" s="34">
        <v>3.3</v>
      </c>
      <c r="D391" s="34">
        <v>1.8</v>
      </c>
      <c r="E391" s="22">
        <v>2.9</v>
      </c>
      <c r="F391">
        <v>78.851600000000005</v>
      </c>
    </row>
    <row r="392" spans="1:6" hidden="1" x14ac:dyDescent="0.25">
      <c r="A392" t="str">
        <f t="shared" si="16"/>
        <v>853.31.83</v>
      </c>
      <c r="B392" s="28">
        <v>85</v>
      </c>
      <c r="C392" s="34">
        <v>3.3</v>
      </c>
      <c r="D392" s="34">
        <v>1.8</v>
      </c>
      <c r="E392" s="22">
        <v>3</v>
      </c>
      <c r="F392">
        <v>78.759200000000007</v>
      </c>
    </row>
    <row r="393" spans="1:6" hidden="1" x14ac:dyDescent="0.25">
      <c r="A393" t="str">
        <f t="shared" si="16"/>
        <v>853.31.83.1</v>
      </c>
      <c r="B393" s="28">
        <v>85</v>
      </c>
      <c r="C393" s="34">
        <v>3.3</v>
      </c>
      <c r="D393" s="34">
        <v>1.8</v>
      </c>
      <c r="E393" s="22">
        <v>3.1</v>
      </c>
      <c r="F393">
        <v>78.299800000000005</v>
      </c>
    </row>
    <row r="394" spans="1:6" hidden="1" x14ac:dyDescent="0.25">
      <c r="A394" t="str">
        <f t="shared" si="16"/>
        <v>853.31.83.2</v>
      </c>
      <c r="B394" s="28">
        <v>85</v>
      </c>
      <c r="C394" s="34">
        <v>3.3</v>
      </c>
      <c r="D394" s="34">
        <v>1.8</v>
      </c>
      <c r="E394" s="22">
        <v>3.2</v>
      </c>
      <c r="F394">
        <v>77.782700000000006</v>
      </c>
    </row>
    <row r="395" spans="1:6" hidden="1" x14ac:dyDescent="0.25">
      <c r="A395" t="str">
        <f t="shared" si="16"/>
        <v>853.31.83.3</v>
      </c>
      <c r="B395" s="28">
        <v>85</v>
      </c>
      <c r="C395" s="34">
        <v>3.3</v>
      </c>
      <c r="D395" s="34">
        <v>1.8</v>
      </c>
      <c r="E395" s="22">
        <v>3.3</v>
      </c>
      <c r="F395">
        <v>77.257599999999996</v>
      </c>
    </row>
    <row r="396" spans="1:6" hidden="1" x14ac:dyDescent="0.25">
      <c r="A396" t="str">
        <f t="shared" si="16"/>
        <v>853.31.83.4</v>
      </c>
      <c r="B396" s="28">
        <v>85</v>
      </c>
      <c r="C396" s="34">
        <v>3.3</v>
      </c>
      <c r="D396" s="34">
        <v>1.8</v>
      </c>
      <c r="E396" s="22">
        <v>3.4</v>
      </c>
      <c r="F396">
        <v>76.735500000000002</v>
      </c>
    </row>
    <row r="397" spans="1:6" hidden="1" x14ac:dyDescent="0.25">
      <c r="A397" t="str">
        <f t="shared" si="16"/>
        <v>853.31.83.5</v>
      </c>
      <c r="B397" s="28">
        <v>85</v>
      </c>
      <c r="C397" s="34">
        <v>3.3</v>
      </c>
      <c r="D397" s="34">
        <v>1.8</v>
      </c>
      <c r="E397" s="22">
        <v>3.5</v>
      </c>
      <c r="F397">
        <v>76.2119</v>
      </c>
    </row>
    <row r="398" spans="1:6" x14ac:dyDescent="0.25">
      <c r="A398" t="str">
        <f t="shared" ref="A398" si="18">B398&amp;C398&amp;D398&amp;E398</f>
        <v>8552.50</v>
      </c>
      <c r="B398" s="28">
        <v>85</v>
      </c>
      <c r="C398" s="34">
        <v>5</v>
      </c>
      <c r="D398" s="34">
        <v>2.5</v>
      </c>
      <c r="E398" s="22">
        <v>0</v>
      </c>
      <c r="F398">
        <v>1E-4</v>
      </c>
    </row>
    <row r="399" spans="1:6" hidden="1" x14ac:dyDescent="0.25">
      <c r="A399" t="str">
        <f t="shared" si="16"/>
        <v>8552.50.1</v>
      </c>
      <c r="B399" s="28">
        <v>85</v>
      </c>
      <c r="C399" s="34">
        <v>5</v>
      </c>
      <c r="D399" s="34">
        <v>2.5</v>
      </c>
      <c r="E399" s="22">
        <v>0.1</v>
      </c>
      <c r="F399">
        <v>89.068299999999994</v>
      </c>
    </row>
    <row r="400" spans="1:6" hidden="1" x14ac:dyDescent="0.25">
      <c r="A400" t="str">
        <f t="shared" si="16"/>
        <v>8552.50.2</v>
      </c>
      <c r="B400" s="28">
        <v>85</v>
      </c>
      <c r="C400" s="34">
        <v>5</v>
      </c>
      <c r="D400" s="34">
        <v>2.5</v>
      </c>
      <c r="E400" s="22">
        <v>0.2</v>
      </c>
      <c r="F400">
        <v>89.272300000000001</v>
      </c>
    </row>
    <row r="401" spans="1:6" hidden="1" x14ac:dyDescent="0.25">
      <c r="A401" t="str">
        <f t="shared" si="16"/>
        <v>8552.50.3</v>
      </c>
      <c r="B401" s="28">
        <v>85</v>
      </c>
      <c r="C401" s="34">
        <v>5</v>
      </c>
      <c r="D401" s="34">
        <v>2.5</v>
      </c>
      <c r="E401" s="22">
        <v>0.3</v>
      </c>
      <c r="F401">
        <v>89.273600000000002</v>
      </c>
    </row>
    <row r="402" spans="1:6" hidden="1" x14ac:dyDescent="0.25">
      <c r="A402" t="str">
        <f t="shared" si="16"/>
        <v>8552.50.4</v>
      </c>
      <c r="B402" s="28">
        <v>85</v>
      </c>
      <c r="C402" s="34">
        <v>5</v>
      </c>
      <c r="D402" s="34">
        <v>2.5</v>
      </c>
      <c r="E402" s="22">
        <v>0.4</v>
      </c>
      <c r="F402">
        <v>88.903400000000005</v>
      </c>
    </row>
    <row r="403" spans="1:6" hidden="1" x14ac:dyDescent="0.25">
      <c r="A403" t="str">
        <f t="shared" si="16"/>
        <v>8552.50.5</v>
      </c>
      <c r="B403" s="28">
        <v>85</v>
      </c>
      <c r="C403" s="34">
        <v>5</v>
      </c>
      <c r="D403" s="34">
        <v>2.5</v>
      </c>
      <c r="E403" s="22">
        <v>0.5</v>
      </c>
      <c r="F403">
        <v>89.602800000000002</v>
      </c>
    </row>
    <row r="404" spans="1:6" hidden="1" x14ac:dyDescent="0.25">
      <c r="A404" t="str">
        <f t="shared" si="16"/>
        <v>8552.50.6</v>
      </c>
      <c r="B404" s="28">
        <v>85</v>
      </c>
      <c r="C404" s="34">
        <v>5</v>
      </c>
      <c r="D404" s="34">
        <v>2.5</v>
      </c>
      <c r="E404" s="22">
        <v>0.6</v>
      </c>
      <c r="F404">
        <v>90.117800000000003</v>
      </c>
    </row>
    <row r="405" spans="1:6" hidden="1" x14ac:dyDescent="0.25">
      <c r="A405" t="str">
        <f t="shared" si="16"/>
        <v>8552.50.7</v>
      </c>
      <c r="B405" s="28">
        <v>85</v>
      </c>
      <c r="C405" s="34">
        <v>5</v>
      </c>
      <c r="D405" s="34">
        <v>2.5</v>
      </c>
      <c r="E405" s="22">
        <v>0.7</v>
      </c>
      <c r="F405">
        <v>90.208699999999993</v>
      </c>
    </row>
    <row r="406" spans="1:6" hidden="1" x14ac:dyDescent="0.25">
      <c r="A406" t="str">
        <f t="shared" si="16"/>
        <v>8552.50.8</v>
      </c>
      <c r="B406" s="28">
        <v>85</v>
      </c>
      <c r="C406" s="34">
        <v>5</v>
      </c>
      <c r="D406" s="34">
        <v>2.5</v>
      </c>
      <c r="E406" s="22">
        <v>0.8</v>
      </c>
      <c r="F406">
        <v>90.057299999999998</v>
      </c>
    </row>
    <row r="407" spans="1:6" hidden="1" x14ac:dyDescent="0.25">
      <c r="A407" t="str">
        <f t="shared" si="16"/>
        <v>8552.50.9</v>
      </c>
      <c r="B407" s="28">
        <v>85</v>
      </c>
      <c r="C407" s="34">
        <v>5</v>
      </c>
      <c r="D407" s="34">
        <v>2.5</v>
      </c>
      <c r="E407" s="22">
        <v>0.9</v>
      </c>
      <c r="F407">
        <v>90.238500000000002</v>
      </c>
    </row>
    <row r="408" spans="1:6" hidden="1" x14ac:dyDescent="0.25">
      <c r="A408" t="str">
        <f t="shared" si="16"/>
        <v>8552.51</v>
      </c>
      <c r="B408" s="28">
        <v>85</v>
      </c>
      <c r="C408" s="34">
        <v>5</v>
      </c>
      <c r="D408" s="34">
        <v>2.5</v>
      </c>
      <c r="E408" s="22">
        <v>1</v>
      </c>
      <c r="F408">
        <v>90.028000000000006</v>
      </c>
    </row>
    <row r="409" spans="1:6" hidden="1" x14ac:dyDescent="0.25">
      <c r="A409" t="str">
        <f t="shared" si="16"/>
        <v>8552.51.1</v>
      </c>
      <c r="B409" s="28">
        <v>85</v>
      </c>
      <c r="C409" s="34">
        <v>5</v>
      </c>
      <c r="D409" s="34">
        <v>2.5</v>
      </c>
      <c r="E409" s="22">
        <v>1.1000000000000001</v>
      </c>
      <c r="F409">
        <v>89.8994</v>
      </c>
    </row>
    <row r="410" spans="1:6" hidden="1" x14ac:dyDescent="0.25">
      <c r="A410" t="str">
        <f t="shared" si="16"/>
        <v>8552.51.2</v>
      </c>
      <c r="B410" s="28">
        <v>85</v>
      </c>
      <c r="C410" s="34">
        <v>5</v>
      </c>
      <c r="D410" s="34">
        <v>2.5</v>
      </c>
      <c r="E410" s="22">
        <v>1.2</v>
      </c>
      <c r="F410">
        <v>89.688100000000006</v>
      </c>
    </row>
    <row r="411" spans="1:6" hidden="1" x14ac:dyDescent="0.25">
      <c r="A411" t="str">
        <f t="shared" si="16"/>
        <v>8552.51.3</v>
      </c>
      <c r="B411" s="28">
        <v>85</v>
      </c>
      <c r="C411" s="34">
        <v>5</v>
      </c>
      <c r="D411" s="34">
        <v>2.5</v>
      </c>
      <c r="E411" s="22">
        <v>1.3</v>
      </c>
      <c r="F411">
        <v>89.436700000000002</v>
      </c>
    </row>
    <row r="412" spans="1:6" hidden="1" x14ac:dyDescent="0.25">
      <c r="A412" t="str">
        <f t="shared" si="16"/>
        <v>8552.51.4</v>
      </c>
      <c r="B412" s="28">
        <v>85</v>
      </c>
      <c r="C412" s="34">
        <v>5</v>
      </c>
      <c r="D412" s="34">
        <v>2.5</v>
      </c>
      <c r="E412" s="22">
        <v>1.4</v>
      </c>
      <c r="F412">
        <v>89.421999999999997</v>
      </c>
    </row>
    <row r="413" spans="1:6" hidden="1" x14ac:dyDescent="0.25">
      <c r="A413" t="str">
        <f t="shared" si="16"/>
        <v>8552.51.5</v>
      </c>
      <c r="B413" s="28">
        <v>85</v>
      </c>
      <c r="C413" s="34">
        <v>5</v>
      </c>
      <c r="D413" s="34">
        <v>2.5</v>
      </c>
      <c r="E413" s="22">
        <v>1.5</v>
      </c>
      <c r="F413">
        <v>88.920100000000005</v>
      </c>
    </row>
    <row r="414" spans="1:6" hidden="1" x14ac:dyDescent="0.25">
      <c r="A414" t="str">
        <f t="shared" si="16"/>
        <v>8552.51.6</v>
      </c>
      <c r="B414" s="28">
        <v>85</v>
      </c>
      <c r="C414" s="34">
        <v>5</v>
      </c>
      <c r="D414" s="34">
        <v>2.5</v>
      </c>
      <c r="E414" s="22">
        <v>1.6</v>
      </c>
      <c r="F414">
        <v>88.634399999999999</v>
      </c>
    </row>
    <row r="415" spans="1:6" hidden="1" x14ac:dyDescent="0.25">
      <c r="A415" t="str">
        <f t="shared" si="16"/>
        <v>8552.51.7</v>
      </c>
      <c r="B415" s="28">
        <v>85</v>
      </c>
      <c r="C415" s="34">
        <v>5</v>
      </c>
      <c r="D415" s="34">
        <v>2.5</v>
      </c>
      <c r="E415" s="22">
        <v>1.7</v>
      </c>
      <c r="F415">
        <v>88.563800000000001</v>
      </c>
    </row>
    <row r="416" spans="1:6" hidden="1" x14ac:dyDescent="0.25">
      <c r="A416" t="str">
        <f t="shared" si="16"/>
        <v>8552.51.8</v>
      </c>
      <c r="B416" s="28">
        <v>85</v>
      </c>
      <c r="C416" s="34">
        <v>5</v>
      </c>
      <c r="D416" s="34">
        <v>2.5</v>
      </c>
      <c r="E416" s="22">
        <v>1.8</v>
      </c>
      <c r="F416">
        <v>88.085999999999999</v>
      </c>
    </row>
    <row r="417" spans="1:6" hidden="1" x14ac:dyDescent="0.25">
      <c r="A417" t="str">
        <f t="shared" si="16"/>
        <v>8552.51.9</v>
      </c>
      <c r="B417" s="28">
        <v>85</v>
      </c>
      <c r="C417" s="34">
        <v>5</v>
      </c>
      <c r="D417" s="34">
        <v>2.5</v>
      </c>
      <c r="E417" s="22">
        <v>1.9</v>
      </c>
      <c r="F417">
        <v>87.774799999999999</v>
      </c>
    </row>
    <row r="418" spans="1:6" hidden="1" x14ac:dyDescent="0.25">
      <c r="A418" t="str">
        <f t="shared" si="16"/>
        <v>8552.52</v>
      </c>
      <c r="B418" s="28">
        <v>85</v>
      </c>
      <c r="C418" s="34">
        <v>5</v>
      </c>
      <c r="D418" s="34">
        <v>2.5</v>
      </c>
      <c r="E418" s="22">
        <v>2</v>
      </c>
      <c r="F418">
        <v>87.499300000000005</v>
      </c>
    </row>
    <row r="419" spans="1:6" hidden="1" x14ac:dyDescent="0.25">
      <c r="A419" t="str">
        <f t="shared" si="16"/>
        <v>8552.52.1</v>
      </c>
      <c r="B419" s="28">
        <v>85</v>
      </c>
      <c r="C419" s="34">
        <v>5</v>
      </c>
      <c r="D419" s="34">
        <v>2.5</v>
      </c>
      <c r="E419" s="22">
        <v>2.1</v>
      </c>
      <c r="F419">
        <v>87.1995</v>
      </c>
    </row>
    <row r="420" spans="1:6" hidden="1" x14ac:dyDescent="0.25">
      <c r="A420" t="str">
        <f t="shared" si="16"/>
        <v>8552.52.2</v>
      </c>
      <c r="B420" s="28">
        <v>85</v>
      </c>
      <c r="C420" s="34">
        <v>5</v>
      </c>
      <c r="D420" s="34">
        <v>2.5</v>
      </c>
      <c r="E420" s="22">
        <v>2.2000000000000002</v>
      </c>
      <c r="F420">
        <v>86.953599999999994</v>
      </c>
    </row>
    <row r="421" spans="1:6" hidden="1" x14ac:dyDescent="0.25">
      <c r="A421" t="str">
        <f t="shared" si="16"/>
        <v>8552.52.3</v>
      </c>
      <c r="B421" s="28">
        <v>85</v>
      </c>
      <c r="C421" s="34">
        <v>5</v>
      </c>
      <c r="D421" s="34">
        <v>2.5</v>
      </c>
      <c r="E421" s="22">
        <v>2.2999999999999998</v>
      </c>
      <c r="F421">
        <v>86.552800000000005</v>
      </c>
    </row>
    <row r="422" spans="1:6" hidden="1" x14ac:dyDescent="0.25">
      <c r="A422" t="str">
        <f t="shared" ref="A422:A487" si="19">B422&amp;C422&amp;D422&amp;E422</f>
        <v>8552.52.4</v>
      </c>
      <c r="B422" s="28">
        <v>85</v>
      </c>
      <c r="C422" s="34">
        <v>5</v>
      </c>
      <c r="D422" s="34">
        <v>2.5</v>
      </c>
      <c r="E422" s="22">
        <v>2.4</v>
      </c>
      <c r="F422">
        <v>86.212599999999995</v>
      </c>
    </row>
    <row r="423" spans="1:6" hidden="1" x14ac:dyDescent="0.25">
      <c r="A423" t="str">
        <f t="shared" si="19"/>
        <v>8552.52.5</v>
      </c>
      <c r="B423" s="28">
        <v>85</v>
      </c>
      <c r="C423" s="34">
        <v>5</v>
      </c>
      <c r="D423" s="34">
        <v>2.5</v>
      </c>
      <c r="E423" s="22">
        <v>2.5</v>
      </c>
      <c r="F423">
        <v>85.932199999999995</v>
      </c>
    </row>
    <row r="424" spans="1:6" hidden="1" x14ac:dyDescent="0.25">
      <c r="A424" t="str">
        <f t="shared" si="19"/>
        <v>8552.52.6</v>
      </c>
      <c r="B424" s="28">
        <v>85</v>
      </c>
      <c r="C424" s="34">
        <v>5</v>
      </c>
      <c r="D424" s="34">
        <v>2.5</v>
      </c>
      <c r="E424" s="22">
        <v>2.6</v>
      </c>
      <c r="F424">
        <v>85.599299999999999</v>
      </c>
    </row>
    <row r="425" spans="1:6" hidden="1" x14ac:dyDescent="0.25">
      <c r="A425" t="str">
        <f t="shared" si="19"/>
        <v>8552.52.7</v>
      </c>
      <c r="B425" s="28">
        <v>85</v>
      </c>
      <c r="C425" s="34">
        <v>5</v>
      </c>
      <c r="D425" s="34">
        <v>2.5</v>
      </c>
      <c r="E425" s="22">
        <v>2.7</v>
      </c>
      <c r="F425">
        <v>85.289000000000001</v>
      </c>
    </row>
    <row r="426" spans="1:6" hidden="1" x14ac:dyDescent="0.25">
      <c r="A426" t="str">
        <f t="shared" si="19"/>
        <v>8552.52.8</v>
      </c>
      <c r="B426" s="28">
        <v>85</v>
      </c>
      <c r="C426" s="34">
        <v>5</v>
      </c>
      <c r="D426" s="34">
        <v>2.5</v>
      </c>
      <c r="E426" s="22">
        <v>2.8</v>
      </c>
      <c r="F426">
        <v>84.993300000000005</v>
      </c>
    </row>
    <row r="427" spans="1:6" hidden="1" x14ac:dyDescent="0.25">
      <c r="A427" t="str">
        <f t="shared" si="19"/>
        <v>8552.52.9</v>
      </c>
      <c r="B427" s="28">
        <v>85</v>
      </c>
      <c r="C427" s="34">
        <v>5</v>
      </c>
      <c r="D427" s="34">
        <v>2.5</v>
      </c>
      <c r="E427" s="22">
        <v>2.9</v>
      </c>
      <c r="F427">
        <v>84.766499999999994</v>
      </c>
    </row>
    <row r="428" spans="1:6" hidden="1" x14ac:dyDescent="0.25">
      <c r="A428" t="str">
        <f t="shared" si="19"/>
        <v>8552.53</v>
      </c>
      <c r="B428" s="28">
        <v>85</v>
      </c>
      <c r="C428" s="34">
        <v>5</v>
      </c>
      <c r="D428" s="34">
        <v>2.5</v>
      </c>
      <c r="E428" s="22">
        <v>3</v>
      </c>
      <c r="F428">
        <v>84.393500000000003</v>
      </c>
    </row>
    <row r="429" spans="1:6" hidden="1" x14ac:dyDescent="0.25">
      <c r="A429" t="str">
        <f t="shared" si="19"/>
        <v>8552.53.1</v>
      </c>
      <c r="B429" s="28">
        <v>85</v>
      </c>
      <c r="C429" s="34">
        <v>5</v>
      </c>
      <c r="D429" s="34">
        <v>2.5</v>
      </c>
      <c r="E429" s="22">
        <v>3.1</v>
      </c>
      <c r="F429">
        <v>84.102999999999994</v>
      </c>
    </row>
    <row r="430" spans="1:6" hidden="1" x14ac:dyDescent="0.25">
      <c r="A430" t="str">
        <f t="shared" si="19"/>
        <v>8552.53.2</v>
      </c>
      <c r="B430" s="28">
        <v>85</v>
      </c>
      <c r="C430" s="34">
        <v>5</v>
      </c>
      <c r="D430" s="34">
        <v>2.5</v>
      </c>
      <c r="E430" s="22">
        <v>3.2</v>
      </c>
      <c r="F430">
        <v>83.782700000000006</v>
      </c>
    </row>
    <row r="431" spans="1:6" hidden="1" x14ac:dyDescent="0.25">
      <c r="A431" t="str">
        <f t="shared" si="19"/>
        <v>8552.53.3</v>
      </c>
      <c r="B431" s="28">
        <v>85</v>
      </c>
      <c r="C431" s="34">
        <v>5</v>
      </c>
      <c r="D431" s="34">
        <v>2.5</v>
      </c>
      <c r="E431" s="22">
        <v>3.3</v>
      </c>
      <c r="F431">
        <v>83.724400000000003</v>
      </c>
    </row>
    <row r="432" spans="1:6" hidden="1" x14ac:dyDescent="0.25">
      <c r="A432" t="str">
        <f t="shared" si="19"/>
        <v>8552.53.4</v>
      </c>
      <c r="B432" s="28">
        <v>85</v>
      </c>
      <c r="C432" s="34">
        <v>5</v>
      </c>
      <c r="D432" s="34">
        <v>2.5</v>
      </c>
      <c r="E432" s="22">
        <v>3.4</v>
      </c>
      <c r="F432">
        <v>83.426699999999997</v>
      </c>
    </row>
    <row r="433" spans="1:6" hidden="1" x14ac:dyDescent="0.25">
      <c r="A433" t="str">
        <f t="shared" si="19"/>
        <v>8552.53.5</v>
      </c>
      <c r="B433" s="28">
        <v>85</v>
      </c>
      <c r="C433" s="34">
        <v>5</v>
      </c>
      <c r="D433" s="34">
        <v>2.5</v>
      </c>
      <c r="E433" s="22">
        <v>3.5</v>
      </c>
      <c r="F433">
        <v>83.124200000000002</v>
      </c>
    </row>
    <row r="434" spans="1:6" x14ac:dyDescent="0.25">
      <c r="A434" t="str">
        <f t="shared" ref="A434" si="20">B434&amp;C434&amp;D434&amp;E434</f>
        <v>853.32.50</v>
      </c>
      <c r="B434" s="28">
        <v>85</v>
      </c>
      <c r="C434" s="34">
        <v>3.3</v>
      </c>
      <c r="D434" s="34">
        <v>2.5</v>
      </c>
      <c r="E434" s="22">
        <v>0</v>
      </c>
      <c r="F434">
        <v>1E-4</v>
      </c>
    </row>
    <row r="435" spans="1:6" hidden="1" x14ac:dyDescent="0.25">
      <c r="A435" t="str">
        <f t="shared" si="19"/>
        <v>853.32.50.1</v>
      </c>
      <c r="B435" s="28">
        <v>85</v>
      </c>
      <c r="C435" s="34">
        <v>3.3</v>
      </c>
      <c r="D435" s="34">
        <v>2.5</v>
      </c>
      <c r="E435" s="22">
        <v>0.1</v>
      </c>
      <c r="F435">
        <v>92.526700000000005</v>
      </c>
    </row>
    <row r="436" spans="1:6" hidden="1" x14ac:dyDescent="0.25">
      <c r="A436" t="str">
        <f t="shared" si="19"/>
        <v>853.32.50.2</v>
      </c>
      <c r="B436" s="28">
        <v>85</v>
      </c>
      <c r="C436" s="34">
        <v>3.3</v>
      </c>
      <c r="D436" s="34">
        <v>2.5</v>
      </c>
      <c r="E436" s="22">
        <v>0.2</v>
      </c>
      <c r="F436">
        <v>91.170199999999994</v>
      </c>
    </row>
    <row r="437" spans="1:6" hidden="1" x14ac:dyDescent="0.25">
      <c r="A437" t="str">
        <f t="shared" si="19"/>
        <v>853.32.50.3</v>
      </c>
      <c r="B437" s="28">
        <v>85</v>
      </c>
      <c r="C437" s="34">
        <v>3.3</v>
      </c>
      <c r="D437" s="34">
        <v>2.5</v>
      </c>
      <c r="E437" s="22">
        <v>0.3</v>
      </c>
      <c r="F437">
        <v>92.569000000000003</v>
      </c>
    </row>
    <row r="438" spans="1:6" hidden="1" x14ac:dyDescent="0.25">
      <c r="A438" t="str">
        <f t="shared" si="19"/>
        <v>853.32.50.4</v>
      </c>
      <c r="B438" s="28">
        <v>85</v>
      </c>
      <c r="C438" s="34">
        <v>3.3</v>
      </c>
      <c r="D438" s="34">
        <v>2.5</v>
      </c>
      <c r="E438" s="22">
        <v>0.4</v>
      </c>
      <c r="F438">
        <v>93.205399999999997</v>
      </c>
    </row>
    <row r="439" spans="1:6" hidden="1" x14ac:dyDescent="0.25">
      <c r="A439" t="str">
        <f t="shared" si="19"/>
        <v>853.32.50.5</v>
      </c>
      <c r="B439" s="28">
        <v>85</v>
      </c>
      <c r="C439" s="34">
        <v>3.3</v>
      </c>
      <c r="D439" s="34">
        <v>2.5</v>
      </c>
      <c r="E439" s="22">
        <v>0.5</v>
      </c>
      <c r="F439">
        <v>93.161699999999996</v>
      </c>
    </row>
    <row r="440" spans="1:6" hidden="1" x14ac:dyDescent="0.25">
      <c r="A440" t="str">
        <f t="shared" si="19"/>
        <v>853.32.50.6</v>
      </c>
      <c r="B440" s="28">
        <v>85</v>
      </c>
      <c r="C440" s="34">
        <v>3.3</v>
      </c>
      <c r="D440" s="34">
        <v>2.5</v>
      </c>
      <c r="E440" s="22">
        <v>0.6</v>
      </c>
      <c r="F440">
        <v>92.846800000000002</v>
      </c>
    </row>
    <row r="441" spans="1:6" hidden="1" x14ac:dyDescent="0.25">
      <c r="A441" t="str">
        <f t="shared" si="19"/>
        <v>853.32.50.7</v>
      </c>
      <c r="B441" s="28">
        <v>85</v>
      </c>
      <c r="C441" s="34">
        <v>3.3</v>
      </c>
      <c r="D441" s="34">
        <v>2.5</v>
      </c>
      <c r="E441" s="22">
        <v>0.7</v>
      </c>
      <c r="F441">
        <v>92.367999999999995</v>
      </c>
    </row>
    <row r="442" spans="1:6" hidden="1" x14ac:dyDescent="0.25">
      <c r="A442" t="str">
        <f t="shared" si="19"/>
        <v>853.32.50.8</v>
      </c>
      <c r="B442" s="28">
        <v>85</v>
      </c>
      <c r="C442" s="34">
        <v>3.3</v>
      </c>
      <c r="D442" s="34">
        <v>2.5</v>
      </c>
      <c r="E442" s="22">
        <v>0.8</v>
      </c>
      <c r="F442">
        <v>92.203400000000002</v>
      </c>
    </row>
    <row r="443" spans="1:6" hidden="1" x14ac:dyDescent="0.25">
      <c r="A443" t="str">
        <f t="shared" si="19"/>
        <v>853.32.50.9</v>
      </c>
      <c r="B443" s="28">
        <v>85</v>
      </c>
      <c r="C443" s="34">
        <v>3.3</v>
      </c>
      <c r="D443" s="34">
        <v>2.5</v>
      </c>
      <c r="E443" s="22">
        <v>0.9</v>
      </c>
      <c r="F443">
        <v>91.830100000000002</v>
      </c>
    </row>
    <row r="444" spans="1:6" hidden="1" x14ac:dyDescent="0.25">
      <c r="A444" t="str">
        <f t="shared" si="19"/>
        <v>853.32.51</v>
      </c>
      <c r="B444" s="28">
        <v>85</v>
      </c>
      <c r="C444" s="34">
        <v>3.3</v>
      </c>
      <c r="D444" s="34">
        <v>2.5</v>
      </c>
      <c r="E444" s="22">
        <v>1</v>
      </c>
      <c r="F444">
        <v>91.554199999999994</v>
      </c>
    </row>
    <row r="445" spans="1:6" hidden="1" x14ac:dyDescent="0.25">
      <c r="A445" t="str">
        <f t="shared" si="19"/>
        <v>853.32.51.1</v>
      </c>
      <c r="B445" s="28">
        <v>85</v>
      </c>
      <c r="C445" s="34">
        <v>3.3</v>
      </c>
      <c r="D445" s="34">
        <v>2.5</v>
      </c>
      <c r="E445" s="22">
        <v>1.1000000000000001</v>
      </c>
      <c r="F445">
        <v>91.293999999999997</v>
      </c>
    </row>
    <row r="446" spans="1:6" hidden="1" x14ac:dyDescent="0.25">
      <c r="A446" t="str">
        <f t="shared" si="19"/>
        <v>853.32.51.2</v>
      </c>
      <c r="B446" s="28">
        <v>85</v>
      </c>
      <c r="C446" s="34">
        <v>3.3</v>
      </c>
      <c r="D446" s="34">
        <v>2.5</v>
      </c>
      <c r="E446" s="22">
        <v>1.2</v>
      </c>
      <c r="F446">
        <v>90.7316</v>
      </c>
    </row>
    <row r="447" spans="1:6" hidden="1" x14ac:dyDescent="0.25">
      <c r="A447" t="str">
        <f t="shared" si="19"/>
        <v>853.32.51.3</v>
      </c>
      <c r="B447" s="28">
        <v>85</v>
      </c>
      <c r="C447" s="34">
        <v>3.3</v>
      </c>
      <c r="D447" s="34">
        <v>2.5</v>
      </c>
      <c r="E447" s="22">
        <v>1.3</v>
      </c>
      <c r="F447">
        <v>90.524699999999996</v>
      </c>
    </row>
    <row r="448" spans="1:6" hidden="1" x14ac:dyDescent="0.25">
      <c r="A448" t="str">
        <f t="shared" si="19"/>
        <v>853.32.51.4</v>
      </c>
      <c r="B448" s="28">
        <v>85</v>
      </c>
      <c r="C448" s="34">
        <v>3.3</v>
      </c>
      <c r="D448" s="34">
        <v>2.5</v>
      </c>
      <c r="E448" s="22">
        <v>1.4</v>
      </c>
      <c r="F448">
        <v>90.210099999999997</v>
      </c>
    </row>
    <row r="449" spans="1:6" hidden="1" x14ac:dyDescent="0.25">
      <c r="A449" t="str">
        <f t="shared" si="19"/>
        <v>853.32.51.5</v>
      </c>
      <c r="B449" s="28">
        <v>85</v>
      </c>
      <c r="C449" s="34">
        <v>3.3</v>
      </c>
      <c r="D449" s="34">
        <v>2.5</v>
      </c>
      <c r="E449" s="22">
        <v>1.5</v>
      </c>
      <c r="F449">
        <v>89.865300000000005</v>
      </c>
    </row>
    <row r="450" spans="1:6" hidden="1" x14ac:dyDescent="0.25">
      <c r="A450" t="str">
        <f t="shared" si="19"/>
        <v>853.32.51.6</v>
      </c>
      <c r="B450" s="28">
        <v>85</v>
      </c>
      <c r="C450" s="34">
        <v>3.3</v>
      </c>
      <c r="D450" s="34">
        <v>2.5</v>
      </c>
      <c r="E450" s="22">
        <v>1.6</v>
      </c>
      <c r="F450">
        <v>89.509699999999995</v>
      </c>
    </row>
    <row r="451" spans="1:6" hidden="1" x14ac:dyDescent="0.25">
      <c r="A451" t="str">
        <f t="shared" si="19"/>
        <v>853.32.51.7</v>
      </c>
      <c r="B451" s="28">
        <v>85</v>
      </c>
      <c r="C451" s="34">
        <v>3.3</v>
      </c>
      <c r="D451" s="34">
        <v>2.5</v>
      </c>
      <c r="E451" s="22">
        <v>1.7</v>
      </c>
      <c r="F451">
        <v>89.1678</v>
      </c>
    </row>
    <row r="452" spans="1:6" hidden="1" x14ac:dyDescent="0.25">
      <c r="A452" t="str">
        <f t="shared" si="19"/>
        <v>853.32.51.8</v>
      </c>
      <c r="B452" s="28">
        <v>85</v>
      </c>
      <c r="C452" s="34">
        <v>3.3</v>
      </c>
      <c r="D452" s="34">
        <v>2.5</v>
      </c>
      <c r="E452" s="22">
        <v>1.8</v>
      </c>
      <c r="F452">
        <v>88.687200000000004</v>
      </c>
    </row>
    <row r="453" spans="1:6" hidden="1" x14ac:dyDescent="0.25">
      <c r="A453" t="str">
        <f t="shared" si="19"/>
        <v>853.32.51.9</v>
      </c>
      <c r="B453" s="28">
        <v>85</v>
      </c>
      <c r="C453" s="34">
        <v>3.3</v>
      </c>
      <c r="D453" s="34">
        <v>2.5</v>
      </c>
      <c r="E453" s="22">
        <v>1.9</v>
      </c>
      <c r="F453">
        <v>88.452799999999996</v>
      </c>
    </row>
    <row r="454" spans="1:6" hidden="1" x14ac:dyDescent="0.25">
      <c r="A454" t="str">
        <f t="shared" si="19"/>
        <v>853.32.52</v>
      </c>
      <c r="B454" s="28">
        <v>85</v>
      </c>
      <c r="C454" s="34">
        <v>3.3</v>
      </c>
      <c r="D454" s="34">
        <v>2.5</v>
      </c>
      <c r="E454" s="22">
        <v>2</v>
      </c>
      <c r="F454">
        <v>88.130499999999998</v>
      </c>
    </row>
    <row r="455" spans="1:6" hidden="1" x14ac:dyDescent="0.25">
      <c r="A455" t="str">
        <f t="shared" si="19"/>
        <v>853.32.52.1</v>
      </c>
      <c r="B455" s="28">
        <v>85</v>
      </c>
      <c r="C455" s="34">
        <v>3.3</v>
      </c>
      <c r="D455" s="34">
        <v>2.5</v>
      </c>
      <c r="E455" s="22">
        <v>2.1</v>
      </c>
      <c r="F455">
        <v>87.774900000000002</v>
      </c>
    </row>
    <row r="456" spans="1:6" hidden="1" x14ac:dyDescent="0.25">
      <c r="A456" t="str">
        <f t="shared" si="19"/>
        <v>853.32.52.2</v>
      </c>
      <c r="B456" s="28">
        <v>85</v>
      </c>
      <c r="C456" s="34">
        <v>3.3</v>
      </c>
      <c r="D456" s="34">
        <v>2.5</v>
      </c>
      <c r="E456" s="22">
        <v>2.2000000000000002</v>
      </c>
      <c r="F456">
        <v>87.362899999999996</v>
      </c>
    </row>
    <row r="457" spans="1:6" hidden="1" x14ac:dyDescent="0.25">
      <c r="A457" t="str">
        <f t="shared" si="19"/>
        <v>853.32.52.3</v>
      </c>
      <c r="B457" s="28">
        <v>85</v>
      </c>
      <c r="C457" s="34">
        <v>3.3</v>
      </c>
      <c r="D457" s="34">
        <v>2.5</v>
      </c>
      <c r="E457" s="22">
        <v>2.2999999999999998</v>
      </c>
      <c r="F457">
        <v>87.058000000000007</v>
      </c>
    </row>
    <row r="458" spans="1:6" hidden="1" x14ac:dyDescent="0.25">
      <c r="A458" t="str">
        <f t="shared" si="19"/>
        <v>853.32.52.4</v>
      </c>
      <c r="B458" s="28">
        <v>85</v>
      </c>
      <c r="C458" s="34">
        <v>3.3</v>
      </c>
      <c r="D458" s="34">
        <v>2.5</v>
      </c>
      <c r="E458" s="22">
        <v>2.4</v>
      </c>
      <c r="F458">
        <v>87.166499999999999</v>
      </c>
    </row>
    <row r="459" spans="1:6" hidden="1" x14ac:dyDescent="0.25">
      <c r="A459" t="str">
        <f t="shared" si="19"/>
        <v>853.32.52.5</v>
      </c>
      <c r="B459" s="28">
        <v>85</v>
      </c>
      <c r="C459" s="34">
        <v>3.3</v>
      </c>
      <c r="D459" s="34">
        <v>2.5</v>
      </c>
      <c r="E459" s="22">
        <v>2.5</v>
      </c>
      <c r="F459">
        <v>86.768699999999995</v>
      </c>
    </row>
    <row r="460" spans="1:6" hidden="1" x14ac:dyDescent="0.25">
      <c r="A460" t="str">
        <f t="shared" si="19"/>
        <v>853.32.52.6</v>
      </c>
      <c r="B460" s="28">
        <v>85</v>
      </c>
      <c r="C460" s="34">
        <v>3.3</v>
      </c>
      <c r="D460" s="34">
        <v>2.5</v>
      </c>
      <c r="E460" s="22">
        <v>2.6</v>
      </c>
      <c r="F460">
        <v>86.360799999999998</v>
      </c>
    </row>
    <row r="461" spans="1:6" hidden="1" x14ac:dyDescent="0.25">
      <c r="A461" t="str">
        <f t="shared" si="19"/>
        <v>853.32.52.7</v>
      </c>
      <c r="B461" s="28">
        <v>85</v>
      </c>
      <c r="C461" s="34">
        <v>3.3</v>
      </c>
      <c r="D461" s="34">
        <v>2.5</v>
      </c>
      <c r="E461" s="22">
        <v>2.7</v>
      </c>
      <c r="F461">
        <v>85.950999999999993</v>
      </c>
    </row>
    <row r="462" spans="1:6" hidden="1" x14ac:dyDescent="0.25">
      <c r="A462" t="str">
        <f t="shared" si="19"/>
        <v>853.32.52.8</v>
      </c>
      <c r="B462" s="28">
        <v>85</v>
      </c>
      <c r="C462" s="34">
        <v>3.3</v>
      </c>
      <c r="D462" s="34">
        <v>2.5</v>
      </c>
      <c r="E462" s="22">
        <v>2.8</v>
      </c>
      <c r="F462">
        <v>85.547700000000006</v>
      </c>
    </row>
    <row r="463" spans="1:6" hidden="1" x14ac:dyDescent="0.25">
      <c r="A463" t="str">
        <f t="shared" si="19"/>
        <v>853.32.52.9</v>
      </c>
      <c r="B463" s="28">
        <v>85</v>
      </c>
      <c r="C463" s="34">
        <v>3.3</v>
      </c>
      <c r="D463" s="34">
        <v>2.5</v>
      </c>
      <c r="E463" s="22">
        <v>2.9</v>
      </c>
      <c r="F463">
        <v>85.130200000000002</v>
      </c>
    </row>
    <row r="464" spans="1:6" hidden="1" x14ac:dyDescent="0.25">
      <c r="A464" t="str">
        <f t="shared" si="19"/>
        <v>853.32.53</v>
      </c>
      <c r="B464" s="28">
        <v>85</v>
      </c>
      <c r="C464" s="34">
        <v>3.3</v>
      </c>
      <c r="D464" s="34">
        <v>2.5</v>
      </c>
      <c r="E464" s="22">
        <v>3</v>
      </c>
      <c r="F464">
        <v>84.714399999999998</v>
      </c>
    </row>
    <row r="465" spans="1:6" hidden="1" x14ac:dyDescent="0.25">
      <c r="A465" t="str">
        <f t="shared" si="19"/>
        <v>853.32.53.1</v>
      </c>
      <c r="B465" s="28">
        <v>85</v>
      </c>
      <c r="C465" s="34">
        <v>3.3</v>
      </c>
      <c r="D465" s="34">
        <v>2.5</v>
      </c>
      <c r="E465" s="22">
        <v>3.1</v>
      </c>
      <c r="F465">
        <v>84.278800000000004</v>
      </c>
    </row>
    <row r="466" spans="1:6" hidden="1" x14ac:dyDescent="0.25">
      <c r="A466" t="str">
        <f t="shared" si="19"/>
        <v>853.32.53.2</v>
      </c>
      <c r="B466" s="28">
        <v>85</v>
      </c>
      <c r="C466" s="34">
        <v>3.3</v>
      </c>
      <c r="D466" s="34">
        <v>2.5</v>
      </c>
      <c r="E466" s="22">
        <v>3.2</v>
      </c>
      <c r="F466">
        <v>83.855699999999999</v>
      </c>
    </row>
    <row r="467" spans="1:6" hidden="1" x14ac:dyDescent="0.25">
      <c r="A467" t="str">
        <f t="shared" si="19"/>
        <v>853.32.53.3</v>
      </c>
      <c r="B467" s="28">
        <v>85</v>
      </c>
      <c r="C467" s="34">
        <v>3.3</v>
      </c>
      <c r="D467" s="34">
        <v>2.5</v>
      </c>
      <c r="E467" s="22">
        <v>3.3</v>
      </c>
      <c r="F467">
        <v>83.4148</v>
      </c>
    </row>
    <row r="468" spans="1:6" hidden="1" x14ac:dyDescent="0.25">
      <c r="A468" t="str">
        <f t="shared" si="19"/>
        <v>853.32.53.4</v>
      </c>
      <c r="B468" s="28">
        <v>85</v>
      </c>
      <c r="C468" s="34">
        <v>3.3</v>
      </c>
      <c r="D468" s="34">
        <v>2.5</v>
      </c>
      <c r="E468" s="22">
        <v>3.4</v>
      </c>
      <c r="F468">
        <v>82.963800000000006</v>
      </c>
    </row>
    <row r="469" spans="1:6" hidden="1" x14ac:dyDescent="0.25">
      <c r="A469" t="str">
        <f t="shared" si="19"/>
        <v>853.32.53.5</v>
      </c>
      <c r="B469" s="28">
        <v>85</v>
      </c>
      <c r="C469" s="34">
        <v>3.3</v>
      </c>
      <c r="D469" s="34">
        <v>2.5</v>
      </c>
      <c r="E469" s="22">
        <v>3.5</v>
      </c>
      <c r="F469">
        <v>82.508899999999997</v>
      </c>
    </row>
    <row r="470" spans="1:6" x14ac:dyDescent="0.25">
      <c r="A470" t="str">
        <f t="shared" ref="A470" si="21">B470&amp;C470&amp;D470&amp;E470</f>
        <v>8553.30</v>
      </c>
      <c r="B470" s="28">
        <v>85</v>
      </c>
      <c r="C470" s="34">
        <v>5</v>
      </c>
      <c r="D470" s="34">
        <v>3.3</v>
      </c>
      <c r="E470" s="22">
        <v>0</v>
      </c>
      <c r="F470">
        <v>1E-4</v>
      </c>
    </row>
    <row r="471" spans="1:6" hidden="1" x14ac:dyDescent="0.25">
      <c r="A471" t="str">
        <f t="shared" si="19"/>
        <v>8553.30.1</v>
      </c>
      <c r="B471" s="28">
        <v>85</v>
      </c>
      <c r="C471" s="34">
        <v>5</v>
      </c>
      <c r="D471" s="34">
        <v>3.3</v>
      </c>
      <c r="E471" s="22">
        <v>0.1</v>
      </c>
      <c r="F471">
        <v>90.521000000000001</v>
      </c>
    </row>
    <row r="472" spans="1:6" hidden="1" x14ac:dyDescent="0.25">
      <c r="A472" t="str">
        <f t="shared" si="19"/>
        <v>8553.30.2</v>
      </c>
      <c r="B472" s="28">
        <v>85</v>
      </c>
      <c r="C472" s="34">
        <v>5</v>
      </c>
      <c r="D472" s="34">
        <v>3.3</v>
      </c>
      <c r="E472" s="22">
        <v>0.2</v>
      </c>
      <c r="F472">
        <v>90.289400000000001</v>
      </c>
    </row>
    <row r="473" spans="1:6" hidden="1" x14ac:dyDescent="0.25">
      <c r="A473" t="str">
        <f t="shared" si="19"/>
        <v>8553.30.3</v>
      </c>
      <c r="B473" s="28">
        <v>85</v>
      </c>
      <c r="C473" s="34">
        <v>5</v>
      </c>
      <c r="D473" s="34">
        <v>3.3</v>
      </c>
      <c r="E473" s="22">
        <v>0.3</v>
      </c>
      <c r="F473">
        <v>89.944800000000001</v>
      </c>
    </row>
    <row r="474" spans="1:6" hidden="1" x14ac:dyDescent="0.25">
      <c r="A474" t="str">
        <f t="shared" si="19"/>
        <v>8553.30.4</v>
      </c>
      <c r="B474" s="28">
        <v>85</v>
      </c>
      <c r="C474" s="34">
        <v>5</v>
      </c>
      <c r="D474" s="34">
        <v>3.3</v>
      </c>
      <c r="E474" s="22">
        <v>0.4</v>
      </c>
      <c r="F474">
        <v>92.191900000000004</v>
      </c>
    </row>
    <row r="475" spans="1:6" hidden="1" x14ac:dyDescent="0.25">
      <c r="A475" t="str">
        <f t="shared" si="19"/>
        <v>8553.30.5</v>
      </c>
      <c r="B475" s="28">
        <v>85</v>
      </c>
      <c r="C475" s="34">
        <v>5</v>
      </c>
      <c r="D475" s="34">
        <v>3.3</v>
      </c>
      <c r="E475" s="22">
        <v>0.5</v>
      </c>
      <c r="F475">
        <v>92.319000000000003</v>
      </c>
    </row>
    <row r="476" spans="1:6" hidden="1" x14ac:dyDescent="0.25">
      <c r="A476" t="str">
        <f t="shared" si="19"/>
        <v>8553.30.6</v>
      </c>
      <c r="B476" s="28">
        <v>85</v>
      </c>
      <c r="C476" s="34">
        <v>5</v>
      </c>
      <c r="D476" s="34">
        <v>3.3</v>
      </c>
      <c r="E476" s="22">
        <v>0.6</v>
      </c>
      <c r="F476">
        <v>92.587999999999994</v>
      </c>
    </row>
    <row r="477" spans="1:6" hidden="1" x14ac:dyDescent="0.25">
      <c r="A477" t="str">
        <f t="shared" si="19"/>
        <v>8553.30.7</v>
      </c>
      <c r="B477" s="28">
        <v>85</v>
      </c>
      <c r="C477" s="34">
        <v>5</v>
      </c>
      <c r="D477" s="34">
        <v>3.3</v>
      </c>
      <c r="E477" s="22">
        <v>0.7</v>
      </c>
      <c r="F477">
        <v>92.699600000000004</v>
      </c>
    </row>
    <row r="478" spans="1:6" hidden="1" x14ac:dyDescent="0.25">
      <c r="A478" t="str">
        <f t="shared" si="19"/>
        <v>8553.30.8</v>
      </c>
      <c r="B478" s="28">
        <v>85</v>
      </c>
      <c r="C478" s="34">
        <v>5</v>
      </c>
      <c r="D478" s="34">
        <v>3.3</v>
      </c>
      <c r="E478" s="22">
        <v>0.8</v>
      </c>
      <c r="F478">
        <v>92.664500000000004</v>
      </c>
    </row>
    <row r="479" spans="1:6" hidden="1" x14ac:dyDescent="0.25">
      <c r="A479" t="str">
        <f t="shared" si="19"/>
        <v>8553.30.9</v>
      </c>
      <c r="B479" s="28">
        <v>85</v>
      </c>
      <c r="C479" s="34">
        <v>5</v>
      </c>
      <c r="D479" s="34">
        <v>3.3</v>
      </c>
      <c r="E479" s="22">
        <v>0.9</v>
      </c>
      <c r="F479">
        <v>92.673699999999997</v>
      </c>
    </row>
    <row r="480" spans="1:6" hidden="1" x14ac:dyDescent="0.25">
      <c r="A480" t="str">
        <f t="shared" si="19"/>
        <v>8553.31</v>
      </c>
      <c r="B480" s="28">
        <v>85</v>
      </c>
      <c r="C480" s="34">
        <v>5</v>
      </c>
      <c r="D480" s="34">
        <v>3.3</v>
      </c>
      <c r="E480" s="22">
        <v>1</v>
      </c>
      <c r="F480">
        <v>92.975499999999997</v>
      </c>
    </row>
    <row r="481" spans="1:6" hidden="1" x14ac:dyDescent="0.25">
      <c r="A481" t="str">
        <f t="shared" si="19"/>
        <v>8553.31.1</v>
      </c>
      <c r="B481" s="28">
        <v>85</v>
      </c>
      <c r="C481" s="34">
        <v>5</v>
      </c>
      <c r="D481" s="34">
        <v>3.3</v>
      </c>
      <c r="E481" s="22">
        <v>1.1000000000000001</v>
      </c>
      <c r="F481">
        <v>92.377300000000005</v>
      </c>
    </row>
    <row r="482" spans="1:6" hidden="1" x14ac:dyDescent="0.25">
      <c r="A482" t="str">
        <f t="shared" si="19"/>
        <v>8553.31.2</v>
      </c>
      <c r="B482" s="28">
        <v>85</v>
      </c>
      <c r="C482" s="34">
        <v>5</v>
      </c>
      <c r="D482" s="34">
        <v>3.3</v>
      </c>
      <c r="E482" s="22">
        <v>1.2</v>
      </c>
      <c r="F482">
        <v>92.231800000000007</v>
      </c>
    </row>
    <row r="483" spans="1:6" hidden="1" x14ac:dyDescent="0.25">
      <c r="A483" t="str">
        <f t="shared" si="19"/>
        <v>8553.31.3</v>
      </c>
      <c r="B483" s="28">
        <v>85</v>
      </c>
      <c r="C483" s="34">
        <v>5</v>
      </c>
      <c r="D483" s="34">
        <v>3.3</v>
      </c>
      <c r="E483" s="22">
        <v>1.3</v>
      </c>
      <c r="F483">
        <v>92.181700000000006</v>
      </c>
    </row>
    <row r="484" spans="1:6" hidden="1" x14ac:dyDescent="0.25">
      <c r="A484" t="str">
        <f t="shared" si="19"/>
        <v>8553.31.4</v>
      </c>
      <c r="B484" s="28">
        <v>85</v>
      </c>
      <c r="C484" s="34">
        <v>5</v>
      </c>
      <c r="D484" s="34">
        <v>3.3</v>
      </c>
      <c r="E484" s="22">
        <v>1.4</v>
      </c>
      <c r="F484">
        <v>91.835300000000004</v>
      </c>
    </row>
    <row r="485" spans="1:6" hidden="1" x14ac:dyDescent="0.25">
      <c r="A485" t="str">
        <f t="shared" si="19"/>
        <v>8553.31.5</v>
      </c>
      <c r="B485" s="28">
        <v>85</v>
      </c>
      <c r="C485" s="34">
        <v>5</v>
      </c>
      <c r="D485" s="34">
        <v>3.3</v>
      </c>
      <c r="E485" s="22">
        <v>1.5</v>
      </c>
      <c r="F485">
        <v>91.816299999999998</v>
      </c>
    </row>
    <row r="486" spans="1:6" hidden="1" x14ac:dyDescent="0.25">
      <c r="A486" t="str">
        <f t="shared" si="19"/>
        <v>8553.31.6</v>
      </c>
      <c r="B486" s="28">
        <v>85</v>
      </c>
      <c r="C486" s="34">
        <v>5</v>
      </c>
      <c r="D486" s="34">
        <v>3.3</v>
      </c>
      <c r="E486" s="22">
        <v>1.6</v>
      </c>
      <c r="F486">
        <v>91.393699999999995</v>
      </c>
    </row>
    <row r="487" spans="1:6" hidden="1" x14ac:dyDescent="0.25">
      <c r="A487" t="str">
        <f t="shared" si="19"/>
        <v>8553.31.7</v>
      </c>
      <c r="B487" s="28">
        <v>85</v>
      </c>
      <c r="C487" s="34">
        <v>5</v>
      </c>
      <c r="D487" s="34">
        <v>3.3</v>
      </c>
      <c r="E487" s="22">
        <v>1.7</v>
      </c>
      <c r="F487">
        <v>91.177999999999997</v>
      </c>
    </row>
    <row r="488" spans="1:6" hidden="1" x14ac:dyDescent="0.25">
      <c r="A488" t="str">
        <f t="shared" ref="A488:A553" si="22">B488&amp;C488&amp;D488&amp;E488</f>
        <v>8553.31.8</v>
      </c>
      <c r="B488" s="28">
        <v>85</v>
      </c>
      <c r="C488" s="34">
        <v>5</v>
      </c>
      <c r="D488" s="34">
        <v>3.3</v>
      </c>
      <c r="E488" s="22">
        <v>1.8</v>
      </c>
      <c r="F488">
        <v>90.978200000000001</v>
      </c>
    </row>
    <row r="489" spans="1:6" hidden="1" x14ac:dyDescent="0.25">
      <c r="A489" t="str">
        <f t="shared" si="22"/>
        <v>8553.31.9</v>
      </c>
      <c r="B489" s="28">
        <v>85</v>
      </c>
      <c r="C489" s="34">
        <v>5</v>
      </c>
      <c r="D489" s="34">
        <v>3.3</v>
      </c>
      <c r="E489" s="22">
        <v>1.9</v>
      </c>
      <c r="F489">
        <v>90.745199999999997</v>
      </c>
    </row>
    <row r="490" spans="1:6" hidden="1" x14ac:dyDescent="0.25">
      <c r="A490" t="str">
        <f t="shared" si="22"/>
        <v>8553.32</v>
      </c>
      <c r="B490" s="28">
        <v>85</v>
      </c>
      <c r="C490" s="34">
        <v>5</v>
      </c>
      <c r="D490" s="34">
        <v>3.3</v>
      </c>
      <c r="E490" s="22">
        <v>2</v>
      </c>
      <c r="F490">
        <v>90.613799999999998</v>
      </c>
    </row>
    <row r="491" spans="1:6" hidden="1" x14ac:dyDescent="0.25">
      <c r="A491" t="str">
        <f t="shared" si="22"/>
        <v>8553.32.1</v>
      </c>
      <c r="B491" s="28">
        <v>85</v>
      </c>
      <c r="C491" s="34">
        <v>5</v>
      </c>
      <c r="D491" s="34">
        <v>3.3</v>
      </c>
      <c r="E491" s="22">
        <v>2.1</v>
      </c>
      <c r="F491">
        <v>90.318700000000007</v>
      </c>
    </row>
    <row r="492" spans="1:6" hidden="1" x14ac:dyDescent="0.25">
      <c r="A492" t="str">
        <f t="shared" si="22"/>
        <v>8553.32.2</v>
      </c>
      <c r="B492" s="28">
        <v>85</v>
      </c>
      <c r="C492" s="34">
        <v>5</v>
      </c>
      <c r="D492" s="34">
        <v>3.3</v>
      </c>
      <c r="E492" s="22">
        <v>2.2000000000000002</v>
      </c>
      <c r="F492">
        <v>90.079300000000003</v>
      </c>
    </row>
    <row r="493" spans="1:6" hidden="1" x14ac:dyDescent="0.25">
      <c r="A493" t="str">
        <f t="shared" si="22"/>
        <v>8553.32.3</v>
      </c>
      <c r="B493" s="28">
        <v>85</v>
      </c>
      <c r="C493" s="34">
        <v>5</v>
      </c>
      <c r="D493" s="34">
        <v>3.3</v>
      </c>
      <c r="E493" s="22">
        <v>2.2999999999999998</v>
      </c>
      <c r="F493">
        <v>89.8626</v>
      </c>
    </row>
    <row r="494" spans="1:6" hidden="1" x14ac:dyDescent="0.25">
      <c r="A494" t="str">
        <f t="shared" si="22"/>
        <v>8553.32.4</v>
      </c>
      <c r="B494" s="28">
        <v>85</v>
      </c>
      <c r="C494" s="34">
        <v>5</v>
      </c>
      <c r="D494" s="34">
        <v>3.3</v>
      </c>
      <c r="E494" s="22">
        <v>2.4</v>
      </c>
      <c r="F494">
        <v>89.6447</v>
      </c>
    </row>
    <row r="495" spans="1:6" hidden="1" x14ac:dyDescent="0.25">
      <c r="A495" t="str">
        <f t="shared" si="22"/>
        <v>8553.32.5</v>
      </c>
      <c r="B495" s="28">
        <v>85</v>
      </c>
      <c r="C495" s="34">
        <v>5</v>
      </c>
      <c r="D495" s="34">
        <v>3.3</v>
      </c>
      <c r="E495" s="22">
        <v>2.5</v>
      </c>
      <c r="F495">
        <v>89.407600000000002</v>
      </c>
    </row>
    <row r="496" spans="1:6" hidden="1" x14ac:dyDescent="0.25">
      <c r="A496" t="str">
        <f t="shared" si="22"/>
        <v>8553.32.6</v>
      </c>
      <c r="B496" s="28">
        <v>85</v>
      </c>
      <c r="C496" s="34">
        <v>5</v>
      </c>
      <c r="D496" s="34">
        <v>3.3</v>
      </c>
      <c r="E496" s="22">
        <v>2.6</v>
      </c>
      <c r="F496">
        <v>89.135199999999998</v>
      </c>
    </row>
    <row r="497" spans="1:6" hidden="1" x14ac:dyDescent="0.25">
      <c r="A497" t="str">
        <f t="shared" si="22"/>
        <v>8553.32.7</v>
      </c>
      <c r="B497" s="28">
        <v>85</v>
      </c>
      <c r="C497" s="34">
        <v>5</v>
      </c>
      <c r="D497" s="34">
        <v>3.3</v>
      </c>
      <c r="E497" s="22">
        <v>2.7</v>
      </c>
      <c r="F497">
        <v>89.108800000000002</v>
      </c>
    </row>
    <row r="498" spans="1:6" hidden="1" x14ac:dyDescent="0.25">
      <c r="A498" t="str">
        <f t="shared" si="22"/>
        <v>8553.32.8</v>
      </c>
      <c r="B498" s="28">
        <v>85</v>
      </c>
      <c r="C498" s="34">
        <v>5</v>
      </c>
      <c r="D498" s="34">
        <v>3.3</v>
      </c>
      <c r="E498" s="22">
        <v>2.8</v>
      </c>
      <c r="F498">
        <v>88.849100000000007</v>
      </c>
    </row>
    <row r="499" spans="1:6" hidden="1" x14ac:dyDescent="0.25">
      <c r="A499" t="str">
        <f t="shared" si="22"/>
        <v>8553.32.9</v>
      </c>
      <c r="B499" s="28">
        <v>85</v>
      </c>
      <c r="C499" s="34">
        <v>5</v>
      </c>
      <c r="D499" s="34">
        <v>3.3</v>
      </c>
      <c r="E499" s="22">
        <v>2.9</v>
      </c>
      <c r="F499">
        <v>88.583699999999993</v>
      </c>
    </row>
    <row r="500" spans="1:6" hidden="1" x14ac:dyDescent="0.25">
      <c r="A500" t="str">
        <f t="shared" si="22"/>
        <v>8553.33</v>
      </c>
      <c r="B500" s="28">
        <v>85</v>
      </c>
      <c r="C500" s="34">
        <v>5</v>
      </c>
      <c r="D500" s="34">
        <v>3.3</v>
      </c>
      <c r="E500" s="22">
        <v>3</v>
      </c>
      <c r="F500">
        <v>88.308199999999999</v>
      </c>
    </row>
    <row r="501" spans="1:6" hidden="1" x14ac:dyDescent="0.25">
      <c r="A501" t="str">
        <f t="shared" si="22"/>
        <v>8553.33.1</v>
      </c>
      <c r="B501" s="28">
        <v>85</v>
      </c>
      <c r="C501" s="34">
        <v>5</v>
      </c>
      <c r="D501" s="34">
        <v>3.3</v>
      </c>
      <c r="E501" s="22">
        <v>3.1</v>
      </c>
      <c r="F501">
        <v>88.028300000000002</v>
      </c>
    </row>
    <row r="502" spans="1:6" hidden="1" x14ac:dyDescent="0.25">
      <c r="A502" t="str">
        <f t="shared" si="22"/>
        <v>8553.33.2</v>
      </c>
      <c r="B502" s="28">
        <v>85</v>
      </c>
      <c r="C502" s="34">
        <v>5</v>
      </c>
      <c r="D502" s="34">
        <v>3.3</v>
      </c>
      <c r="E502" s="22">
        <v>3.2</v>
      </c>
      <c r="F502">
        <v>87.749200000000002</v>
      </c>
    </row>
    <row r="503" spans="1:6" hidden="1" x14ac:dyDescent="0.25">
      <c r="A503" t="str">
        <f t="shared" si="22"/>
        <v>8553.33.3</v>
      </c>
      <c r="B503" s="28">
        <v>85</v>
      </c>
      <c r="C503" s="34">
        <v>5</v>
      </c>
      <c r="D503" s="34">
        <v>3.3</v>
      </c>
      <c r="E503" s="22">
        <v>3.3</v>
      </c>
      <c r="F503">
        <v>87.462699999999998</v>
      </c>
    </row>
    <row r="504" spans="1:6" hidden="1" x14ac:dyDescent="0.25">
      <c r="A504" t="str">
        <f t="shared" si="22"/>
        <v>8553.33.4</v>
      </c>
      <c r="B504" s="28">
        <v>85</v>
      </c>
      <c r="C504" s="34">
        <v>5</v>
      </c>
      <c r="D504" s="34">
        <v>3.3</v>
      </c>
      <c r="E504" s="22">
        <v>3.4</v>
      </c>
      <c r="F504">
        <v>87.174499999999995</v>
      </c>
    </row>
    <row r="505" spans="1:6" hidden="1" x14ac:dyDescent="0.25">
      <c r="A505" t="str">
        <f t="shared" si="22"/>
        <v>8553.33.5</v>
      </c>
      <c r="B505" s="28">
        <v>85</v>
      </c>
      <c r="C505" s="34">
        <v>5</v>
      </c>
      <c r="D505" s="34">
        <v>3.3</v>
      </c>
      <c r="E505" s="22">
        <v>3.5</v>
      </c>
      <c r="F505">
        <v>86.878399999999999</v>
      </c>
    </row>
    <row r="506" spans="1:6" x14ac:dyDescent="0.25">
      <c r="A506" t="str">
        <f t="shared" ref="A506" si="23">B506&amp;C506&amp;D506&amp;E506</f>
        <v>-40510</v>
      </c>
      <c r="B506" s="28">
        <v>-40</v>
      </c>
      <c r="C506" s="34">
        <v>5</v>
      </c>
      <c r="D506" s="34">
        <v>1</v>
      </c>
      <c r="E506" s="22">
        <v>0</v>
      </c>
      <c r="F506">
        <v>1E-4</v>
      </c>
    </row>
    <row r="507" spans="1:6" hidden="1" x14ac:dyDescent="0.25">
      <c r="A507" t="str">
        <f t="shared" si="22"/>
        <v>-40510.1</v>
      </c>
      <c r="B507" s="28">
        <v>-40</v>
      </c>
      <c r="C507" s="34">
        <v>5</v>
      </c>
      <c r="D507" s="34">
        <v>1</v>
      </c>
      <c r="E507" s="22">
        <v>0.1</v>
      </c>
      <c r="F507">
        <v>79.349800000000002</v>
      </c>
    </row>
    <row r="508" spans="1:6" hidden="1" x14ac:dyDescent="0.25">
      <c r="A508" t="str">
        <f t="shared" si="22"/>
        <v>-40510.2</v>
      </c>
      <c r="B508" s="28">
        <v>-40</v>
      </c>
      <c r="C508" s="34">
        <v>5</v>
      </c>
      <c r="D508" s="34">
        <v>1</v>
      </c>
      <c r="E508" s="22">
        <v>0.2</v>
      </c>
      <c r="F508">
        <v>80.652299999999997</v>
      </c>
    </row>
    <row r="509" spans="1:6" hidden="1" x14ac:dyDescent="0.25">
      <c r="A509" t="str">
        <f t="shared" si="22"/>
        <v>-40510.3</v>
      </c>
      <c r="B509" s="28">
        <v>-40</v>
      </c>
      <c r="C509" s="34">
        <v>5</v>
      </c>
      <c r="D509" s="34">
        <v>1</v>
      </c>
      <c r="E509" s="22">
        <v>0.3</v>
      </c>
      <c r="F509">
        <v>80.747399999999999</v>
      </c>
    </row>
    <row r="510" spans="1:6" hidden="1" x14ac:dyDescent="0.25">
      <c r="A510" t="str">
        <f t="shared" si="22"/>
        <v>-40510.4</v>
      </c>
      <c r="B510" s="28">
        <v>-40</v>
      </c>
      <c r="C510" s="34">
        <v>5</v>
      </c>
      <c r="D510" s="34">
        <v>1</v>
      </c>
      <c r="E510" s="22">
        <v>0.4</v>
      </c>
      <c r="F510">
        <v>82.054299999999998</v>
      </c>
    </row>
    <row r="511" spans="1:6" hidden="1" x14ac:dyDescent="0.25">
      <c r="A511" t="str">
        <f t="shared" si="22"/>
        <v>-40510.5</v>
      </c>
      <c r="B511" s="28">
        <v>-40</v>
      </c>
      <c r="C511" s="34">
        <v>5</v>
      </c>
      <c r="D511" s="34">
        <v>1</v>
      </c>
      <c r="E511" s="22">
        <v>0.5</v>
      </c>
      <c r="F511">
        <v>83.024000000000001</v>
      </c>
    </row>
    <row r="512" spans="1:6" hidden="1" x14ac:dyDescent="0.25">
      <c r="A512" t="str">
        <f t="shared" si="22"/>
        <v>-40510.6</v>
      </c>
      <c r="B512" s="28">
        <v>-40</v>
      </c>
      <c r="C512" s="34">
        <v>5</v>
      </c>
      <c r="D512" s="34">
        <v>1</v>
      </c>
      <c r="E512" s="22">
        <v>0.6</v>
      </c>
      <c r="F512">
        <v>83.542199999999994</v>
      </c>
    </row>
    <row r="513" spans="1:6" hidden="1" x14ac:dyDescent="0.25">
      <c r="A513" t="str">
        <f t="shared" si="22"/>
        <v>-40510.7</v>
      </c>
      <c r="B513" s="28">
        <v>-40</v>
      </c>
      <c r="C513" s="34">
        <v>5</v>
      </c>
      <c r="D513" s="34">
        <v>1</v>
      </c>
      <c r="E513" s="22">
        <v>0.7</v>
      </c>
      <c r="F513">
        <v>83.891900000000007</v>
      </c>
    </row>
    <row r="514" spans="1:6" hidden="1" x14ac:dyDescent="0.25">
      <c r="A514" t="str">
        <f t="shared" si="22"/>
        <v>-40510.8</v>
      </c>
      <c r="B514" s="28">
        <v>-40</v>
      </c>
      <c r="C514" s="34">
        <v>5</v>
      </c>
      <c r="D514" s="34">
        <v>1</v>
      </c>
      <c r="E514" s="22">
        <v>0.8</v>
      </c>
      <c r="F514">
        <v>83.2744</v>
      </c>
    </row>
    <row r="515" spans="1:6" hidden="1" x14ac:dyDescent="0.25">
      <c r="A515" t="str">
        <f t="shared" si="22"/>
        <v>-40510.9</v>
      </c>
      <c r="B515" s="28">
        <v>-40</v>
      </c>
      <c r="C515" s="34">
        <v>5</v>
      </c>
      <c r="D515" s="34">
        <v>1</v>
      </c>
      <c r="E515" s="22">
        <v>0.9</v>
      </c>
      <c r="F515">
        <v>82.401799999999994</v>
      </c>
    </row>
    <row r="516" spans="1:6" hidden="1" x14ac:dyDescent="0.25">
      <c r="A516" t="str">
        <f t="shared" si="22"/>
        <v>-40511</v>
      </c>
      <c r="B516" s="28">
        <v>-40</v>
      </c>
      <c r="C516" s="34">
        <v>5</v>
      </c>
      <c r="D516" s="34">
        <v>1</v>
      </c>
      <c r="E516" s="22">
        <v>1</v>
      </c>
      <c r="F516">
        <v>83.204899999999995</v>
      </c>
    </row>
    <row r="517" spans="1:6" hidden="1" x14ac:dyDescent="0.25">
      <c r="A517" t="str">
        <f t="shared" si="22"/>
        <v>-40511.1</v>
      </c>
      <c r="B517" s="28">
        <v>-40</v>
      </c>
      <c r="C517" s="34">
        <v>5</v>
      </c>
      <c r="D517" s="34">
        <v>1</v>
      </c>
      <c r="E517" s="22">
        <v>1.1000000000000001</v>
      </c>
      <c r="F517">
        <v>83.050899999999999</v>
      </c>
    </row>
    <row r="518" spans="1:6" hidden="1" x14ac:dyDescent="0.25">
      <c r="A518" t="str">
        <f t="shared" si="22"/>
        <v>-40511.2</v>
      </c>
      <c r="B518" s="28">
        <v>-40</v>
      </c>
      <c r="C518" s="34">
        <v>5</v>
      </c>
      <c r="D518" s="34">
        <v>1</v>
      </c>
      <c r="E518" s="22">
        <v>1.2</v>
      </c>
      <c r="F518">
        <v>82.656899999999993</v>
      </c>
    </row>
    <row r="519" spans="1:6" hidden="1" x14ac:dyDescent="0.25">
      <c r="A519" t="str">
        <f t="shared" si="22"/>
        <v>-40511.3</v>
      </c>
      <c r="B519" s="28">
        <v>-40</v>
      </c>
      <c r="C519" s="34">
        <v>5</v>
      </c>
      <c r="D519" s="34">
        <v>1</v>
      </c>
      <c r="E519" s="22">
        <v>1.3</v>
      </c>
      <c r="F519">
        <v>82.261600000000001</v>
      </c>
    </row>
    <row r="520" spans="1:6" hidden="1" x14ac:dyDescent="0.25">
      <c r="A520" t="str">
        <f t="shared" si="22"/>
        <v>-40511.4</v>
      </c>
      <c r="B520" s="28">
        <v>-40</v>
      </c>
      <c r="C520" s="34">
        <v>5</v>
      </c>
      <c r="D520" s="34">
        <v>1</v>
      </c>
      <c r="E520" s="22">
        <v>1.4</v>
      </c>
      <c r="F520">
        <v>81.831900000000005</v>
      </c>
    </row>
    <row r="521" spans="1:6" hidden="1" x14ac:dyDescent="0.25">
      <c r="A521" t="str">
        <f t="shared" si="22"/>
        <v>-40511.5</v>
      </c>
      <c r="B521" s="28">
        <v>-40</v>
      </c>
      <c r="C521" s="34">
        <v>5</v>
      </c>
      <c r="D521" s="34">
        <v>1</v>
      </c>
      <c r="E521" s="22">
        <v>1.5</v>
      </c>
      <c r="F521">
        <v>81.160300000000007</v>
      </c>
    </row>
    <row r="522" spans="1:6" hidden="1" x14ac:dyDescent="0.25">
      <c r="A522" t="str">
        <f t="shared" si="22"/>
        <v>-40511.6</v>
      </c>
      <c r="B522" s="28">
        <v>-40</v>
      </c>
      <c r="C522" s="34">
        <v>5</v>
      </c>
      <c r="D522" s="34">
        <v>1</v>
      </c>
      <c r="E522" s="22">
        <v>1.6</v>
      </c>
      <c r="F522">
        <v>80.849000000000004</v>
      </c>
    </row>
    <row r="523" spans="1:6" hidden="1" x14ac:dyDescent="0.25">
      <c r="A523" t="str">
        <f t="shared" si="22"/>
        <v>-40511.7</v>
      </c>
      <c r="B523" s="28">
        <v>-40</v>
      </c>
      <c r="C523" s="34">
        <v>5</v>
      </c>
      <c r="D523" s="34">
        <v>1</v>
      </c>
      <c r="E523" s="22">
        <v>1.7</v>
      </c>
      <c r="F523">
        <v>80.270899999999997</v>
      </c>
    </row>
    <row r="524" spans="1:6" hidden="1" x14ac:dyDescent="0.25">
      <c r="A524" t="str">
        <f t="shared" si="22"/>
        <v>-40511.8</v>
      </c>
      <c r="B524" s="28">
        <v>-40</v>
      </c>
      <c r="C524" s="34">
        <v>5</v>
      </c>
      <c r="D524" s="34">
        <v>1</v>
      </c>
      <c r="E524" s="22">
        <v>1.8</v>
      </c>
      <c r="F524">
        <v>79.716200000000001</v>
      </c>
    </row>
    <row r="525" spans="1:6" hidden="1" x14ac:dyDescent="0.25">
      <c r="A525" t="str">
        <f t="shared" si="22"/>
        <v>-40511.9</v>
      </c>
      <c r="B525" s="28">
        <v>-40</v>
      </c>
      <c r="C525" s="34">
        <v>5</v>
      </c>
      <c r="D525" s="34">
        <v>1</v>
      </c>
      <c r="E525" s="22">
        <v>1.9</v>
      </c>
      <c r="F525">
        <v>79.209100000000007</v>
      </c>
    </row>
    <row r="526" spans="1:6" hidden="1" x14ac:dyDescent="0.25">
      <c r="A526" t="str">
        <f t="shared" si="22"/>
        <v>-40512</v>
      </c>
      <c r="B526" s="28">
        <v>-40</v>
      </c>
      <c r="C526" s="34">
        <v>5</v>
      </c>
      <c r="D526" s="34">
        <v>1</v>
      </c>
      <c r="E526" s="22">
        <v>2</v>
      </c>
      <c r="F526">
        <v>78.797499999999999</v>
      </c>
    </row>
    <row r="527" spans="1:6" hidden="1" x14ac:dyDescent="0.25">
      <c r="A527" t="str">
        <f t="shared" si="22"/>
        <v>-40512.1</v>
      </c>
      <c r="B527" s="28">
        <v>-40</v>
      </c>
      <c r="C527" s="34">
        <v>5</v>
      </c>
      <c r="D527" s="34">
        <v>1</v>
      </c>
      <c r="E527" s="22">
        <v>2.1</v>
      </c>
      <c r="F527">
        <v>78.137299999999996</v>
      </c>
    </row>
    <row r="528" spans="1:6" hidden="1" x14ac:dyDescent="0.25">
      <c r="A528" t="str">
        <f t="shared" si="22"/>
        <v>-40512.2</v>
      </c>
      <c r="B528" s="28">
        <v>-40</v>
      </c>
      <c r="C528" s="34">
        <v>5</v>
      </c>
      <c r="D528" s="34">
        <v>1</v>
      </c>
      <c r="E528" s="22">
        <v>2.2000000000000002</v>
      </c>
      <c r="F528">
        <v>77.642899999999997</v>
      </c>
    </row>
    <row r="529" spans="1:6" hidden="1" x14ac:dyDescent="0.25">
      <c r="A529" t="str">
        <f t="shared" si="22"/>
        <v>-40512.3</v>
      </c>
      <c r="B529" s="28">
        <v>-40</v>
      </c>
      <c r="C529" s="34">
        <v>5</v>
      </c>
      <c r="D529" s="34">
        <v>1</v>
      </c>
      <c r="E529" s="22">
        <v>2.2999999999999998</v>
      </c>
      <c r="F529">
        <v>77.020499999999998</v>
      </c>
    </row>
    <row r="530" spans="1:6" hidden="1" x14ac:dyDescent="0.25">
      <c r="A530" t="str">
        <f t="shared" si="22"/>
        <v>-40512.4</v>
      </c>
      <c r="B530" s="28">
        <v>-40</v>
      </c>
      <c r="C530" s="34">
        <v>5</v>
      </c>
      <c r="D530" s="34">
        <v>1</v>
      </c>
      <c r="E530" s="22">
        <v>2.4</v>
      </c>
      <c r="F530">
        <v>76.456199999999995</v>
      </c>
    </row>
    <row r="531" spans="1:6" hidden="1" x14ac:dyDescent="0.25">
      <c r="A531" t="str">
        <f t="shared" si="22"/>
        <v>-40512.5</v>
      </c>
      <c r="B531" s="28">
        <v>-40</v>
      </c>
      <c r="C531" s="34">
        <v>5</v>
      </c>
      <c r="D531" s="34">
        <v>1</v>
      </c>
      <c r="E531" s="22">
        <v>2.5</v>
      </c>
      <c r="F531">
        <v>75.983699999999999</v>
      </c>
    </row>
    <row r="532" spans="1:6" hidden="1" x14ac:dyDescent="0.25">
      <c r="A532" t="str">
        <f t="shared" si="22"/>
        <v>-40512.6</v>
      </c>
      <c r="B532" s="28">
        <v>-40</v>
      </c>
      <c r="C532" s="34">
        <v>5</v>
      </c>
      <c r="D532" s="34">
        <v>1</v>
      </c>
      <c r="E532" s="22">
        <v>2.6</v>
      </c>
      <c r="F532">
        <v>75.340100000000007</v>
      </c>
    </row>
    <row r="533" spans="1:6" hidden="1" x14ac:dyDescent="0.25">
      <c r="A533" t="str">
        <f t="shared" si="22"/>
        <v>-40512.7</v>
      </c>
      <c r="B533" s="28">
        <v>-40</v>
      </c>
      <c r="C533" s="34">
        <v>5</v>
      </c>
      <c r="D533" s="34">
        <v>1</v>
      </c>
      <c r="E533" s="22">
        <v>2.7</v>
      </c>
      <c r="F533">
        <v>74.822800000000001</v>
      </c>
    </row>
    <row r="534" spans="1:6" hidden="1" x14ac:dyDescent="0.25">
      <c r="A534" t="str">
        <f t="shared" si="22"/>
        <v>-40512.8</v>
      </c>
      <c r="B534" s="28">
        <v>-40</v>
      </c>
      <c r="C534" s="34">
        <v>5</v>
      </c>
      <c r="D534" s="34">
        <v>1</v>
      </c>
      <c r="E534" s="22">
        <v>2.8</v>
      </c>
      <c r="F534">
        <v>74.260999999999996</v>
      </c>
    </row>
    <row r="535" spans="1:6" hidden="1" x14ac:dyDescent="0.25">
      <c r="A535" t="str">
        <f t="shared" si="22"/>
        <v>-40512.9</v>
      </c>
      <c r="B535" s="28">
        <v>-40</v>
      </c>
      <c r="C535" s="34">
        <v>5</v>
      </c>
      <c r="D535" s="34">
        <v>1</v>
      </c>
      <c r="E535" s="22">
        <v>2.9</v>
      </c>
      <c r="F535">
        <v>73.7102</v>
      </c>
    </row>
    <row r="536" spans="1:6" hidden="1" x14ac:dyDescent="0.25">
      <c r="A536" t="str">
        <f t="shared" si="22"/>
        <v>-40513</v>
      </c>
      <c r="B536" s="28">
        <v>-40</v>
      </c>
      <c r="C536" s="34">
        <v>5</v>
      </c>
      <c r="D536" s="34">
        <v>1</v>
      </c>
      <c r="E536" s="22">
        <v>3</v>
      </c>
      <c r="F536">
        <v>73.158799999999999</v>
      </c>
    </row>
    <row r="537" spans="1:6" hidden="1" x14ac:dyDescent="0.25">
      <c r="A537" t="str">
        <f t="shared" si="22"/>
        <v>-40513.1</v>
      </c>
      <c r="B537" s="28">
        <v>-40</v>
      </c>
      <c r="C537" s="34">
        <v>5</v>
      </c>
      <c r="D537" s="34">
        <v>1</v>
      </c>
      <c r="E537" s="22">
        <v>3.1</v>
      </c>
      <c r="F537">
        <v>72.6554</v>
      </c>
    </row>
    <row r="538" spans="1:6" hidden="1" x14ac:dyDescent="0.25">
      <c r="A538" t="str">
        <f t="shared" si="22"/>
        <v>-40513.2</v>
      </c>
      <c r="B538" s="28">
        <v>-40</v>
      </c>
      <c r="C538" s="34">
        <v>5</v>
      </c>
      <c r="D538" s="34">
        <v>1</v>
      </c>
      <c r="E538" s="22">
        <v>3.2</v>
      </c>
      <c r="F538">
        <v>72.099199999999996</v>
      </c>
    </row>
    <row r="539" spans="1:6" hidden="1" x14ac:dyDescent="0.25">
      <c r="A539" t="str">
        <f t="shared" si="22"/>
        <v>-40513.3</v>
      </c>
      <c r="B539" s="28">
        <v>-40</v>
      </c>
      <c r="C539" s="34">
        <v>5</v>
      </c>
      <c r="D539" s="34">
        <v>1</v>
      </c>
      <c r="E539" s="22">
        <v>3.3</v>
      </c>
      <c r="F539">
        <v>71.319400000000002</v>
      </c>
    </row>
    <row r="540" spans="1:6" hidden="1" x14ac:dyDescent="0.25">
      <c r="A540" t="str">
        <f t="shared" si="22"/>
        <v>-40513.4</v>
      </c>
      <c r="B540" s="28">
        <v>-40</v>
      </c>
      <c r="C540" s="34">
        <v>5</v>
      </c>
      <c r="D540" s="34">
        <v>1</v>
      </c>
      <c r="E540" s="22">
        <v>3.4</v>
      </c>
      <c r="F540">
        <v>71.037599999999998</v>
      </c>
    </row>
    <row r="541" spans="1:6" hidden="1" x14ac:dyDescent="0.25">
      <c r="A541" t="str">
        <f t="shared" si="22"/>
        <v>-40513.5</v>
      </c>
      <c r="B541" s="28">
        <v>-40</v>
      </c>
      <c r="C541" s="34">
        <v>5</v>
      </c>
      <c r="D541" s="34">
        <v>1</v>
      </c>
      <c r="E541" s="22">
        <v>3.5</v>
      </c>
      <c r="F541">
        <v>70.505399999999995</v>
      </c>
    </row>
    <row r="542" spans="1:6" x14ac:dyDescent="0.25">
      <c r="A542" t="str">
        <f t="shared" ref="A542" si="24">B542&amp;C542&amp;D542&amp;E542</f>
        <v>-403.310</v>
      </c>
      <c r="B542" s="28">
        <v>-40</v>
      </c>
      <c r="C542" s="34">
        <v>3.3</v>
      </c>
      <c r="D542" s="34">
        <v>1</v>
      </c>
      <c r="E542" s="22">
        <v>0</v>
      </c>
      <c r="F542">
        <v>1E-4</v>
      </c>
    </row>
    <row r="543" spans="1:6" hidden="1" x14ac:dyDescent="0.25">
      <c r="A543" t="str">
        <f t="shared" si="22"/>
        <v>-403.310.1</v>
      </c>
      <c r="B543" s="28">
        <v>-40</v>
      </c>
      <c r="C543" s="34">
        <v>3.3</v>
      </c>
      <c r="D543" s="34">
        <v>1</v>
      </c>
      <c r="E543" s="22">
        <v>0.1</v>
      </c>
      <c r="F543">
        <v>84.856099999999998</v>
      </c>
    </row>
    <row r="544" spans="1:6" hidden="1" x14ac:dyDescent="0.25">
      <c r="A544" t="str">
        <f t="shared" si="22"/>
        <v>-403.310.2</v>
      </c>
      <c r="B544" s="28">
        <v>-40</v>
      </c>
      <c r="C544" s="34">
        <v>3.3</v>
      </c>
      <c r="D544" s="34">
        <v>1</v>
      </c>
      <c r="E544" s="22">
        <v>0.2</v>
      </c>
      <c r="F544">
        <v>85.029499999999999</v>
      </c>
    </row>
    <row r="545" spans="1:6" hidden="1" x14ac:dyDescent="0.25">
      <c r="A545" t="str">
        <f t="shared" si="22"/>
        <v>-403.310.3</v>
      </c>
      <c r="B545" s="28">
        <v>-40</v>
      </c>
      <c r="C545" s="34">
        <v>3.3</v>
      </c>
      <c r="D545" s="34">
        <v>1</v>
      </c>
      <c r="E545" s="22">
        <v>0.3</v>
      </c>
      <c r="F545">
        <v>86.268600000000006</v>
      </c>
    </row>
    <row r="546" spans="1:6" hidden="1" x14ac:dyDescent="0.25">
      <c r="A546" t="str">
        <f t="shared" si="22"/>
        <v>-403.310.4</v>
      </c>
      <c r="B546" s="28">
        <v>-40</v>
      </c>
      <c r="C546" s="34">
        <v>3.3</v>
      </c>
      <c r="D546" s="34">
        <v>1</v>
      </c>
      <c r="E546" s="22">
        <v>0.4</v>
      </c>
      <c r="F546">
        <v>86.086399999999998</v>
      </c>
    </row>
    <row r="547" spans="1:6" hidden="1" x14ac:dyDescent="0.25">
      <c r="A547" t="str">
        <f t="shared" si="22"/>
        <v>-403.310.5</v>
      </c>
      <c r="B547" s="28">
        <v>-40</v>
      </c>
      <c r="C547" s="34">
        <v>3.3</v>
      </c>
      <c r="D547" s="34">
        <v>1</v>
      </c>
      <c r="E547" s="22">
        <v>0.5</v>
      </c>
      <c r="F547">
        <v>85.680099999999996</v>
      </c>
    </row>
    <row r="548" spans="1:6" hidden="1" x14ac:dyDescent="0.25">
      <c r="A548" t="str">
        <f t="shared" si="22"/>
        <v>-403.310.6</v>
      </c>
      <c r="B548" s="28">
        <v>-40</v>
      </c>
      <c r="C548" s="34">
        <v>3.3</v>
      </c>
      <c r="D548" s="34">
        <v>1</v>
      </c>
      <c r="E548" s="22">
        <v>0.6</v>
      </c>
      <c r="F548">
        <v>85.640600000000006</v>
      </c>
    </row>
    <row r="549" spans="1:6" hidden="1" x14ac:dyDescent="0.25">
      <c r="A549" t="str">
        <f t="shared" si="22"/>
        <v>-403.310.7</v>
      </c>
      <c r="B549" s="28">
        <v>-40</v>
      </c>
      <c r="C549" s="34">
        <v>3.3</v>
      </c>
      <c r="D549" s="34">
        <v>1</v>
      </c>
      <c r="E549" s="22">
        <v>0.7</v>
      </c>
      <c r="F549">
        <v>85.435900000000004</v>
      </c>
    </row>
    <row r="550" spans="1:6" hidden="1" x14ac:dyDescent="0.25">
      <c r="A550" t="str">
        <f t="shared" si="22"/>
        <v>-403.310.8</v>
      </c>
      <c r="B550" s="28">
        <v>-40</v>
      </c>
      <c r="C550" s="34">
        <v>3.3</v>
      </c>
      <c r="D550" s="34">
        <v>1</v>
      </c>
      <c r="E550" s="22">
        <v>0.8</v>
      </c>
      <c r="F550">
        <v>84.482100000000003</v>
      </c>
    </row>
    <row r="551" spans="1:6" hidden="1" x14ac:dyDescent="0.25">
      <c r="A551" t="str">
        <f t="shared" si="22"/>
        <v>-403.310.9</v>
      </c>
      <c r="B551" s="28">
        <v>-40</v>
      </c>
      <c r="C551" s="34">
        <v>3.3</v>
      </c>
      <c r="D551" s="34">
        <v>1</v>
      </c>
      <c r="E551" s="22">
        <v>0.9</v>
      </c>
      <c r="F551">
        <v>84.085300000000004</v>
      </c>
    </row>
    <row r="552" spans="1:6" hidden="1" x14ac:dyDescent="0.25">
      <c r="A552" t="str">
        <f t="shared" si="22"/>
        <v>-403.311</v>
      </c>
      <c r="B552" s="28">
        <v>-40</v>
      </c>
      <c r="C552" s="34">
        <v>3.3</v>
      </c>
      <c r="D552" s="34">
        <v>1</v>
      </c>
      <c r="E552" s="22">
        <v>1</v>
      </c>
      <c r="F552">
        <v>83.563299999999998</v>
      </c>
    </row>
    <row r="553" spans="1:6" hidden="1" x14ac:dyDescent="0.25">
      <c r="A553" t="str">
        <f t="shared" si="22"/>
        <v>-403.311.1</v>
      </c>
      <c r="B553" s="28">
        <v>-40</v>
      </c>
      <c r="C553" s="34">
        <v>3.3</v>
      </c>
      <c r="D553" s="34">
        <v>1</v>
      </c>
      <c r="E553" s="22">
        <v>1.1000000000000001</v>
      </c>
      <c r="F553">
        <v>82.793300000000002</v>
      </c>
    </row>
    <row r="554" spans="1:6" hidden="1" x14ac:dyDescent="0.25">
      <c r="A554" t="str">
        <f t="shared" ref="A554:A577" si="25">B554&amp;C554&amp;D554&amp;E554</f>
        <v>-403.311.2</v>
      </c>
      <c r="B554" s="28">
        <v>-40</v>
      </c>
      <c r="C554" s="34">
        <v>3.3</v>
      </c>
      <c r="D554" s="34">
        <v>1</v>
      </c>
      <c r="E554" s="22">
        <v>1.2</v>
      </c>
      <c r="F554">
        <v>82.087599999999995</v>
      </c>
    </row>
    <row r="555" spans="1:6" hidden="1" x14ac:dyDescent="0.25">
      <c r="A555" t="str">
        <f t="shared" si="25"/>
        <v>-403.311.3</v>
      </c>
      <c r="B555" s="28">
        <v>-40</v>
      </c>
      <c r="C555" s="34">
        <v>3.3</v>
      </c>
      <c r="D555" s="34">
        <v>1</v>
      </c>
      <c r="E555" s="22">
        <v>1.3</v>
      </c>
      <c r="F555">
        <v>81.994799999999998</v>
      </c>
    </row>
    <row r="556" spans="1:6" hidden="1" x14ac:dyDescent="0.25">
      <c r="A556" t="str">
        <f t="shared" si="25"/>
        <v>-403.311.4</v>
      </c>
      <c r="B556" s="28">
        <v>-40</v>
      </c>
      <c r="C556" s="34">
        <v>3.3</v>
      </c>
      <c r="D556" s="34">
        <v>1</v>
      </c>
      <c r="E556" s="22">
        <v>1.4</v>
      </c>
      <c r="F556">
        <v>80.721199999999996</v>
      </c>
    </row>
    <row r="557" spans="1:6" hidden="1" x14ac:dyDescent="0.25">
      <c r="A557" t="str">
        <f t="shared" si="25"/>
        <v>-403.311.5</v>
      </c>
      <c r="B557" s="28">
        <v>-40</v>
      </c>
      <c r="C557" s="34">
        <v>3.3</v>
      </c>
      <c r="D557" s="34">
        <v>1</v>
      </c>
      <c r="E557" s="22">
        <v>1.5</v>
      </c>
      <c r="F557">
        <v>79.971400000000003</v>
      </c>
    </row>
    <row r="558" spans="1:6" hidden="1" x14ac:dyDescent="0.25">
      <c r="A558" t="str">
        <f t="shared" si="25"/>
        <v>-403.311.6</v>
      </c>
      <c r="B558" s="28">
        <v>-40</v>
      </c>
      <c r="C558" s="34">
        <v>3.3</v>
      </c>
      <c r="D558" s="34">
        <v>1</v>
      </c>
      <c r="E558" s="22">
        <v>1.6</v>
      </c>
      <c r="F558">
        <v>79.282200000000003</v>
      </c>
    </row>
    <row r="559" spans="1:6" hidden="1" x14ac:dyDescent="0.25">
      <c r="A559" t="str">
        <f t="shared" si="25"/>
        <v>-403.311.7</v>
      </c>
      <c r="B559" s="28">
        <v>-40</v>
      </c>
      <c r="C559" s="34">
        <v>3.3</v>
      </c>
      <c r="D559" s="34">
        <v>1</v>
      </c>
      <c r="E559" s="22">
        <v>1.7</v>
      </c>
      <c r="F559">
        <v>78.536299999999997</v>
      </c>
    </row>
    <row r="560" spans="1:6" hidden="1" x14ac:dyDescent="0.25">
      <c r="A560" t="str">
        <f t="shared" si="25"/>
        <v>-403.311.8</v>
      </c>
      <c r="B560" s="28">
        <v>-40</v>
      </c>
      <c r="C560" s="34">
        <v>3.3</v>
      </c>
      <c r="D560" s="34">
        <v>1</v>
      </c>
      <c r="E560" s="22">
        <v>1.8</v>
      </c>
      <c r="F560">
        <v>77.847399999999993</v>
      </c>
    </row>
    <row r="561" spans="1:6" hidden="1" x14ac:dyDescent="0.25">
      <c r="A561" t="str">
        <f t="shared" si="25"/>
        <v>-403.311.9</v>
      </c>
      <c r="B561" s="28">
        <v>-40</v>
      </c>
      <c r="C561" s="34">
        <v>3.3</v>
      </c>
      <c r="D561" s="34">
        <v>1</v>
      </c>
      <c r="E561" s="22">
        <v>1.9</v>
      </c>
      <c r="F561">
        <v>77.203100000000006</v>
      </c>
    </row>
    <row r="562" spans="1:6" hidden="1" x14ac:dyDescent="0.25">
      <c r="A562" t="str">
        <f t="shared" si="25"/>
        <v>-403.312</v>
      </c>
      <c r="B562" s="28">
        <v>-40</v>
      </c>
      <c r="C562" s="34">
        <v>3.3</v>
      </c>
      <c r="D562" s="34">
        <v>1</v>
      </c>
      <c r="E562" s="22">
        <v>2</v>
      </c>
      <c r="F562">
        <v>76.494100000000003</v>
      </c>
    </row>
    <row r="563" spans="1:6" hidden="1" x14ac:dyDescent="0.25">
      <c r="A563" t="str">
        <f t="shared" si="25"/>
        <v>-403.312.1</v>
      </c>
      <c r="B563" s="28">
        <v>-40</v>
      </c>
      <c r="C563" s="34">
        <v>3.3</v>
      </c>
      <c r="D563" s="34">
        <v>1</v>
      </c>
      <c r="E563" s="22">
        <v>2.1</v>
      </c>
      <c r="F563">
        <v>75.838700000000003</v>
      </c>
    </row>
    <row r="564" spans="1:6" hidden="1" x14ac:dyDescent="0.25">
      <c r="A564" t="str">
        <f t="shared" si="25"/>
        <v>-403.312.2</v>
      </c>
      <c r="B564" s="28">
        <v>-40</v>
      </c>
      <c r="C564" s="34">
        <v>3.3</v>
      </c>
      <c r="D564" s="34">
        <v>1</v>
      </c>
      <c r="E564" s="22">
        <v>2.2000000000000002</v>
      </c>
      <c r="F564">
        <v>75.216999999999999</v>
      </c>
    </row>
    <row r="565" spans="1:6" hidden="1" x14ac:dyDescent="0.25">
      <c r="A565" t="str">
        <f t="shared" si="25"/>
        <v>-403.312.3</v>
      </c>
      <c r="B565" s="28">
        <v>-40</v>
      </c>
      <c r="C565" s="34">
        <v>3.3</v>
      </c>
      <c r="D565" s="34">
        <v>1</v>
      </c>
      <c r="E565" s="22">
        <v>2.2999999999999998</v>
      </c>
      <c r="F565">
        <v>74.486999999999995</v>
      </c>
    </row>
    <row r="566" spans="1:6" hidden="1" x14ac:dyDescent="0.25">
      <c r="A566" t="str">
        <f t="shared" si="25"/>
        <v>-403.312.4</v>
      </c>
      <c r="B566" s="28">
        <v>-40</v>
      </c>
      <c r="C566" s="34">
        <v>3.3</v>
      </c>
      <c r="D566" s="34">
        <v>1</v>
      </c>
      <c r="E566" s="22">
        <v>2.4</v>
      </c>
      <c r="F566">
        <v>73.955799999999996</v>
      </c>
    </row>
    <row r="567" spans="1:6" hidden="1" x14ac:dyDescent="0.25">
      <c r="A567" t="str">
        <f t="shared" si="25"/>
        <v>-403.312.5</v>
      </c>
      <c r="B567" s="28">
        <v>-40</v>
      </c>
      <c r="C567" s="34">
        <v>3.3</v>
      </c>
      <c r="D567" s="34">
        <v>1</v>
      </c>
      <c r="E567" s="22">
        <v>2.5</v>
      </c>
      <c r="F567">
        <v>73.221599999999995</v>
      </c>
    </row>
    <row r="568" spans="1:6" hidden="1" x14ac:dyDescent="0.25">
      <c r="A568" t="str">
        <f t="shared" si="25"/>
        <v>-403.312.6</v>
      </c>
      <c r="B568" s="28">
        <v>-40</v>
      </c>
      <c r="C568" s="34">
        <v>3.3</v>
      </c>
      <c r="D568" s="34">
        <v>1</v>
      </c>
      <c r="E568" s="22">
        <v>2.6</v>
      </c>
      <c r="F568">
        <v>72.544300000000007</v>
      </c>
    </row>
    <row r="569" spans="1:6" hidden="1" x14ac:dyDescent="0.25">
      <c r="A569" t="str">
        <f t="shared" si="25"/>
        <v>-403.312.7</v>
      </c>
      <c r="B569" s="28">
        <v>-40</v>
      </c>
      <c r="C569" s="34">
        <v>3.3</v>
      </c>
      <c r="D569" s="34">
        <v>1</v>
      </c>
      <c r="E569" s="22">
        <v>2.7</v>
      </c>
      <c r="F569">
        <v>71.97</v>
      </c>
    </row>
    <row r="570" spans="1:6" hidden="1" x14ac:dyDescent="0.25">
      <c r="A570" t="str">
        <f t="shared" si="25"/>
        <v>-403.312.8</v>
      </c>
      <c r="B570" s="28">
        <v>-40</v>
      </c>
      <c r="C570" s="34">
        <v>3.3</v>
      </c>
      <c r="D570" s="34">
        <v>1</v>
      </c>
      <c r="E570" s="22">
        <v>2.8</v>
      </c>
      <c r="F570">
        <v>71.2727</v>
      </c>
    </row>
    <row r="571" spans="1:6" hidden="1" x14ac:dyDescent="0.25">
      <c r="A571" t="str">
        <f t="shared" si="25"/>
        <v>-403.312.9</v>
      </c>
      <c r="B571" s="28">
        <v>-40</v>
      </c>
      <c r="C571" s="34">
        <v>3.3</v>
      </c>
      <c r="D571" s="34">
        <v>1</v>
      </c>
      <c r="E571" s="22">
        <v>2.9</v>
      </c>
      <c r="F571">
        <v>70.520300000000006</v>
      </c>
    </row>
    <row r="572" spans="1:6" hidden="1" x14ac:dyDescent="0.25">
      <c r="A572" t="str">
        <f t="shared" si="25"/>
        <v>-403.313</v>
      </c>
      <c r="B572" s="28">
        <v>-40</v>
      </c>
      <c r="C572" s="34">
        <v>3.3</v>
      </c>
      <c r="D572" s="34">
        <v>1</v>
      </c>
      <c r="E572" s="22">
        <v>3</v>
      </c>
      <c r="F572">
        <v>70.011899999999997</v>
      </c>
    </row>
    <row r="573" spans="1:6" hidden="1" x14ac:dyDescent="0.25">
      <c r="A573" t="str">
        <f t="shared" si="25"/>
        <v>-403.313.1</v>
      </c>
      <c r="B573" s="28">
        <v>-40</v>
      </c>
      <c r="C573" s="34">
        <v>3.3</v>
      </c>
      <c r="D573" s="34">
        <v>1</v>
      </c>
      <c r="E573" s="22">
        <v>3.1</v>
      </c>
      <c r="F573">
        <v>69.400700000000001</v>
      </c>
    </row>
    <row r="574" spans="1:6" hidden="1" x14ac:dyDescent="0.25">
      <c r="A574" t="str">
        <f t="shared" si="25"/>
        <v>-403.313.2</v>
      </c>
      <c r="B574" s="28">
        <v>-40</v>
      </c>
      <c r="C574" s="34">
        <v>3.3</v>
      </c>
      <c r="D574" s="34">
        <v>1</v>
      </c>
      <c r="E574" s="22">
        <v>3.2</v>
      </c>
      <c r="F574">
        <v>68.620099999999994</v>
      </c>
    </row>
    <row r="575" spans="1:6" hidden="1" x14ac:dyDescent="0.25">
      <c r="A575" t="str">
        <f t="shared" si="25"/>
        <v>-403.313.3</v>
      </c>
      <c r="B575" s="28">
        <v>-40</v>
      </c>
      <c r="C575" s="34">
        <v>3.3</v>
      </c>
      <c r="D575" s="34">
        <v>1</v>
      </c>
      <c r="E575" s="22">
        <v>3.3</v>
      </c>
      <c r="F575">
        <v>68.128799999999998</v>
      </c>
    </row>
    <row r="576" spans="1:6" hidden="1" x14ac:dyDescent="0.25">
      <c r="A576" t="str">
        <f t="shared" si="25"/>
        <v>-403.313.4</v>
      </c>
      <c r="B576" s="28">
        <v>-40</v>
      </c>
      <c r="C576" s="34">
        <v>3.3</v>
      </c>
      <c r="D576" s="34">
        <v>1</v>
      </c>
      <c r="E576" s="22">
        <v>3.4</v>
      </c>
      <c r="F576">
        <v>67.559399999999997</v>
      </c>
    </row>
    <row r="577" spans="1:6" hidden="1" x14ac:dyDescent="0.25">
      <c r="A577" t="str">
        <f t="shared" si="25"/>
        <v>-403.313.5</v>
      </c>
      <c r="B577" s="28">
        <v>-40</v>
      </c>
      <c r="C577" s="34">
        <v>3.3</v>
      </c>
      <c r="D577" s="34">
        <v>1</v>
      </c>
      <c r="E577" s="22">
        <v>3.5</v>
      </c>
      <c r="F577">
        <v>66.925399999999996</v>
      </c>
    </row>
    <row r="578" spans="1:6" x14ac:dyDescent="0.25">
      <c r="A578" t="str">
        <f t="shared" ref="A578" si="26">B578&amp;C578&amp;D578&amp;E578</f>
        <v>-4051.80</v>
      </c>
      <c r="B578" s="28">
        <v>-40</v>
      </c>
      <c r="C578" s="34">
        <v>5</v>
      </c>
      <c r="D578" s="34">
        <v>1.8</v>
      </c>
      <c r="E578" s="22">
        <v>0</v>
      </c>
      <c r="F578">
        <v>1E-4</v>
      </c>
    </row>
    <row r="579" spans="1:6" hidden="1" x14ac:dyDescent="0.25">
      <c r="A579" t="str">
        <f t="shared" ref="A579:A612" si="27">B579&amp;C579&amp;D579&amp;E579</f>
        <v>-4051.80.1</v>
      </c>
      <c r="B579" s="28">
        <v>-40</v>
      </c>
      <c r="C579" s="34">
        <v>5</v>
      </c>
      <c r="D579" s="34">
        <v>1.8</v>
      </c>
      <c r="E579" s="22">
        <v>0.1</v>
      </c>
      <c r="F579">
        <v>87.453100000000006</v>
      </c>
    </row>
    <row r="580" spans="1:6" hidden="1" x14ac:dyDescent="0.25">
      <c r="A580" t="str">
        <f t="shared" si="27"/>
        <v>-4051.80.2</v>
      </c>
      <c r="B580" s="28">
        <v>-40</v>
      </c>
      <c r="C580" s="34">
        <v>5</v>
      </c>
      <c r="D580" s="34">
        <v>1.8</v>
      </c>
      <c r="E580" s="22">
        <v>0.2</v>
      </c>
      <c r="F580">
        <v>87.536699999999996</v>
      </c>
    </row>
    <row r="581" spans="1:6" hidden="1" x14ac:dyDescent="0.25">
      <c r="A581" t="str">
        <f t="shared" si="27"/>
        <v>-4051.80.3</v>
      </c>
      <c r="B581" s="28">
        <v>-40</v>
      </c>
      <c r="C581" s="34">
        <v>5</v>
      </c>
      <c r="D581" s="34">
        <v>1.8</v>
      </c>
      <c r="E581" s="22">
        <v>0.3</v>
      </c>
      <c r="F581">
        <v>87.211399999999998</v>
      </c>
    </row>
    <row r="582" spans="1:6" hidden="1" x14ac:dyDescent="0.25">
      <c r="A582" t="str">
        <f t="shared" si="27"/>
        <v>-4051.80.4</v>
      </c>
      <c r="B582" s="28">
        <v>-40</v>
      </c>
      <c r="C582" s="34">
        <v>5</v>
      </c>
      <c r="D582" s="34">
        <v>1.8</v>
      </c>
      <c r="E582" s="22">
        <v>0.4</v>
      </c>
      <c r="F582">
        <v>87.090299999999999</v>
      </c>
    </row>
    <row r="583" spans="1:6" hidden="1" x14ac:dyDescent="0.25">
      <c r="A583" t="str">
        <f t="shared" si="27"/>
        <v>-4051.80.5</v>
      </c>
      <c r="B583" s="28">
        <v>-40</v>
      </c>
      <c r="C583" s="34">
        <v>5</v>
      </c>
      <c r="D583" s="34">
        <v>1.8</v>
      </c>
      <c r="E583" s="22">
        <v>0.5</v>
      </c>
      <c r="F583">
        <v>87.689400000000006</v>
      </c>
    </row>
    <row r="584" spans="1:6" hidden="1" x14ac:dyDescent="0.25">
      <c r="A584" t="str">
        <f t="shared" si="27"/>
        <v>-4051.80.6</v>
      </c>
      <c r="B584" s="28">
        <v>-40</v>
      </c>
      <c r="C584" s="34">
        <v>5</v>
      </c>
      <c r="D584" s="34">
        <v>1.8</v>
      </c>
      <c r="E584" s="22">
        <v>0.6</v>
      </c>
      <c r="F584">
        <v>88.2654</v>
      </c>
    </row>
    <row r="585" spans="1:6" hidden="1" x14ac:dyDescent="0.25">
      <c r="A585" t="str">
        <f t="shared" si="27"/>
        <v>-4051.80.7</v>
      </c>
      <c r="B585" s="28">
        <v>-40</v>
      </c>
      <c r="C585" s="34">
        <v>5</v>
      </c>
      <c r="D585" s="34">
        <v>1.8</v>
      </c>
      <c r="E585" s="22">
        <v>0.7</v>
      </c>
      <c r="F585">
        <v>87.8767</v>
      </c>
    </row>
    <row r="586" spans="1:6" hidden="1" x14ac:dyDescent="0.25">
      <c r="A586" t="str">
        <f t="shared" si="27"/>
        <v>-4051.80.8</v>
      </c>
      <c r="B586" s="28">
        <v>-40</v>
      </c>
      <c r="C586" s="34">
        <v>5</v>
      </c>
      <c r="D586" s="34">
        <v>1.8</v>
      </c>
      <c r="E586" s="22">
        <v>0.8</v>
      </c>
      <c r="F586">
        <v>88.855999999999995</v>
      </c>
    </row>
    <row r="587" spans="1:6" hidden="1" x14ac:dyDescent="0.25">
      <c r="A587" t="str">
        <f t="shared" si="27"/>
        <v>-4051.80.9</v>
      </c>
      <c r="B587" s="28">
        <v>-40</v>
      </c>
      <c r="C587" s="34">
        <v>5</v>
      </c>
      <c r="D587" s="34">
        <v>1.8</v>
      </c>
      <c r="E587" s="22">
        <v>0.9</v>
      </c>
      <c r="F587">
        <v>88.483500000000006</v>
      </c>
    </row>
    <row r="588" spans="1:6" hidden="1" x14ac:dyDescent="0.25">
      <c r="A588" t="str">
        <f t="shared" si="27"/>
        <v>-4051.81</v>
      </c>
      <c r="B588" s="28">
        <v>-40</v>
      </c>
      <c r="C588" s="34">
        <v>5</v>
      </c>
      <c r="D588" s="34">
        <v>1.8</v>
      </c>
      <c r="E588" s="22">
        <v>1</v>
      </c>
      <c r="F588">
        <v>88.3078</v>
      </c>
    </row>
    <row r="589" spans="1:6" hidden="1" x14ac:dyDescent="0.25">
      <c r="A589" t="str">
        <f t="shared" si="27"/>
        <v>-4051.81.1</v>
      </c>
      <c r="B589" s="28">
        <v>-40</v>
      </c>
      <c r="C589" s="34">
        <v>5</v>
      </c>
      <c r="D589" s="34">
        <v>1.8</v>
      </c>
      <c r="E589" s="22">
        <v>1.1000000000000001</v>
      </c>
      <c r="F589">
        <v>88.0548</v>
      </c>
    </row>
    <row r="590" spans="1:6" hidden="1" x14ac:dyDescent="0.25">
      <c r="A590" t="str">
        <f t="shared" si="27"/>
        <v>-4051.81.2</v>
      </c>
      <c r="B590" s="28">
        <v>-40</v>
      </c>
      <c r="C590" s="34">
        <v>5</v>
      </c>
      <c r="D590" s="34">
        <v>1.8</v>
      </c>
      <c r="E590" s="22">
        <v>1.2</v>
      </c>
      <c r="F590">
        <v>87.835899999999995</v>
      </c>
    </row>
    <row r="591" spans="1:6" hidden="1" x14ac:dyDescent="0.25">
      <c r="A591" t="str">
        <f t="shared" si="27"/>
        <v>-4051.81.3</v>
      </c>
      <c r="B591" s="28">
        <v>-40</v>
      </c>
      <c r="C591" s="34">
        <v>5</v>
      </c>
      <c r="D591" s="34">
        <v>1.8</v>
      </c>
      <c r="E591" s="22">
        <v>1.3</v>
      </c>
      <c r="F591">
        <v>87.668099999999995</v>
      </c>
    </row>
    <row r="592" spans="1:6" hidden="1" x14ac:dyDescent="0.25">
      <c r="A592" t="str">
        <f t="shared" si="27"/>
        <v>-4051.81.4</v>
      </c>
      <c r="B592" s="28">
        <v>-40</v>
      </c>
      <c r="C592" s="34">
        <v>5</v>
      </c>
      <c r="D592" s="34">
        <v>1.8</v>
      </c>
      <c r="E592" s="22">
        <v>1.4</v>
      </c>
      <c r="F592">
        <v>87.291899999999998</v>
      </c>
    </row>
    <row r="593" spans="1:6" hidden="1" x14ac:dyDescent="0.25">
      <c r="A593" t="str">
        <f t="shared" si="27"/>
        <v>-4051.81.5</v>
      </c>
      <c r="B593" s="28">
        <v>-40</v>
      </c>
      <c r="C593" s="34">
        <v>5</v>
      </c>
      <c r="D593" s="34">
        <v>1.8</v>
      </c>
      <c r="E593" s="22">
        <v>1.5</v>
      </c>
      <c r="F593">
        <v>86.846100000000007</v>
      </c>
    </row>
    <row r="594" spans="1:6" hidden="1" x14ac:dyDescent="0.25">
      <c r="A594" t="str">
        <f t="shared" si="27"/>
        <v>-4051.81.6</v>
      </c>
      <c r="B594" s="28">
        <v>-40</v>
      </c>
      <c r="C594" s="34">
        <v>5</v>
      </c>
      <c r="D594" s="34">
        <v>1.8</v>
      </c>
      <c r="E594" s="22">
        <v>1.6</v>
      </c>
      <c r="F594">
        <v>86.659499999999994</v>
      </c>
    </row>
    <row r="595" spans="1:6" hidden="1" x14ac:dyDescent="0.25">
      <c r="A595" t="str">
        <f t="shared" si="27"/>
        <v>-4051.81.7</v>
      </c>
      <c r="B595" s="28">
        <v>-40</v>
      </c>
      <c r="C595" s="34">
        <v>5</v>
      </c>
      <c r="D595" s="34">
        <v>1.8</v>
      </c>
      <c r="E595" s="22">
        <v>1.7</v>
      </c>
      <c r="F595">
        <v>86.435400000000001</v>
      </c>
    </row>
    <row r="596" spans="1:6" hidden="1" x14ac:dyDescent="0.25">
      <c r="A596" t="str">
        <f t="shared" si="27"/>
        <v>-4051.81.8</v>
      </c>
      <c r="B596" s="28">
        <v>-40</v>
      </c>
      <c r="C596" s="34">
        <v>5</v>
      </c>
      <c r="D596" s="34">
        <v>1.8</v>
      </c>
      <c r="E596" s="22">
        <v>1.8</v>
      </c>
      <c r="F596">
        <v>86.058199999999999</v>
      </c>
    </row>
    <row r="597" spans="1:6" hidden="1" x14ac:dyDescent="0.25">
      <c r="A597" t="str">
        <f t="shared" si="27"/>
        <v>-4051.81.9</v>
      </c>
      <c r="B597" s="28">
        <v>-40</v>
      </c>
      <c r="C597" s="34">
        <v>5</v>
      </c>
      <c r="D597" s="34">
        <v>1.8</v>
      </c>
      <c r="E597" s="22">
        <v>1.9</v>
      </c>
      <c r="F597">
        <v>85.765699999999995</v>
      </c>
    </row>
    <row r="598" spans="1:6" hidden="1" x14ac:dyDescent="0.25">
      <c r="A598" t="str">
        <f t="shared" si="27"/>
        <v>-4051.82</v>
      </c>
      <c r="B598" s="28">
        <v>-40</v>
      </c>
      <c r="C598" s="34">
        <v>5</v>
      </c>
      <c r="D598" s="34">
        <v>1.8</v>
      </c>
      <c r="E598" s="22">
        <v>2</v>
      </c>
      <c r="F598">
        <v>85.383200000000002</v>
      </c>
    </row>
    <row r="599" spans="1:6" hidden="1" x14ac:dyDescent="0.25">
      <c r="A599" t="str">
        <f t="shared" si="27"/>
        <v>-4051.82.1</v>
      </c>
      <c r="B599" s="28">
        <v>-40</v>
      </c>
      <c r="C599" s="34">
        <v>5</v>
      </c>
      <c r="D599" s="34">
        <v>1.8</v>
      </c>
      <c r="E599" s="22">
        <v>2.1</v>
      </c>
      <c r="F599">
        <v>85.350999999999999</v>
      </c>
    </row>
    <row r="600" spans="1:6" hidden="1" x14ac:dyDescent="0.25">
      <c r="A600" t="str">
        <f t="shared" si="27"/>
        <v>-4051.82.2</v>
      </c>
      <c r="B600" s="28">
        <v>-40</v>
      </c>
      <c r="C600" s="34">
        <v>5</v>
      </c>
      <c r="D600" s="34">
        <v>1.8</v>
      </c>
      <c r="E600" s="22">
        <v>2.2000000000000002</v>
      </c>
      <c r="F600">
        <v>84.689400000000006</v>
      </c>
    </row>
    <row r="601" spans="1:6" hidden="1" x14ac:dyDescent="0.25">
      <c r="A601" t="str">
        <f t="shared" si="27"/>
        <v>-4051.82.3</v>
      </c>
      <c r="B601" s="28">
        <v>-40</v>
      </c>
      <c r="C601" s="34">
        <v>5</v>
      </c>
      <c r="D601" s="34">
        <v>1.8</v>
      </c>
      <c r="E601" s="22">
        <v>2.2999999999999998</v>
      </c>
      <c r="F601">
        <v>84.324799999999996</v>
      </c>
    </row>
    <row r="602" spans="1:6" hidden="1" x14ac:dyDescent="0.25">
      <c r="A602" t="str">
        <f t="shared" si="27"/>
        <v>-4051.82.4</v>
      </c>
      <c r="B602" s="28">
        <v>-40</v>
      </c>
      <c r="C602" s="34">
        <v>5</v>
      </c>
      <c r="D602" s="34">
        <v>1.8</v>
      </c>
      <c r="E602" s="22">
        <v>2.4</v>
      </c>
      <c r="F602">
        <v>83.775700000000001</v>
      </c>
    </row>
    <row r="603" spans="1:6" hidden="1" x14ac:dyDescent="0.25">
      <c r="A603" t="str">
        <f t="shared" si="27"/>
        <v>-4051.82.5</v>
      </c>
      <c r="B603" s="28">
        <v>-40</v>
      </c>
      <c r="C603" s="34">
        <v>5</v>
      </c>
      <c r="D603" s="34">
        <v>1.8</v>
      </c>
      <c r="E603" s="22">
        <v>2.5</v>
      </c>
      <c r="F603">
        <v>83.580100000000002</v>
      </c>
    </row>
    <row r="604" spans="1:6" hidden="1" x14ac:dyDescent="0.25">
      <c r="A604" t="str">
        <f t="shared" si="27"/>
        <v>-4051.82.6</v>
      </c>
      <c r="B604" s="28">
        <v>-40</v>
      </c>
      <c r="C604" s="34">
        <v>5</v>
      </c>
      <c r="D604" s="34">
        <v>1.8</v>
      </c>
      <c r="E604" s="22">
        <v>2.6</v>
      </c>
      <c r="F604">
        <v>83.193200000000004</v>
      </c>
    </row>
    <row r="605" spans="1:6" hidden="1" x14ac:dyDescent="0.25">
      <c r="A605" t="str">
        <f t="shared" si="27"/>
        <v>-4051.82.7</v>
      </c>
      <c r="B605" s="28">
        <v>-40</v>
      </c>
      <c r="C605" s="34">
        <v>5</v>
      </c>
      <c r="D605" s="34">
        <v>1.8</v>
      </c>
      <c r="E605" s="22">
        <v>2.7</v>
      </c>
      <c r="F605">
        <v>82.814300000000003</v>
      </c>
    </row>
    <row r="606" spans="1:6" hidden="1" x14ac:dyDescent="0.25">
      <c r="A606" t="str">
        <f t="shared" si="27"/>
        <v>-4051.82.8</v>
      </c>
      <c r="B606" s="28">
        <v>-40</v>
      </c>
      <c r="C606" s="34">
        <v>5</v>
      </c>
      <c r="D606" s="34">
        <v>1.8</v>
      </c>
      <c r="E606" s="22">
        <v>2.8</v>
      </c>
      <c r="F606">
        <v>82.4495</v>
      </c>
    </row>
    <row r="607" spans="1:6" hidden="1" x14ac:dyDescent="0.25">
      <c r="A607" t="str">
        <f t="shared" si="27"/>
        <v>-4051.82.9</v>
      </c>
      <c r="B607" s="28">
        <v>-40</v>
      </c>
      <c r="C607" s="34">
        <v>5</v>
      </c>
      <c r="D607" s="34">
        <v>1.8</v>
      </c>
      <c r="E607" s="22">
        <v>2.9</v>
      </c>
      <c r="F607">
        <v>82.065600000000003</v>
      </c>
    </row>
    <row r="608" spans="1:6" hidden="1" x14ac:dyDescent="0.25">
      <c r="A608" t="str">
        <f t="shared" si="27"/>
        <v>-4051.83</v>
      </c>
      <c r="B608" s="28">
        <v>-40</v>
      </c>
      <c r="C608" s="34">
        <v>5</v>
      </c>
      <c r="D608" s="34">
        <v>1.8</v>
      </c>
      <c r="E608" s="22">
        <v>3</v>
      </c>
      <c r="F608">
        <v>81.698099999999997</v>
      </c>
    </row>
    <row r="609" spans="1:6" hidden="1" x14ac:dyDescent="0.25">
      <c r="A609" t="str">
        <f t="shared" si="27"/>
        <v>-4051.83.1</v>
      </c>
      <c r="B609" s="28">
        <v>-40</v>
      </c>
      <c r="C609" s="34">
        <v>5</v>
      </c>
      <c r="D609" s="34">
        <v>1.8</v>
      </c>
      <c r="E609" s="22">
        <v>3.1</v>
      </c>
      <c r="F609">
        <v>81.313000000000002</v>
      </c>
    </row>
    <row r="610" spans="1:6" hidden="1" x14ac:dyDescent="0.25">
      <c r="A610" t="str">
        <f t="shared" si="27"/>
        <v>-4051.83.2</v>
      </c>
      <c r="B610" s="28">
        <v>-40</v>
      </c>
      <c r="C610" s="34">
        <v>5</v>
      </c>
      <c r="D610" s="34">
        <v>1.8</v>
      </c>
      <c r="E610" s="22">
        <v>3.2</v>
      </c>
      <c r="F610">
        <v>80.940399999999997</v>
      </c>
    </row>
    <row r="611" spans="1:6" hidden="1" x14ac:dyDescent="0.25">
      <c r="A611" t="str">
        <f t="shared" si="27"/>
        <v>-4051.83.3</v>
      </c>
      <c r="B611" s="28">
        <v>-40</v>
      </c>
      <c r="C611" s="34">
        <v>5</v>
      </c>
      <c r="D611" s="34">
        <v>1.8</v>
      </c>
      <c r="E611" s="22">
        <v>3.3</v>
      </c>
      <c r="F611">
        <v>80.568100000000001</v>
      </c>
    </row>
    <row r="612" spans="1:6" hidden="1" x14ac:dyDescent="0.25">
      <c r="A612" t="str">
        <f t="shared" si="27"/>
        <v>-4051.83.4</v>
      </c>
      <c r="B612" s="28">
        <v>-40</v>
      </c>
      <c r="C612" s="34">
        <v>5</v>
      </c>
      <c r="D612" s="34">
        <v>1.8</v>
      </c>
      <c r="E612" s="22">
        <v>3.4</v>
      </c>
      <c r="F612">
        <v>80.224299999999999</v>
      </c>
    </row>
    <row r="613" spans="1:6" hidden="1" x14ac:dyDescent="0.25">
      <c r="A613" t="str">
        <f t="shared" ref="A613:A678" si="28">B613&amp;C613&amp;D613&amp;E613</f>
        <v>-4051.83.5</v>
      </c>
      <c r="B613" s="28">
        <v>-40</v>
      </c>
      <c r="C613" s="34">
        <v>5</v>
      </c>
      <c r="D613" s="34">
        <v>1.8</v>
      </c>
      <c r="E613" s="22">
        <v>3.5</v>
      </c>
      <c r="F613">
        <v>79.860799999999998</v>
      </c>
    </row>
    <row r="614" spans="1:6" x14ac:dyDescent="0.25">
      <c r="A614" t="str">
        <f t="shared" ref="A614" si="29">B614&amp;C614&amp;D614&amp;E614</f>
        <v>-403.31.80</v>
      </c>
      <c r="B614" s="28">
        <v>-40</v>
      </c>
      <c r="C614" s="34">
        <v>3.3</v>
      </c>
      <c r="D614" s="34">
        <v>1.8</v>
      </c>
      <c r="E614" s="22">
        <v>0</v>
      </c>
      <c r="F614">
        <v>1E-4</v>
      </c>
    </row>
    <row r="615" spans="1:6" hidden="1" x14ac:dyDescent="0.25">
      <c r="A615" t="str">
        <f t="shared" si="28"/>
        <v>-403.31.80.1</v>
      </c>
      <c r="B615" s="28">
        <v>-40</v>
      </c>
      <c r="C615" s="34">
        <v>3.3</v>
      </c>
      <c r="D615" s="34">
        <v>1.8</v>
      </c>
      <c r="E615" s="22">
        <v>0.1</v>
      </c>
      <c r="F615">
        <v>89.140699999999995</v>
      </c>
    </row>
    <row r="616" spans="1:6" hidden="1" x14ac:dyDescent="0.25">
      <c r="A616" t="str">
        <f t="shared" si="28"/>
        <v>-403.31.80.2</v>
      </c>
      <c r="B616" s="28">
        <v>-40</v>
      </c>
      <c r="C616" s="34">
        <v>3.3</v>
      </c>
      <c r="D616" s="34">
        <v>1.8</v>
      </c>
      <c r="E616" s="22">
        <v>0.2</v>
      </c>
      <c r="F616">
        <v>90.035899999999998</v>
      </c>
    </row>
    <row r="617" spans="1:6" hidden="1" x14ac:dyDescent="0.25">
      <c r="A617" t="str">
        <f t="shared" si="28"/>
        <v>-403.31.80.3</v>
      </c>
      <c r="B617" s="28">
        <v>-40</v>
      </c>
      <c r="C617" s="34">
        <v>3.3</v>
      </c>
      <c r="D617" s="34">
        <v>1.8</v>
      </c>
      <c r="E617" s="22">
        <v>0.3</v>
      </c>
      <c r="F617">
        <v>88.235200000000006</v>
      </c>
    </row>
    <row r="618" spans="1:6" hidden="1" x14ac:dyDescent="0.25">
      <c r="A618" t="str">
        <f t="shared" si="28"/>
        <v>-403.31.80.4</v>
      </c>
      <c r="B618" s="28">
        <v>-40</v>
      </c>
      <c r="C618" s="34">
        <v>3.3</v>
      </c>
      <c r="D618" s="34">
        <v>1.8</v>
      </c>
      <c r="E618" s="22">
        <v>0.4</v>
      </c>
      <c r="F618">
        <v>90.626000000000005</v>
      </c>
    </row>
    <row r="619" spans="1:6" hidden="1" x14ac:dyDescent="0.25">
      <c r="A619" t="str">
        <f t="shared" si="28"/>
        <v>-403.31.80.5</v>
      </c>
      <c r="B619" s="28">
        <v>-40</v>
      </c>
      <c r="C619" s="34">
        <v>3.3</v>
      </c>
      <c r="D619" s="34">
        <v>1.8</v>
      </c>
      <c r="E619" s="22">
        <v>0.5</v>
      </c>
      <c r="F619">
        <v>90.494200000000006</v>
      </c>
    </row>
    <row r="620" spans="1:6" hidden="1" x14ac:dyDescent="0.25">
      <c r="A620" t="str">
        <f t="shared" si="28"/>
        <v>-403.31.80.6</v>
      </c>
      <c r="B620" s="28">
        <v>-40</v>
      </c>
      <c r="C620" s="34">
        <v>3.3</v>
      </c>
      <c r="D620" s="34">
        <v>1.8</v>
      </c>
      <c r="E620" s="22">
        <v>0.6</v>
      </c>
      <c r="F620">
        <v>90.142700000000005</v>
      </c>
    </row>
    <row r="621" spans="1:6" hidden="1" x14ac:dyDescent="0.25">
      <c r="A621" t="str">
        <f t="shared" si="28"/>
        <v>-403.31.80.7</v>
      </c>
      <c r="B621" s="28">
        <v>-40</v>
      </c>
      <c r="C621" s="34">
        <v>3.3</v>
      </c>
      <c r="D621" s="34">
        <v>1.8</v>
      </c>
      <c r="E621" s="22">
        <v>0.7</v>
      </c>
      <c r="F621">
        <v>90.069699999999997</v>
      </c>
    </row>
    <row r="622" spans="1:6" hidden="1" x14ac:dyDescent="0.25">
      <c r="A622" t="str">
        <f t="shared" si="28"/>
        <v>-403.31.80.8</v>
      </c>
      <c r="B622" s="28">
        <v>-40</v>
      </c>
      <c r="C622" s="34">
        <v>3.3</v>
      </c>
      <c r="D622" s="34">
        <v>1.8</v>
      </c>
      <c r="E622" s="22">
        <v>0.8</v>
      </c>
      <c r="F622">
        <v>89.692300000000003</v>
      </c>
    </row>
    <row r="623" spans="1:6" hidden="1" x14ac:dyDescent="0.25">
      <c r="A623" t="str">
        <f t="shared" si="28"/>
        <v>-403.31.80.9</v>
      </c>
      <c r="B623" s="28">
        <v>-40</v>
      </c>
      <c r="C623" s="34">
        <v>3.3</v>
      </c>
      <c r="D623" s="34">
        <v>1.8</v>
      </c>
      <c r="E623" s="22">
        <v>0.9</v>
      </c>
      <c r="F623">
        <v>89.323800000000006</v>
      </c>
    </row>
    <row r="624" spans="1:6" hidden="1" x14ac:dyDescent="0.25">
      <c r="A624" t="str">
        <f t="shared" si="28"/>
        <v>-403.31.81</v>
      </c>
      <c r="B624" s="28">
        <v>-40</v>
      </c>
      <c r="C624" s="34">
        <v>3.3</v>
      </c>
      <c r="D624" s="34">
        <v>1.8</v>
      </c>
      <c r="E624" s="22">
        <v>1</v>
      </c>
      <c r="F624">
        <v>88.881699999999995</v>
      </c>
    </row>
    <row r="625" spans="1:6" hidden="1" x14ac:dyDescent="0.25">
      <c r="A625" t="str">
        <f t="shared" si="28"/>
        <v>-403.31.81.1</v>
      </c>
      <c r="B625" s="28">
        <v>-40</v>
      </c>
      <c r="C625" s="34">
        <v>3.3</v>
      </c>
      <c r="D625" s="34">
        <v>1.8</v>
      </c>
      <c r="E625" s="22">
        <v>1.1000000000000001</v>
      </c>
      <c r="F625">
        <v>88.3309</v>
      </c>
    </row>
    <row r="626" spans="1:6" hidden="1" x14ac:dyDescent="0.25">
      <c r="A626" t="str">
        <f t="shared" si="28"/>
        <v>-403.31.81.2</v>
      </c>
      <c r="B626" s="28">
        <v>-40</v>
      </c>
      <c r="C626" s="34">
        <v>3.3</v>
      </c>
      <c r="D626" s="34">
        <v>1.8</v>
      </c>
      <c r="E626" s="22">
        <v>1.2</v>
      </c>
      <c r="F626">
        <v>88.074399999999997</v>
      </c>
    </row>
    <row r="627" spans="1:6" hidden="1" x14ac:dyDescent="0.25">
      <c r="A627" t="str">
        <f t="shared" si="28"/>
        <v>-403.31.81.3</v>
      </c>
      <c r="B627" s="28">
        <v>-40</v>
      </c>
      <c r="C627" s="34">
        <v>3.3</v>
      </c>
      <c r="D627" s="34">
        <v>1.8</v>
      </c>
      <c r="E627" s="22">
        <v>1.3</v>
      </c>
      <c r="F627">
        <v>87.615700000000004</v>
      </c>
    </row>
    <row r="628" spans="1:6" hidden="1" x14ac:dyDescent="0.25">
      <c r="A628" t="str">
        <f t="shared" si="28"/>
        <v>-403.31.81.4</v>
      </c>
      <c r="B628" s="28">
        <v>-40</v>
      </c>
      <c r="C628" s="34">
        <v>3.3</v>
      </c>
      <c r="D628" s="34">
        <v>1.8</v>
      </c>
      <c r="E628" s="22">
        <v>1.4</v>
      </c>
      <c r="F628">
        <v>87.177599999999998</v>
      </c>
    </row>
    <row r="629" spans="1:6" hidden="1" x14ac:dyDescent="0.25">
      <c r="A629" t="str">
        <f t="shared" si="28"/>
        <v>-403.31.81.5</v>
      </c>
      <c r="B629" s="28">
        <v>-40</v>
      </c>
      <c r="C629" s="34">
        <v>3.3</v>
      </c>
      <c r="D629" s="34">
        <v>1.8</v>
      </c>
      <c r="E629" s="22">
        <v>1.5</v>
      </c>
      <c r="F629">
        <v>86.773200000000003</v>
      </c>
    </row>
    <row r="630" spans="1:6" hidden="1" x14ac:dyDescent="0.25">
      <c r="A630" t="str">
        <f t="shared" si="28"/>
        <v>-403.31.81.6</v>
      </c>
      <c r="B630" s="28">
        <v>-40</v>
      </c>
      <c r="C630" s="34">
        <v>3.3</v>
      </c>
      <c r="D630" s="34">
        <v>1.8</v>
      </c>
      <c r="E630" s="22">
        <v>1.6</v>
      </c>
      <c r="F630">
        <v>86.359300000000005</v>
      </c>
    </row>
    <row r="631" spans="1:6" hidden="1" x14ac:dyDescent="0.25">
      <c r="A631" t="str">
        <f t="shared" si="28"/>
        <v>-403.31.81.7</v>
      </c>
      <c r="B631" s="28">
        <v>-40</v>
      </c>
      <c r="C631" s="34">
        <v>3.3</v>
      </c>
      <c r="D631" s="34">
        <v>1.8</v>
      </c>
      <c r="E631" s="22">
        <v>1.7</v>
      </c>
      <c r="F631">
        <v>85.934700000000007</v>
      </c>
    </row>
    <row r="632" spans="1:6" hidden="1" x14ac:dyDescent="0.25">
      <c r="A632" t="str">
        <f t="shared" si="28"/>
        <v>-403.31.81.8</v>
      </c>
      <c r="B632" s="28">
        <v>-40</v>
      </c>
      <c r="C632" s="34">
        <v>3.3</v>
      </c>
      <c r="D632" s="34">
        <v>1.8</v>
      </c>
      <c r="E632" s="22">
        <v>1.8</v>
      </c>
      <c r="F632">
        <v>85.48</v>
      </c>
    </row>
    <row r="633" spans="1:6" hidden="1" x14ac:dyDescent="0.25">
      <c r="A633" t="str">
        <f t="shared" si="28"/>
        <v>-403.31.81.9</v>
      </c>
      <c r="B633" s="28">
        <v>-40</v>
      </c>
      <c r="C633" s="34">
        <v>3.3</v>
      </c>
      <c r="D633" s="34">
        <v>1.8</v>
      </c>
      <c r="E633" s="22">
        <v>1.9</v>
      </c>
      <c r="F633">
        <v>85.081800000000001</v>
      </c>
    </row>
    <row r="634" spans="1:6" hidden="1" x14ac:dyDescent="0.25">
      <c r="A634" t="str">
        <f t="shared" si="28"/>
        <v>-403.31.82</v>
      </c>
      <c r="B634" s="28">
        <v>-40</v>
      </c>
      <c r="C634" s="34">
        <v>3.3</v>
      </c>
      <c r="D634" s="34">
        <v>1.8</v>
      </c>
      <c r="E634" s="22">
        <v>2</v>
      </c>
      <c r="F634">
        <v>84.661000000000001</v>
      </c>
    </row>
    <row r="635" spans="1:6" hidden="1" x14ac:dyDescent="0.25">
      <c r="A635" t="str">
        <f t="shared" si="28"/>
        <v>-403.31.82.1</v>
      </c>
      <c r="B635" s="28">
        <v>-40</v>
      </c>
      <c r="C635" s="34">
        <v>3.3</v>
      </c>
      <c r="D635" s="34">
        <v>1.8</v>
      </c>
      <c r="E635" s="22">
        <v>2.1</v>
      </c>
      <c r="F635">
        <v>84.197299999999998</v>
      </c>
    </row>
    <row r="636" spans="1:6" hidden="1" x14ac:dyDescent="0.25">
      <c r="A636" t="str">
        <f t="shared" si="28"/>
        <v>-403.31.82.2</v>
      </c>
      <c r="B636" s="28">
        <v>-40</v>
      </c>
      <c r="C636" s="34">
        <v>3.3</v>
      </c>
      <c r="D636" s="34">
        <v>1.8</v>
      </c>
      <c r="E636" s="22">
        <v>2.2000000000000002</v>
      </c>
      <c r="F636">
        <v>83.740200000000002</v>
      </c>
    </row>
    <row r="637" spans="1:6" hidden="1" x14ac:dyDescent="0.25">
      <c r="A637" t="str">
        <f t="shared" si="28"/>
        <v>-403.31.82.3</v>
      </c>
      <c r="B637" s="28">
        <v>-40</v>
      </c>
      <c r="C637" s="34">
        <v>3.3</v>
      </c>
      <c r="D637" s="34">
        <v>1.8</v>
      </c>
      <c r="E637" s="22">
        <v>2.2999999999999998</v>
      </c>
      <c r="F637">
        <v>83.164900000000003</v>
      </c>
    </row>
    <row r="638" spans="1:6" hidden="1" x14ac:dyDescent="0.25">
      <c r="A638" t="str">
        <f t="shared" si="28"/>
        <v>-403.31.82.4</v>
      </c>
      <c r="B638" s="28">
        <v>-40</v>
      </c>
      <c r="C638" s="34">
        <v>3.3</v>
      </c>
      <c r="D638" s="34">
        <v>1.8</v>
      </c>
      <c r="E638" s="22">
        <v>2.4</v>
      </c>
      <c r="F638">
        <v>82.886300000000006</v>
      </c>
    </row>
    <row r="639" spans="1:6" hidden="1" x14ac:dyDescent="0.25">
      <c r="A639" t="str">
        <f t="shared" si="28"/>
        <v>-403.31.82.5</v>
      </c>
      <c r="B639" s="28">
        <v>-40</v>
      </c>
      <c r="C639" s="34">
        <v>3.3</v>
      </c>
      <c r="D639" s="34">
        <v>1.8</v>
      </c>
      <c r="E639" s="22">
        <v>2.5</v>
      </c>
      <c r="F639">
        <v>82.450199999999995</v>
      </c>
    </row>
    <row r="640" spans="1:6" hidden="1" x14ac:dyDescent="0.25">
      <c r="A640" t="str">
        <f t="shared" si="28"/>
        <v>-403.31.82.6</v>
      </c>
      <c r="B640" s="28">
        <v>-40</v>
      </c>
      <c r="C640" s="34">
        <v>3.3</v>
      </c>
      <c r="D640" s="34">
        <v>1.8</v>
      </c>
      <c r="E640" s="22">
        <v>2.6</v>
      </c>
      <c r="F640">
        <v>82.037199999999999</v>
      </c>
    </row>
    <row r="641" spans="1:6" hidden="1" x14ac:dyDescent="0.25">
      <c r="A641" t="str">
        <f t="shared" si="28"/>
        <v>-403.31.82.7</v>
      </c>
      <c r="B641" s="28">
        <v>-40</v>
      </c>
      <c r="C641" s="34">
        <v>3.3</v>
      </c>
      <c r="D641" s="34">
        <v>1.8</v>
      </c>
      <c r="E641" s="22">
        <v>2.7</v>
      </c>
      <c r="F641">
        <v>81.6267</v>
      </c>
    </row>
    <row r="642" spans="1:6" hidden="1" x14ac:dyDescent="0.25">
      <c r="A642" t="str">
        <f t="shared" si="28"/>
        <v>-403.31.82.8</v>
      </c>
      <c r="B642" s="28">
        <v>-40</v>
      </c>
      <c r="C642" s="34">
        <v>3.3</v>
      </c>
      <c r="D642" s="34">
        <v>1.8</v>
      </c>
      <c r="E642" s="22">
        <v>2.8</v>
      </c>
      <c r="F642">
        <v>81.242999999999995</v>
      </c>
    </row>
    <row r="643" spans="1:6" hidden="1" x14ac:dyDescent="0.25">
      <c r="A643" t="str">
        <f t="shared" si="28"/>
        <v>-403.31.82.9</v>
      </c>
      <c r="B643" s="28">
        <v>-40</v>
      </c>
      <c r="C643" s="34">
        <v>3.3</v>
      </c>
      <c r="D643" s="34">
        <v>1.8</v>
      </c>
      <c r="E643" s="22">
        <v>2.9</v>
      </c>
      <c r="F643">
        <v>80.7714</v>
      </c>
    </row>
    <row r="644" spans="1:6" hidden="1" x14ac:dyDescent="0.25">
      <c r="A644" t="str">
        <f t="shared" si="28"/>
        <v>-403.31.83</v>
      </c>
      <c r="B644" s="28">
        <v>-40</v>
      </c>
      <c r="C644" s="34">
        <v>3.3</v>
      </c>
      <c r="D644" s="34">
        <v>1.8</v>
      </c>
      <c r="E644" s="22">
        <v>3</v>
      </c>
      <c r="F644">
        <v>80.302000000000007</v>
      </c>
    </row>
    <row r="645" spans="1:6" hidden="1" x14ac:dyDescent="0.25">
      <c r="A645" t="str">
        <f t="shared" si="28"/>
        <v>-403.31.83.1</v>
      </c>
      <c r="B645" s="28">
        <v>-40</v>
      </c>
      <c r="C645" s="34">
        <v>3.3</v>
      </c>
      <c r="D645" s="34">
        <v>1.8</v>
      </c>
      <c r="E645" s="22">
        <v>3.1</v>
      </c>
      <c r="F645">
        <v>80.357299999999995</v>
      </c>
    </row>
    <row r="646" spans="1:6" hidden="1" x14ac:dyDescent="0.25">
      <c r="A646" t="str">
        <f t="shared" si="28"/>
        <v>-403.31.83.2</v>
      </c>
      <c r="B646" s="28">
        <v>-40</v>
      </c>
      <c r="C646" s="34">
        <v>3.3</v>
      </c>
      <c r="D646" s="34">
        <v>1.8</v>
      </c>
      <c r="E646" s="22">
        <v>3.2</v>
      </c>
      <c r="F646">
        <v>79.8964</v>
      </c>
    </row>
    <row r="647" spans="1:6" hidden="1" x14ac:dyDescent="0.25">
      <c r="A647" t="str">
        <f t="shared" si="28"/>
        <v>-403.31.83.3</v>
      </c>
      <c r="B647" s="28">
        <v>-40</v>
      </c>
      <c r="C647" s="34">
        <v>3.3</v>
      </c>
      <c r="D647" s="34">
        <v>1.8</v>
      </c>
      <c r="E647" s="22">
        <v>3.3</v>
      </c>
      <c r="F647">
        <v>79.421800000000005</v>
      </c>
    </row>
    <row r="648" spans="1:6" hidden="1" x14ac:dyDescent="0.25">
      <c r="A648" t="str">
        <f t="shared" si="28"/>
        <v>-403.31.83.4</v>
      </c>
      <c r="B648" s="28">
        <v>-40</v>
      </c>
      <c r="C648" s="34">
        <v>3.3</v>
      </c>
      <c r="D648" s="34">
        <v>1.8</v>
      </c>
      <c r="E648" s="22">
        <v>3.4</v>
      </c>
      <c r="F648">
        <v>78.955399999999997</v>
      </c>
    </row>
    <row r="649" spans="1:6" hidden="1" x14ac:dyDescent="0.25">
      <c r="A649" t="str">
        <f t="shared" si="28"/>
        <v>-403.31.83.5</v>
      </c>
      <c r="B649" s="28">
        <v>-40</v>
      </c>
      <c r="C649" s="34">
        <v>3.3</v>
      </c>
      <c r="D649" s="34">
        <v>1.8</v>
      </c>
      <c r="E649" s="22">
        <v>3.5</v>
      </c>
      <c r="F649">
        <v>78.497100000000003</v>
      </c>
    </row>
    <row r="650" spans="1:6" x14ac:dyDescent="0.25">
      <c r="A650" t="str">
        <f t="shared" ref="A650" si="30">B650&amp;C650&amp;D650&amp;E650</f>
        <v>-4052.50</v>
      </c>
      <c r="B650" s="28">
        <v>-40</v>
      </c>
      <c r="C650" s="34">
        <v>5</v>
      </c>
      <c r="D650" s="34">
        <v>2.5</v>
      </c>
      <c r="E650" s="22">
        <v>0</v>
      </c>
      <c r="F650">
        <v>1E-4</v>
      </c>
    </row>
    <row r="651" spans="1:6" hidden="1" x14ac:dyDescent="0.25">
      <c r="A651" t="str">
        <f t="shared" si="28"/>
        <v>-4052.50.1</v>
      </c>
      <c r="B651" s="28">
        <v>-40</v>
      </c>
      <c r="C651" s="34">
        <v>5</v>
      </c>
      <c r="D651" s="34">
        <v>2.5</v>
      </c>
      <c r="E651" s="22">
        <v>0.1</v>
      </c>
      <c r="F651">
        <v>88.868700000000004</v>
      </c>
    </row>
    <row r="652" spans="1:6" hidden="1" x14ac:dyDescent="0.25">
      <c r="A652" t="str">
        <f t="shared" si="28"/>
        <v>-4052.50.2</v>
      </c>
      <c r="B652" s="28">
        <v>-40</v>
      </c>
      <c r="C652" s="34">
        <v>5</v>
      </c>
      <c r="D652" s="34">
        <v>2.5</v>
      </c>
      <c r="E652" s="22">
        <v>0.2</v>
      </c>
      <c r="F652">
        <v>89.297300000000007</v>
      </c>
    </row>
    <row r="653" spans="1:6" hidden="1" x14ac:dyDescent="0.25">
      <c r="A653" t="str">
        <f t="shared" si="28"/>
        <v>-4052.50.3</v>
      </c>
      <c r="B653" s="28">
        <v>-40</v>
      </c>
      <c r="C653" s="34">
        <v>5</v>
      </c>
      <c r="D653" s="34">
        <v>2.5</v>
      </c>
      <c r="E653" s="22">
        <v>0.3</v>
      </c>
      <c r="F653">
        <v>89.115099999999998</v>
      </c>
    </row>
    <row r="654" spans="1:6" hidden="1" x14ac:dyDescent="0.25">
      <c r="A654" t="str">
        <f t="shared" si="28"/>
        <v>-4052.50.4</v>
      </c>
      <c r="B654" s="28">
        <v>-40</v>
      </c>
      <c r="C654" s="34">
        <v>5</v>
      </c>
      <c r="D654" s="34">
        <v>2.5</v>
      </c>
      <c r="E654" s="22">
        <v>0.4</v>
      </c>
      <c r="F654">
        <v>89.061599999999999</v>
      </c>
    </row>
    <row r="655" spans="1:6" hidden="1" x14ac:dyDescent="0.25">
      <c r="A655" t="str">
        <f t="shared" si="28"/>
        <v>-4052.50.5</v>
      </c>
      <c r="B655" s="28">
        <v>-40</v>
      </c>
      <c r="C655" s="34">
        <v>5</v>
      </c>
      <c r="D655" s="34">
        <v>2.5</v>
      </c>
      <c r="E655" s="22">
        <v>0.5</v>
      </c>
      <c r="F655">
        <v>90.0077</v>
      </c>
    </row>
    <row r="656" spans="1:6" hidden="1" x14ac:dyDescent="0.25">
      <c r="A656" t="str">
        <f t="shared" si="28"/>
        <v>-4052.50.6</v>
      </c>
      <c r="B656" s="28">
        <v>-40</v>
      </c>
      <c r="C656" s="34">
        <v>5</v>
      </c>
      <c r="D656" s="34">
        <v>2.5</v>
      </c>
      <c r="E656" s="22">
        <v>0.6</v>
      </c>
      <c r="F656">
        <v>90.525000000000006</v>
      </c>
    </row>
    <row r="657" spans="1:6" hidden="1" x14ac:dyDescent="0.25">
      <c r="A657" t="str">
        <f t="shared" si="28"/>
        <v>-4052.50.7</v>
      </c>
      <c r="B657" s="28">
        <v>-40</v>
      </c>
      <c r="C657" s="34">
        <v>5</v>
      </c>
      <c r="D657" s="34">
        <v>2.5</v>
      </c>
      <c r="E657" s="22">
        <v>0.7</v>
      </c>
      <c r="F657">
        <v>90.654200000000003</v>
      </c>
    </row>
    <row r="658" spans="1:6" hidden="1" x14ac:dyDescent="0.25">
      <c r="A658" t="str">
        <f t="shared" si="28"/>
        <v>-4052.50.8</v>
      </c>
      <c r="B658" s="28">
        <v>-40</v>
      </c>
      <c r="C658" s="34">
        <v>5</v>
      </c>
      <c r="D658" s="34">
        <v>2.5</v>
      </c>
      <c r="E658" s="22">
        <v>0.8</v>
      </c>
      <c r="F658">
        <v>90.664599999999993</v>
      </c>
    </row>
    <row r="659" spans="1:6" hidden="1" x14ac:dyDescent="0.25">
      <c r="A659" t="str">
        <f t="shared" si="28"/>
        <v>-4052.50.9</v>
      </c>
      <c r="B659" s="28">
        <v>-40</v>
      </c>
      <c r="C659" s="34">
        <v>5</v>
      </c>
      <c r="D659" s="34">
        <v>2.5</v>
      </c>
      <c r="E659" s="22">
        <v>0.9</v>
      </c>
      <c r="F659">
        <v>90.672399999999996</v>
      </c>
    </row>
    <row r="660" spans="1:6" hidden="1" x14ac:dyDescent="0.25">
      <c r="A660" t="str">
        <f t="shared" si="28"/>
        <v>-4052.51</v>
      </c>
      <c r="B660" s="28">
        <v>-40</v>
      </c>
      <c r="C660" s="34">
        <v>5</v>
      </c>
      <c r="D660" s="34">
        <v>2.5</v>
      </c>
      <c r="E660" s="22">
        <v>1</v>
      </c>
      <c r="F660">
        <v>90.497399999999999</v>
      </c>
    </row>
    <row r="661" spans="1:6" hidden="1" x14ac:dyDescent="0.25">
      <c r="A661" t="str">
        <f t="shared" si="28"/>
        <v>-4052.51.1</v>
      </c>
      <c r="B661" s="28">
        <v>-40</v>
      </c>
      <c r="C661" s="34">
        <v>5</v>
      </c>
      <c r="D661" s="34">
        <v>2.5</v>
      </c>
      <c r="E661" s="22">
        <v>1.1000000000000001</v>
      </c>
      <c r="F661">
        <v>90.170900000000003</v>
      </c>
    </row>
    <row r="662" spans="1:6" hidden="1" x14ac:dyDescent="0.25">
      <c r="A662" t="str">
        <f t="shared" si="28"/>
        <v>-4052.51.2</v>
      </c>
      <c r="B662" s="28">
        <v>-40</v>
      </c>
      <c r="C662" s="34">
        <v>5</v>
      </c>
      <c r="D662" s="34">
        <v>2.5</v>
      </c>
      <c r="E662" s="22">
        <v>1.2</v>
      </c>
      <c r="F662">
        <v>90.343500000000006</v>
      </c>
    </row>
    <row r="663" spans="1:6" hidden="1" x14ac:dyDescent="0.25">
      <c r="A663" t="str">
        <f t="shared" si="28"/>
        <v>-4052.51.3</v>
      </c>
      <c r="B663" s="28">
        <v>-40</v>
      </c>
      <c r="C663" s="34">
        <v>5</v>
      </c>
      <c r="D663" s="34">
        <v>2.5</v>
      </c>
      <c r="E663" s="22">
        <v>1.3</v>
      </c>
      <c r="F663">
        <v>90.173500000000004</v>
      </c>
    </row>
    <row r="664" spans="1:6" hidden="1" x14ac:dyDescent="0.25">
      <c r="A664" t="str">
        <f t="shared" si="28"/>
        <v>-4052.51.4</v>
      </c>
      <c r="B664" s="28">
        <v>-40</v>
      </c>
      <c r="C664" s="34">
        <v>5</v>
      </c>
      <c r="D664" s="34">
        <v>2.5</v>
      </c>
      <c r="E664" s="22">
        <v>1.4</v>
      </c>
      <c r="F664">
        <v>90.003</v>
      </c>
    </row>
    <row r="665" spans="1:6" hidden="1" x14ac:dyDescent="0.25">
      <c r="A665" t="str">
        <f t="shared" si="28"/>
        <v>-4052.51.5</v>
      </c>
      <c r="B665" s="28">
        <v>-40</v>
      </c>
      <c r="C665" s="34">
        <v>5</v>
      </c>
      <c r="D665" s="34">
        <v>2.5</v>
      </c>
      <c r="E665" s="22">
        <v>1.5</v>
      </c>
      <c r="F665">
        <v>89.877899999999997</v>
      </c>
    </row>
    <row r="666" spans="1:6" hidden="1" x14ac:dyDescent="0.25">
      <c r="A666" t="str">
        <f t="shared" si="28"/>
        <v>-4052.51.6</v>
      </c>
      <c r="B666" s="28">
        <v>-40</v>
      </c>
      <c r="C666" s="34">
        <v>5</v>
      </c>
      <c r="D666" s="34">
        <v>2.5</v>
      </c>
      <c r="E666" s="22">
        <v>1.6</v>
      </c>
      <c r="F666">
        <v>89.623000000000005</v>
      </c>
    </row>
    <row r="667" spans="1:6" hidden="1" x14ac:dyDescent="0.25">
      <c r="A667" t="str">
        <f t="shared" si="28"/>
        <v>-4052.51.7</v>
      </c>
      <c r="B667" s="28">
        <v>-40</v>
      </c>
      <c r="C667" s="34">
        <v>5</v>
      </c>
      <c r="D667" s="34">
        <v>2.5</v>
      </c>
      <c r="E667" s="22">
        <v>1.7</v>
      </c>
      <c r="F667">
        <v>89.346800000000002</v>
      </c>
    </row>
    <row r="668" spans="1:6" hidden="1" x14ac:dyDescent="0.25">
      <c r="A668" t="str">
        <f t="shared" si="28"/>
        <v>-4052.51.8</v>
      </c>
      <c r="B668" s="28">
        <v>-40</v>
      </c>
      <c r="C668" s="34">
        <v>5</v>
      </c>
      <c r="D668" s="34">
        <v>2.5</v>
      </c>
      <c r="E668" s="22">
        <v>1.8</v>
      </c>
      <c r="F668">
        <v>88.953699999999998</v>
      </c>
    </row>
    <row r="669" spans="1:6" hidden="1" x14ac:dyDescent="0.25">
      <c r="A669" t="str">
        <f t="shared" si="28"/>
        <v>-4052.51.9</v>
      </c>
      <c r="B669" s="28">
        <v>-40</v>
      </c>
      <c r="C669" s="34">
        <v>5</v>
      </c>
      <c r="D669" s="34">
        <v>2.5</v>
      </c>
      <c r="E669" s="22">
        <v>1.9</v>
      </c>
      <c r="F669">
        <v>88.891999999999996</v>
      </c>
    </row>
    <row r="670" spans="1:6" hidden="1" x14ac:dyDescent="0.25">
      <c r="A670" t="str">
        <f t="shared" si="28"/>
        <v>-4052.52</v>
      </c>
      <c r="B670" s="28">
        <v>-40</v>
      </c>
      <c r="C670" s="34">
        <v>5</v>
      </c>
      <c r="D670" s="34">
        <v>2.5</v>
      </c>
      <c r="E670" s="22">
        <v>2</v>
      </c>
      <c r="F670">
        <v>88.899199999999993</v>
      </c>
    </row>
    <row r="671" spans="1:6" hidden="1" x14ac:dyDescent="0.25">
      <c r="A671" t="str">
        <f t="shared" si="28"/>
        <v>-4052.52.1</v>
      </c>
      <c r="B671" s="28">
        <v>-40</v>
      </c>
      <c r="C671" s="34">
        <v>5</v>
      </c>
      <c r="D671" s="34">
        <v>2.5</v>
      </c>
      <c r="E671" s="22">
        <v>2.1</v>
      </c>
      <c r="F671">
        <v>88.348100000000002</v>
      </c>
    </row>
    <row r="672" spans="1:6" hidden="1" x14ac:dyDescent="0.25">
      <c r="A672" t="str">
        <f t="shared" si="28"/>
        <v>-4052.52.2</v>
      </c>
      <c r="B672" s="28">
        <v>-40</v>
      </c>
      <c r="C672" s="34">
        <v>5</v>
      </c>
      <c r="D672" s="34">
        <v>2.5</v>
      </c>
      <c r="E672" s="22">
        <v>2.2000000000000002</v>
      </c>
      <c r="F672">
        <v>88.094899999999996</v>
      </c>
    </row>
    <row r="673" spans="1:6" hidden="1" x14ac:dyDescent="0.25">
      <c r="A673" t="str">
        <f t="shared" si="28"/>
        <v>-4052.52.3</v>
      </c>
      <c r="B673" s="28">
        <v>-40</v>
      </c>
      <c r="C673" s="34">
        <v>5</v>
      </c>
      <c r="D673" s="34">
        <v>2.5</v>
      </c>
      <c r="E673" s="22">
        <v>2.2999999999999998</v>
      </c>
      <c r="F673">
        <v>87.825199999999995</v>
      </c>
    </row>
    <row r="674" spans="1:6" hidden="1" x14ac:dyDescent="0.25">
      <c r="A674" t="str">
        <f t="shared" si="28"/>
        <v>-4052.52.4</v>
      </c>
      <c r="B674" s="28">
        <v>-40</v>
      </c>
      <c r="C674" s="34">
        <v>5</v>
      </c>
      <c r="D674" s="34">
        <v>2.5</v>
      </c>
      <c r="E674" s="22">
        <v>2.4</v>
      </c>
      <c r="F674">
        <v>87.511300000000006</v>
      </c>
    </row>
    <row r="675" spans="1:6" hidden="1" x14ac:dyDescent="0.25">
      <c r="A675" t="str">
        <f t="shared" si="28"/>
        <v>-4052.52.5</v>
      </c>
      <c r="B675" s="28">
        <v>-40</v>
      </c>
      <c r="C675" s="34">
        <v>5</v>
      </c>
      <c r="D675" s="34">
        <v>2.5</v>
      </c>
      <c r="E675" s="22">
        <v>2.5</v>
      </c>
      <c r="F675">
        <v>87.256500000000003</v>
      </c>
    </row>
    <row r="676" spans="1:6" hidden="1" x14ac:dyDescent="0.25">
      <c r="A676" t="str">
        <f t="shared" si="28"/>
        <v>-4052.52.6</v>
      </c>
      <c r="B676" s="28">
        <v>-40</v>
      </c>
      <c r="C676" s="34">
        <v>5</v>
      </c>
      <c r="D676" s="34">
        <v>2.5</v>
      </c>
      <c r="E676" s="22">
        <v>2.6</v>
      </c>
      <c r="F676">
        <v>86.946100000000001</v>
      </c>
    </row>
    <row r="677" spans="1:6" hidden="1" x14ac:dyDescent="0.25">
      <c r="A677" t="str">
        <f t="shared" si="28"/>
        <v>-4052.52.7</v>
      </c>
      <c r="B677" s="28">
        <v>-40</v>
      </c>
      <c r="C677" s="34">
        <v>5</v>
      </c>
      <c r="D677" s="34">
        <v>2.5</v>
      </c>
      <c r="E677" s="22">
        <v>2.7</v>
      </c>
      <c r="F677">
        <v>86.696100000000001</v>
      </c>
    </row>
    <row r="678" spans="1:6" hidden="1" x14ac:dyDescent="0.25">
      <c r="A678" t="str">
        <f t="shared" si="28"/>
        <v>-4052.52.8</v>
      </c>
      <c r="B678" s="28">
        <v>-40</v>
      </c>
      <c r="C678" s="34">
        <v>5</v>
      </c>
      <c r="D678" s="34">
        <v>2.5</v>
      </c>
      <c r="E678" s="22">
        <v>2.8</v>
      </c>
      <c r="F678">
        <v>86.415099999999995</v>
      </c>
    </row>
    <row r="679" spans="1:6" hidden="1" x14ac:dyDescent="0.25">
      <c r="A679" t="str">
        <f t="shared" ref="A679:A744" si="31">B679&amp;C679&amp;D679&amp;E679</f>
        <v>-4052.52.9</v>
      </c>
      <c r="B679" s="28">
        <v>-40</v>
      </c>
      <c r="C679" s="34">
        <v>5</v>
      </c>
      <c r="D679" s="34">
        <v>2.5</v>
      </c>
      <c r="E679" s="22">
        <v>2.9</v>
      </c>
      <c r="F679">
        <v>86.128500000000003</v>
      </c>
    </row>
    <row r="680" spans="1:6" hidden="1" x14ac:dyDescent="0.25">
      <c r="A680" t="str">
        <f t="shared" si="31"/>
        <v>-4052.53</v>
      </c>
      <c r="B680" s="28">
        <v>-40</v>
      </c>
      <c r="C680" s="34">
        <v>5</v>
      </c>
      <c r="D680" s="34">
        <v>2.5</v>
      </c>
      <c r="E680" s="22">
        <v>3</v>
      </c>
      <c r="F680">
        <v>85.846000000000004</v>
      </c>
    </row>
    <row r="681" spans="1:6" hidden="1" x14ac:dyDescent="0.25">
      <c r="A681" t="str">
        <f t="shared" si="31"/>
        <v>-4052.53.1</v>
      </c>
      <c r="B681" s="28">
        <v>-40</v>
      </c>
      <c r="C681" s="34">
        <v>5</v>
      </c>
      <c r="D681" s="34">
        <v>2.5</v>
      </c>
      <c r="E681" s="22">
        <v>3.1</v>
      </c>
      <c r="F681">
        <v>85.569199999999995</v>
      </c>
    </row>
    <row r="682" spans="1:6" hidden="1" x14ac:dyDescent="0.25">
      <c r="A682" t="str">
        <f t="shared" si="31"/>
        <v>-4052.53.2</v>
      </c>
      <c r="B682" s="28">
        <v>-40</v>
      </c>
      <c r="C682" s="34">
        <v>5</v>
      </c>
      <c r="D682" s="34">
        <v>2.5</v>
      </c>
      <c r="E682" s="22">
        <v>3.2</v>
      </c>
      <c r="F682">
        <v>85.251199999999997</v>
      </c>
    </row>
    <row r="683" spans="1:6" hidden="1" x14ac:dyDescent="0.25">
      <c r="A683" t="str">
        <f t="shared" si="31"/>
        <v>-4052.53.3</v>
      </c>
      <c r="B683" s="28">
        <v>-40</v>
      </c>
      <c r="C683" s="34">
        <v>5</v>
      </c>
      <c r="D683" s="34">
        <v>2.5</v>
      </c>
      <c r="E683" s="22">
        <v>3.3</v>
      </c>
      <c r="F683">
        <v>85.171599999999998</v>
      </c>
    </row>
    <row r="684" spans="1:6" hidden="1" x14ac:dyDescent="0.25">
      <c r="A684" t="str">
        <f t="shared" si="31"/>
        <v>-4052.53.4</v>
      </c>
      <c r="B684" s="28">
        <v>-40</v>
      </c>
      <c r="C684" s="34">
        <v>5</v>
      </c>
      <c r="D684" s="34">
        <v>2.5</v>
      </c>
      <c r="E684" s="22">
        <v>3.4</v>
      </c>
      <c r="F684">
        <v>84.855699999999999</v>
      </c>
    </row>
    <row r="685" spans="1:6" hidden="1" x14ac:dyDescent="0.25">
      <c r="A685" t="str">
        <f t="shared" si="31"/>
        <v>-4052.53.5</v>
      </c>
      <c r="B685" s="28">
        <v>-40</v>
      </c>
      <c r="C685" s="34">
        <v>5</v>
      </c>
      <c r="D685" s="34">
        <v>2.5</v>
      </c>
      <c r="E685" s="22">
        <v>3.5</v>
      </c>
      <c r="F685">
        <v>84.547899999999998</v>
      </c>
    </row>
    <row r="686" spans="1:6" x14ac:dyDescent="0.25">
      <c r="A686" t="str">
        <f t="shared" ref="A686" si="32">B686&amp;C686&amp;D686&amp;E686</f>
        <v>-403.32.50</v>
      </c>
      <c r="B686" s="28">
        <v>-40</v>
      </c>
      <c r="C686" s="34">
        <v>3.3</v>
      </c>
      <c r="D686" s="34">
        <v>2.5</v>
      </c>
      <c r="E686" s="22">
        <v>0</v>
      </c>
      <c r="F686">
        <v>1E-4</v>
      </c>
    </row>
    <row r="687" spans="1:6" hidden="1" x14ac:dyDescent="0.25">
      <c r="A687" t="str">
        <f t="shared" si="31"/>
        <v>-403.32.50.1</v>
      </c>
      <c r="B687" s="28">
        <v>-40</v>
      </c>
      <c r="C687" s="34">
        <v>3.3</v>
      </c>
      <c r="D687" s="34">
        <v>2.5</v>
      </c>
      <c r="E687" s="22">
        <v>0.1</v>
      </c>
      <c r="F687">
        <v>91.678899999999999</v>
      </c>
    </row>
    <row r="688" spans="1:6" hidden="1" x14ac:dyDescent="0.25">
      <c r="A688" t="str">
        <f t="shared" si="31"/>
        <v>-403.32.50.2</v>
      </c>
      <c r="B688" s="28">
        <v>-40</v>
      </c>
      <c r="C688" s="34">
        <v>3.3</v>
      </c>
      <c r="D688" s="34">
        <v>2.5</v>
      </c>
      <c r="E688" s="22">
        <v>0.2</v>
      </c>
      <c r="F688">
        <v>91.220100000000002</v>
      </c>
    </row>
    <row r="689" spans="1:6" hidden="1" x14ac:dyDescent="0.25">
      <c r="A689" t="str">
        <f t="shared" si="31"/>
        <v>-403.32.50.3</v>
      </c>
      <c r="B689" s="28">
        <v>-40</v>
      </c>
      <c r="C689" s="34">
        <v>3.3</v>
      </c>
      <c r="D689" s="34">
        <v>2.5</v>
      </c>
      <c r="E689" s="22">
        <v>0.3</v>
      </c>
      <c r="F689">
        <v>93.187200000000004</v>
      </c>
    </row>
    <row r="690" spans="1:6" hidden="1" x14ac:dyDescent="0.25">
      <c r="A690" t="str">
        <f t="shared" si="31"/>
        <v>-403.32.50.4</v>
      </c>
      <c r="B690" s="28">
        <v>-40</v>
      </c>
      <c r="C690" s="34">
        <v>3.3</v>
      </c>
      <c r="D690" s="34">
        <v>2.5</v>
      </c>
      <c r="E690" s="22">
        <v>0.4</v>
      </c>
      <c r="F690">
        <v>93.801000000000002</v>
      </c>
    </row>
    <row r="691" spans="1:6" hidden="1" x14ac:dyDescent="0.25">
      <c r="A691" t="str">
        <f t="shared" si="31"/>
        <v>-403.32.50.5</v>
      </c>
      <c r="B691" s="28">
        <v>-40</v>
      </c>
      <c r="C691" s="34">
        <v>3.3</v>
      </c>
      <c r="D691" s="34">
        <v>2.5</v>
      </c>
      <c r="E691" s="22">
        <v>0.5</v>
      </c>
      <c r="F691">
        <v>93.420500000000004</v>
      </c>
    </row>
    <row r="692" spans="1:6" hidden="1" x14ac:dyDescent="0.25">
      <c r="A692" t="str">
        <f t="shared" si="31"/>
        <v>-403.32.50.6</v>
      </c>
      <c r="B692" s="28">
        <v>-40</v>
      </c>
      <c r="C692" s="34">
        <v>3.3</v>
      </c>
      <c r="D692" s="34">
        <v>2.5</v>
      </c>
      <c r="E692" s="22">
        <v>0.6</v>
      </c>
      <c r="F692">
        <v>93.380499999999998</v>
      </c>
    </row>
    <row r="693" spans="1:6" hidden="1" x14ac:dyDescent="0.25">
      <c r="A693" t="str">
        <f t="shared" si="31"/>
        <v>-403.32.50.7</v>
      </c>
      <c r="B693" s="28">
        <v>-40</v>
      </c>
      <c r="C693" s="34">
        <v>3.3</v>
      </c>
      <c r="D693" s="34">
        <v>2.5</v>
      </c>
      <c r="E693" s="22">
        <v>0.7</v>
      </c>
      <c r="F693">
        <v>92.977999999999994</v>
      </c>
    </row>
    <row r="694" spans="1:6" hidden="1" x14ac:dyDescent="0.25">
      <c r="A694" t="str">
        <f t="shared" si="31"/>
        <v>-403.32.50.8</v>
      </c>
      <c r="B694" s="28">
        <v>-40</v>
      </c>
      <c r="C694" s="34">
        <v>3.3</v>
      </c>
      <c r="D694" s="34">
        <v>2.5</v>
      </c>
      <c r="E694" s="22">
        <v>0.8</v>
      </c>
      <c r="F694">
        <v>92.696600000000004</v>
      </c>
    </row>
    <row r="695" spans="1:6" hidden="1" x14ac:dyDescent="0.25">
      <c r="A695" t="str">
        <f t="shared" si="31"/>
        <v>-403.32.50.9</v>
      </c>
      <c r="B695" s="28">
        <v>-40</v>
      </c>
      <c r="C695" s="34">
        <v>3.3</v>
      </c>
      <c r="D695" s="34">
        <v>2.5</v>
      </c>
      <c r="E695" s="22">
        <v>0.9</v>
      </c>
      <c r="F695">
        <v>92.449600000000004</v>
      </c>
    </row>
    <row r="696" spans="1:6" hidden="1" x14ac:dyDescent="0.25">
      <c r="A696" t="str">
        <f t="shared" si="31"/>
        <v>-403.32.51</v>
      </c>
      <c r="B696" s="28">
        <v>-40</v>
      </c>
      <c r="C696" s="34">
        <v>3.3</v>
      </c>
      <c r="D696" s="34">
        <v>2.5</v>
      </c>
      <c r="E696" s="22">
        <v>1</v>
      </c>
      <c r="F696">
        <v>92.073700000000002</v>
      </c>
    </row>
    <row r="697" spans="1:6" hidden="1" x14ac:dyDescent="0.25">
      <c r="A697" t="str">
        <f t="shared" si="31"/>
        <v>-403.32.51.1</v>
      </c>
      <c r="B697" s="28">
        <v>-40</v>
      </c>
      <c r="C697" s="34">
        <v>3.3</v>
      </c>
      <c r="D697" s="34">
        <v>2.5</v>
      </c>
      <c r="E697" s="22">
        <v>1.1000000000000001</v>
      </c>
      <c r="F697">
        <v>91.889700000000005</v>
      </c>
    </row>
    <row r="698" spans="1:6" hidden="1" x14ac:dyDescent="0.25">
      <c r="A698" t="str">
        <f t="shared" si="31"/>
        <v>-403.32.51.2</v>
      </c>
      <c r="B698" s="28">
        <v>-40</v>
      </c>
      <c r="C698" s="34">
        <v>3.3</v>
      </c>
      <c r="D698" s="34">
        <v>2.5</v>
      </c>
      <c r="E698" s="22">
        <v>1.2</v>
      </c>
      <c r="F698">
        <v>91.590199999999996</v>
      </c>
    </row>
    <row r="699" spans="1:6" hidden="1" x14ac:dyDescent="0.25">
      <c r="A699" t="str">
        <f t="shared" si="31"/>
        <v>-403.32.51.3</v>
      </c>
      <c r="B699" s="28">
        <v>-40</v>
      </c>
      <c r="C699" s="34">
        <v>3.3</v>
      </c>
      <c r="D699" s="34">
        <v>2.5</v>
      </c>
      <c r="E699" s="22">
        <v>1.3</v>
      </c>
      <c r="F699">
        <v>91.294700000000006</v>
      </c>
    </row>
    <row r="700" spans="1:6" hidden="1" x14ac:dyDescent="0.25">
      <c r="A700" t="str">
        <f t="shared" si="31"/>
        <v>-403.32.51.4</v>
      </c>
      <c r="B700" s="28">
        <v>-40</v>
      </c>
      <c r="C700" s="34">
        <v>3.3</v>
      </c>
      <c r="D700" s="34">
        <v>2.5</v>
      </c>
      <c r="E700" s="22">
        <v>1.4</v>
      </c>
      <c r="F700">
        <v>91.003799999999998</v>
      </c>
    </row>
    <row r="701" spans="1:6" hidden="1" x14ac:dyDescent="0.25">
      <c r="A701" t="str">
        <f t="shared" si="31"/>
        <v>-403.32.51.5</v>
      </c>
      <c r="B701" s="28">
        <v>-40</v>
      </c>
      <c r="C701" s="34">
        <v>3.3</v>
      </c>
      <c r="D701" s="34">
        <v>2.5</v>
      </c>
      <c r="E701" s="22">
        <v>1.5</v>
      </c>
      <c r="F701">
        <v>90.868200000000002</v>
      </c>
    </row>
    <row r="702" spans="1:6" hidden="1" x14ac:dyDescent="0.25">
      <c r="A702" t="str">
        <f t="shared" si="31"/>
        <v>-403.32.51.6</v>
      </c>
      <c r="B702" s="28">
        <v>-40</v>
      </c>
      <c r="C702" s="34">
        <v>3.3</v>
      </c>
      <c r="D702" s="34">
        <v>2.5</v>
      </c>
      <c r="E702" s="22">
        <v>1.6</v>
      </c>
      <c r="F702">
        <v>90.508700000000005</v>
      </c>
    </row>
    <row r="703" spans="1:6" hidden="1" x14ac:dyDescent="0.25">
      <c r="A703" t="str">
        <f t="shared" si="31"/>
        <v>-403.32.51.7</v>
      </c>
      <c r="B703" s="28">
        <v>-40</v>
      </c>
      <c r="C703" s="34">
        <v>3.3</v>
      </c>
      <c r="D703" s="34">
        <v>2.5</v>
      </c>
      <c r="E703" s="22">
        <v>1.7</v>
      </c>
      <c r="F703">
        <v>90.0608</v>
      </c>
    </row>
    <row r="704" spans="1:6" hidden="1" x14ac:dyDescent="0.25">
      <c r="A704" t="str">
        <f t="shared" si="31"/>
        <v>-403.32.51.8</v>
      </c>
      <c r="B704" s="28">
        <v>-40</v>
      </c>
      <c r="C704" s="34">
        <v>3.3</v>
      </c>
      <c r="D704" s="34">
        <v>2.5</v>
      </c>
      <c r="E704" s="22">
        <v>1.8</v>
      </c>
      <c r="F704">
        <v>89.765900000000002</v>
      </c>
    </row>
    <row r="705" spans="1:6" hidden="1" x14ac:dyDescent="0.25">
      <c r="A705" t="str">
        <f t="shared" si="31"/>
        <v>-403.32.51.9</v>
      </c>
      <c r="B705" s="28">
        <v>-40</v>
      </c>
      <c r="C705" s="34">
        <v>3.3</v>
      </c>
      <c r="D705" s="34">
        <v>2.5</v>
      </c>
      <c r="E705" s="22">
        <v>1.9</v>
      </c>
      <c r="F705">
        <v>89.4572</v>
      </c>
    </row>
    <row r="706" spans="1:6" hidden="1" x14ac:dyDescent="0.25">
      <c r="A706" t="str">
        <f t="shared" si="31"/>
        <v>-403.32.52</v>
      </c>
      <c r="B706" s="28">
        <v>-40</v>
      </c>
      <c r="C706" s="34">
        <v>3.3</v>
      </c>
      <c r="D706" s="34">
        <v>2.5</v>
      </c>
      <c r="E706" s="22">
        <v>2</v>
      </c>
      <c r="F706">
        <v>89.139200000000002</v>
      </c>
    </row>
    <row r="707" spans="1:6" hidden="1" x14ac:dyDescent="0.25">
      <c r="A707" t="str">
        <f t="shared" si="31"/>
        <v>-403.32.52.1</v>
      </c>
      <c r="B707" s="28">
        <v>-40</v>
      </c>
      <c r="C707" s="34">
        <v>3.3</v>
      </c>
      <c r="D707" s="34">
        <v>2.5</v>
      </c>
      <c r="E707" s="22">
        <v>2.1</v>
      </c>
      <c r="F707">
        <v>88.850499999999997</v>
      </c>
    </row>
    <row r="708" spans="1:6" hidden="1" x14ac:dyDescent="0.25">
      <c r="A708" t="str">
        <f t="shared" si="31"/>
        <v>-403.32.52.2</v>
      </c>
      <c r="B708" s="28">
        <v>-40</v>
      </c>
      <c r="C708" s="34">
        <v>3.3</v>
      </c>
      <c r="D708" s="34">
        <v>2.5</v>
      </c>
      <c r="E708" s="22">
        <v>2.2000000000000002</v>
      </c>
      <c r="F708">
        <v>88.584500000000006</v>
      </c>
    </row>
    <row r="709" spans="1:6" hidden="1" x14ac:dyDescent="0.25">
      <c r="A709" t="str">
        <f t="shared" si="31"/>
        <v>-403.32.52.3</v>
      </c>
      <c r="B709" s="28">
        <v>-40</v>
      </c>
      <c r="C709" s="34">
        <v>3.3</v>
      </c>
      <c r="D709" s="34">
        <v>2.5</v>
      </c>
      <c r="E709" s="22">
        <v>2.2999999999999998</v>
      </c>
      <c r="F709">
        <v>88.2376</v>
      </c>
    </row>
    <row r="710" spans="1:6" hidden="1" x14ac:dyDescent="0.25">
      <c r="A710" t="str">
        <f t="shared" si="31"/>
        <v>-403.32.52.4</v>
      </c>
      <c r="B710" s="28">
        <v>-40</v>
      </c>
      <c r="C710" s="34">
        <v>3.3</v>
      </c>
      <c r="D710" s="34">
        <v>2.5</v>
      </c>
      <c r="E710" s="22">
        <v>2.4</v>
      </c>
      <c r="F710">
        <v>88.256799999999998</v>
      </c>
    </row>
    <row r="711" spans="1:6" hidden="1" x14ac:dyDescent="0.25">
      <c r="A711" t="str">
        <f t="shared" si="31"/>
        <v>-403.32.52.5</v>
      </c>
      <c r="B711" s="28">
        <v>-40</v>
      </c>
      <c r="C711" s="34">
        <v>3.3</v>
      </c>
      <c r="D711" s="34">
        <v>2.5</v>
      </c>
      <c r="E711" s="22">
        <v>2.5</v>
      </c>
      <c r="F711">
        <v>88.049899999999994</v>
      </c>
    </row>
    <row r="712" spans="1:6" hidden="1" x14ac:dyDescent="0.25">
      <c r="A712" t="str">
        <f t="shared" si="31"/>
        <v>-403.32.52.6</v>
      </c>
      <c r="B712" s="28">
        <v>-40</v>
      </c>
      <c r="C712" s="34">
        <v>3.3</v>
      </c>
      <c r="D712" s="34">
        <v>2.5</v>
      </c>
      <c r="E712" s="22">
        <v>2.6</v>
      </c>
      <c r="F712">
        <v>87.693399999999997</v>
      </c>
    </row>
    <row r="713" spans="1:6" hidden="1" x14ac:dyDescent="0.25">
      <c r="A713" t="str">
        <f t="shared" si="31"/>
        <v>-403.32.52.7</v>
      </c>
      <c r="B713" s="28">
        <v>-40</v>
      </c>
      <c r="C713" s="34">
        <v>3.3</v>
      </c>
      <c r="D713" s="34">
        <v>2.5</v>
      </c>
      <c r="E713" s="22">
        <v>2.7</v>
      </c>
      <c r="F713">
        <v>87.343800000000002</v>
      </c>
    </row>
    <row r="714" spans="1:6" hidden="1" x14ac:dyDescent="0.25">
      <c r="A714" t="str">
        <f t="shared" si="31"/>
        <v>-403.32.52.8</v>
      </c>
      <c r="B714" s="28">
        <v>-40</v>
      </c>
      <c r="C714" s="34">
        <v>3.3</v>
      </c>
      <c r="D714" s="34">
        <v>2.5</v>
      </c>
      <c r="E714" s="22">
        <v>2.8</v>
      </c>
      <c r="F714">
        <v>86.988</v>
      </c>
    </row>
    <row r="715" spans="1:6" hidden="1" x14ac:dyDescent="0.25">
      <c r="A715" t="str">
        <f t="shared" si="31"/>
        <v>-403.32.52.9</v>
      </c>
      <c r="B715" s="28">
        <v>-40</v>
      </c>
      <c r="C715" s="34">
        <v>3.3</v>
      </c>
      <c r="D715" s="34">
        <v>2.5</v>
      </c>
      <c r="E715" s="22">
        <v>2.9</v>
      </c>
      <c r="F715">
        <v>86.638999999999996</v>
      </c>
    </row>
    <row r="716" spans="1:6" hidden="1" x14ac:dyDescent="0.25">
      <c r="A716" t="str">
        <f t="shared" si="31"/>
        <v>-403.32.53</v>
      </c>
      <c r="B716" s="28">
        <v>-40</v>
      </c>
      <c r="C716" s="34">
        <v>3.3</v>
      </c>
      <c r="D716" s="34">
        <v>2.5</v>
      </c>
      <c r="E716" s="22">
        <v>3</v>
      </c>
      <c r="F716">
        <v>86.279700000000005</v>
      </c>
    </row>
    <row r="717" spans="1:6" hidden="1" x14ac:dyDescent="0.25">
      <c r="A717" t="str">
        <f t="shared" si="31"/>
        <v>-403.32.53.1</v>
      </c>
      <c r="B717" s="28">
        <v>-40</v>
      </c>
      <c r="C717" s="34">
        <v>3.3</v>
      </c>
      <c r="D717" s="34">
        <v>2.5</v>
      </c>
      <c r="E717" s="22">
        <v>3.1</v>
      </c>
      <c r="F717">
        <v>85.923699999999997</v>
      </c>
    </row>
    <row r="718" spans="1:6" hidden="1" x14ac:dyDescent="0.25">
      <c r="A718" t="str">
        <f t="shared" si="31"/>
        <v>-403.32.53.2</v>
      </c>
      <c r="B718" s="28">
        <v>-40</v>
      </c>
      <c r="C718" s="34">
        <v>3.3</v>
      </c>
      <c r="D718" s="34">
        <v>2.5</v>
      </c>
      <c r="E718" s="22">
        <v>3.2</v>
      </c>
      <c r="F718">
        <v>85.563299999999998</v>
      </c>
    </row>
    <row r="719" spans="1:6" hidden="1" x14ac:dyDescent="0.25">
      <c r="A719" t="str">
        <f t="shared" si="31"/>
        <v>-403.32.53.3</v>
      </c>
      <c r="B719" s="28">
        <v>-40</v>
      </c>
      <c r="C719" s="34">
        <v>3.3</v>
      </c>
      <c r="D719" s="34">
        <v>2.5</v>
      </c>
      <c r="E719" s="22">
        <v>3.3</v>
      </c>
      <c r="F719">
        <v>85.202200000000005</v>
      </c>
    </row>
    <row r="720" spans="1:6" hidden="1" x14ac:dyDescent="0.25">
      <c r="A720" t="str">
        <f t="shared" si="31"/>
        <v>-403.32.53.4</v>
      </c>
      <c r="B720" s="28">
        <v>-40</v>
      </c>
      <c r="C720" s="34">
        <v>3.3</v>
      </c>
      <c r="D720" s="34">
        <v>2.5</v>
      </c>
      <c r="E720" s="22">
        <v>3.4</v>
      </c>
      <c r="F720">
        <v>84.834299999999999</v>
      </c>
    </row>
    <row r="721" spans="1:6" hidden="1" x14ac:dyDescent="0.25">
      <c r="A721" t="str">
        <f t="shared" si="31"/>
        <v>-403.32.53.5</v>
      </c>
      <c r="B721" s="28">
        <v>-40</v>
      </c>
      <c r="C721" s="34">
        <v>3.3</v>
      </c>
      <c r="D721" s="34">
        <v>2.5</v>
      </c>
      <c r="E721" s="22">
        <v>3.5</v>
      </c>
      <c r="F721">
        <v>84.466200000000001</v>
      </c>
    </row>
    <row r="722" spans="1:6" x14ac:dyDescent="0.25">
      <c r="A722" t="str">
        <f t="shared" ref="A722" si="33">B722&amp;C722&amp;D722&amp;E722</f>
        <v>-4053.30</v>
      </c>
      <c r="B722" s="28">
        <v>-40</v>
      </c>
      <c r="C722" s="34">
        <v>5</v>
      </c>
      <c r="D722" s="34">
        <v>3.3</v>
      </c>
      <c r="E722" s="22">
        <v>0</v>
      </c>
      <c r="F722">
        <v>1E-4</v>
      </c>
    </row>
    <row r="723" spans="1:6" hidden="1" x14ac:dyDescent="0.25">
      <c r="A723" t="str">
        <f t="shared" si="31"/>
        <v>-4053.30.1</v>
      </c>
      <c r="B723" s="28">
        <v>-40</v>
      </c>
      <c r="C723" s="34">
        <v>5</v>
      </c>
      <c r="D723" s="34">
        <v>3.3</v>
      </c>
      <c r="E723" s="22">
        <v>0.1</v>
      </c>
      <c r="F723">
        <v>90.912099999999995</v>
      </c>
    </row>
    <row r="724" spans="1:6" hidden="1" x14ac:dyDescent="0.25">
      <c r="A724" t="str">
        <f t="shared" si="31"/>
        <v>-4053.30.2</v>
      </c>
      <c r="B724" s="28">
        <v>-40</v>
      </c>
      <c r="C724" s="34">
        <v>5</v>
      </c>
      <c r="D724" s="34">
        <v>3.3</v>
      </c>
      <c r="E724" s="22">
        <v>0.2</v>
      </c>
      <c r="F724">
        <v>90.555300000000003</v>
      </c>
    </row>
    <row r="725" spans="1:6" hidden="1" x14ac:dyDescent="0.25">
      <c r="A725" t="str">
        <f t="shared" si="31"/>
        <v>-4053.30.3</v>
      </c>
      <c r="B725" s="28">
        <v>-40</v>
      </c>
      <c r="C725" s="34">
        <v>5</v>
      </c>
      <c r="D725" s="34">
        <v>3.3</v>
      </c>
      <c r="E725" s="22">
        <v>0.3</v>
      </c>
      <c r="F725">
        <v>89.404600000000002</v>
      </c>
    </row>
    <row r="726" spans="1:6" hidden="1" x14ac:dyDescent="0.25">
      <c r="A726" t="str">
        <f t="shared" si="31"/>
        <v>-4053.30.4</v>
      </c>
      <c r="B726" s="28">
        <v>-40</v>
      </c>
      <c r="C726" s="34">
        <v>5</v>
      </c>
      <c r="D726" s="34">
        <v>3.3</v>
      </c>
      <c r="E726" s="22">
        <v>0.4</v>
      </c>
      <c r="F726">
        <v>92.063900000000004</v>
      </c>
    </row>
    <row r="727" spans="1:6" hidden="1" x14ac:dyDescent="0.25">
      <c r="A727" t="str">
        <f t="shared" si="31"/>
        <v>-4053.30.5</v>
      </c>
      <c r="B727" s="28">
        <v>-40</v>
      </c>
      <c r="C727" s="34">
        <v>5</v>
      </c>
      <c r="D727" s="34">
        <v>3.3</v>
      </c>
      <c r="E727" s="22">
        <v>0.5</v>
      </c>
      <c r="F727">
        <v>92.590800000000002</v>
      </c>
    </row>
    <row r="728" spans="1:6" hidden="1" x14ac:dyDescent="0.25">
      <c r="A728" t="str">
        <f t="shared" si="31"/>
        <v>-4053.30.6</v>
      </c>
      <c r="B728" s="28">
        <v>-40</v>
      </c>
      <c r="C728" s="34">
        <v>5</v>
      </c>
      <c r="D728" s="34">
        <v>3.3</v>
      </c>
      <c r="E728" s="22">
        <v>0.6</v>
      </c>
      <c r="F728">
        <v>93.521500000000003</v>
      </c>
    </row>
    <row r="729" spans="1:6" hidden="1" x14ac:dyDescent="0.25">
      <c r="A729" t="str">
        <f t="shared" si="31"/>
        <v>-4053.30.7</v>
      </c>
      <c r="B729" s="28">
        <v>-40</v>
      </c>
      <c r="C729" s="34">
        <v>5</v>
      </c>
      <c r="D729" s="34">
        <v>3.3</v>
      </c>
      <c r="E729" s="22">
        <v>0.7</v>
      </c>
      <c r="F729">
        <v>93.237499999999997</v>
      </c>
    </row>
    <row r="730" spans="1:6" hidden="1" x14ac:dyDescent="0.25">
      <c r="A730" t="str">
        <f t="shared" si="31"/>
        <v>-4053.30.8</v>
      </c>
      <c r="B730" s="28">
        <v>-40</v>
      </c>
      <c r="C730" s="34">
        <v>5</v>
      </c>
      <c r="D730" s="34">
        <v>3.3</v>
      </c>
      <c r="E730" s="22">
        <v>0.8</v>
      </c>
      <c r="F730">
        <v>92.868899999999996</v>
      </c>
    </row>
    <row r="731" spans="1:6" hidden="1" x14ac:dyDescent="0.25">
      <c r="A731" t="str">
        <f t="shared" si="31"/>
        <v>-4053.30.9</v>
      </c>
      <c r="B731" s="28">
        <v>-40</v>
      </c>
      <c r="C731" s="34">
        <v>5</v>
      </c>
      <c r="D731" s="34">
        <v>3.3</v>
      </c>
      <c r="E731" s="22">
        <v>0.9</v>
      </c>
      <c r="F731">
        <v>93.178299999999993</v>
      </c>
    </row>
    <row r="732" spans="1:6" hidden="1" x14ac:dyDescent="0.25">
      <c r="A732" t="str">
        <f t="shared" si="31"/>
        <v>-4053.31</v>
      </c>
      <c r="B732" s="28">
        <v>-40</v>
      </c>
      <c r="C732" s="34">
        <v>5</v>
      </c>
      <c r="D732" s="34">
        <v>3.3</v>
      </c>
      <c r="E732" s="22">
        <v>1</v>
      </c>
      <c r="F732">
        <v>92.967100000000002</v>
      </c>
    </row>
    <row r="733" spans="1:6" hidden="1" x14ac:dyDescent="0.25">
      <c r="A733" t="str">
        <f t="shared" si="31"/>
        <v>-4053.31.1</v>
      </c>
      <c r="B733" s="28">
        <v>-40</v>
      </c>
      <c r="C733" s="34">
        <v>5</v>
      </c>
      <c r="D733" s="34">
        <v>3.3</v>
      </c>
      <c r="E733" s="22">
        <v>1.1000000000000001</v>
      </c>
      <c r="F733">
        <v>93.125399999999999</v>
      </c>
    </row>
    <row r="734" spans="1:6" hidden="1" x14ac:dyDescent="0.25">
      <c r="A734" t="str">
        <f t="shared" si="31"/>
        <v>-4053.31.2</v>
      </c>
      <c r="B734" s="28">
        <v>-40</v>
      </c>
      <c r="C734" s="34">
        <v>5</v>
      </c>
      <c r="D734" s="34">
        <v>3.3</v>
      </c>
      <c r="E734" s="22">
        <v>1.2</v>
      </c>
      <c r="F734">
        <v>92.7637</v>
      </c>
    </row>
    <row r="735" spans="1:6" hidden="1" x14ac:dyDescent="0.25">
      <c r="A735" t="str">
        <f t="shared" si="31"/>
        <v>-4053.31.3</v>
      </c>
      <c r="B735" s="28">
        <v>-40</v>
      </c>
      <c r="C735" s="34">
        <v>5</v>
      </c>
      <c r="D735" s="34">
        <v>3.3</v>
      </c>
      <c r="E735" s="22">
        <v>1.3</v>
      </c>
      <c r="F735">
        <v>92.628200000000007</v>
      </c>
    </row>
    <row r="736" spans="1:6" hidden="1" x14ac:dyDescent="0.25">
      <c r="A736" t="str">
        <f t="shared" si="31"/>
        <v>-4053.31.4</v>
      </c>
      <c r="B736" s="28">
        <v>-40</v>
      </c>
      <c r="C736" s="34">
        <v>5</v>
      </c>
      <c r="D736" s="34">
        <v>3.3</v>
      </c>
      <c r="E736" s="22">
        <v>1.4</v>
      </c>
      <c r="F736">
        <v>92.457499999999996</v>
      </c>
    </row>
    <row r="737" spans="1:6" hidden="1" x14ac:dyDescent="0.25">
      <c r="A737" t="str">
        <f t="shared" si="31"/>
        <v>-4053.31.5</v>
      </c>
      <c r="B737" s="28">
        <v>-40</v>
      </c>
      <c r="C737" s="34">
        <v>5</v>
      </c>
      <c r="D737" s="34">
        <v>3.3</v>
      </c>
      <c r="E737" s="22">
        <v>1.5</v>
      </c>
      <c r="F737">
        <v>92.332599999999999</v>
      </c>
    </row>
    <row r="738" spans="1:6" hidden="1" x14ac:dyDescent="0.25">
      <c r="A738" t="str">
        <f t="shared" si="31"/>
        <v>-4053.31.6</v>
      </c>
      <c r="B738" s="28">
        <v>-40</v>
      </c>
      <c r="C738" s="34">
        <v>5</v>
      </c>
      <c r="D738" s="34">
        <v>3.3</v>
      </c>
      <c r="E738" s="22">
        <v>1.6</v>
      </c>
      <c r="F738">
        <v>92.140100000000004</v>
      </c>
    </row>
    <row r="739" spans="1:6" hidden="1" x14ac:dyDescent="0.25">
      <c r="A739" t="str">
        <f t="shared" si="31"/>
        <v>-4053.31.7</v>
      </c>
      <c r="B739" s="28">
        <v>-40</v>
      </c>
      <c r="C739" s="34">
        <v>5</v>
      </c>
      <c r="D739" s="34">
        <v>3.3</v>
      </c>
      <c r="E739" s="22">
        <v>1.7</v>
      </c>
      <c r="F739">
        <v>91.945499999999996</v>
      </c>
    </row>
    <row r="740" spans="1:6" hidden="1" x14ac:dyDescent="0.25">
      <c r="A740" t="str">
        <f t="shared" si="31"/>
        <v>-4053.31.8</v>
      </c>
      <c r="B740" s="28">
        <v>-40</v>
      </c>
      <c r="C740" s="34">
        <v>5</v>
      </c>
      <c r="D740" s="34">
        <v>3.3</v>
      </c>
      <c r="E740" s="22">
        <v>1.8</v>
      </c>
      <c r="F740">
        <v>91.743899999999996</v>
      </c>
    </row>
    <row r="741" spans="1:6" hidden="1" x14ac:dyDescent="0.25">
      <c r="A741" t="str">
        <f t="shared" si="31"/>
        <v>-4053.31.9</v>
      </c>
      <c r="B741" s="28">
        <v>-40</v>
      </c>
      <c r="C741" s="34">
        <v>5</v>
      </c>
      <c r="D741" s="34">
        <v>3.3</v>
      </c>
      <c r="E741" s="22">
        <v>1.9</v>
      </c>
      <c r="F741">
        <v>91.551199999999994</v>
      </c>
    </row>
    <row r="742" spans="1:6" hidden="1" x14ac:dyDescent="0.25">
      <c r="A742" t="str">
        <f t="shared" si="31"/>
        <v>-4053.32</v>
      </c>
      <c r="B742" s="28">
        <v>-40</v>
      </c>
      <c r="C742" s="34">
        <v>5</v>
      </c>
      <c r="D742" s="34">
        <v>3.3</v>
      </c>
      <c r="E742" s="22">
        <v>2</v>
      </c>
      <c r="F742">
        <v>91.341300000000004</v>
      </c>
    </row>
    <row r="743" spans="1:6" hidden="1" x14ac:dyDescent="0.25">
      <c r="A743" t="str">
        <f t="shared" si="31"/>
        <v>-4053.32.1</v>
      </c>
      <c r="B743" s="28">
        <v>-40</v>
      </c>
      <c r="C743" s="34">
        <v>5</v>
      </c>
      <c r="D743" s="34">
        <v>3.3</v>
      </c>
      <c r="E743" s="22">
        <v>2.1</v>
      </c>
      <c r="F743">
        <v>91.141900000000007</v>
      </c>
    </row>
    <row r="744" spans="1:6" hidden="1" x14ac:dyDescent="0.25">
      <c r="A744" t="str">
        <f t="shared" si="31"/>
        <v>-4053.32.2</v>
      </c>
      <c r="B744" s="28">
        <v>-40</v>
      </c>
      <c r="C744" s="34">
        <v>5</v>
      </c>
      <c r="D744" s="34">
        <v>3.3</v>
      </c>
      <c r="E744" s="22">
        <v>2.2000000000000002</v>
      </c>
      <c r="F744">
        <v>90.935100000000006</v>
      </c>
    </row>
    <row r="745" spans="1:6" hidden="1" x14ac:dyDescent="0.25">
      <c r="A745" t="str">
        <f t="shared" ref="A745:A757" si="34">B745&amp;C745&amp;D745&amp;E745</f>
        <v>-4053.32.3</v>
      </c>
      <c r="B745" s="28">
        <v>-40</v>
      </c>
      <c r="C745" s="34">
        <v>5</v>
      </c>
      <c r="D745" s="34">
        <v>3.3</v>
      </c>
      <c r="E745" s="22">
        <v>2.2999999999999998</v>
      </c>
      <c r="F745">
        <v>90.766199999999998</v>
      </c>
    </row>
    <row r="746" spans="1:6" hidden="1" x14ac:dyDescent="0.25">
      <c r="A746" t="str">
        <f t="shared" si="34"/>
        <v>-4053.32.4</v>
      </c>
      <c r="B746" s="28">
        <v>-40</v>
      </c>
      <c r="C746" s="34">
        <v>5</v>
      </c>
      <c r="D746" s="34">
        <v>3.3</v>
      </c>
      <c r="E746" s="22">
        <v>2.4</v>
      </c>
      <c r="F746">
        <v>90.538899999999998</v>
      </c>
    </row>
    <row r="747" spans="1:6" hidden="1" x14ac:dyDescent="0.25">
      <c r="A747" t="str">
        <f t="shared" si="34"/>
        <v>-4053.32.5</v>
      </c>
      <c r="B747" s="28">
        <v>-40</v>
      </c>
      <c r="C747" s="34">
        <v>5</v>
      </c>
      <c r="D747" s="34">
        <v>3.3</v>
      </c>
      <c r="E747" s="22">
        <v>2.5</v>
      </c>
      <c r="F747">
        <v>90.348299999999995</v>
      </c>
    </row>
    <row r="748" spans="1:6" hidden="1" x14ac:dyDescent="0.25">
      <c r="A748" t="str">
        <f t="shared" si="34"/>
        <v>-4053.32.6</v>
      </c>
      <c r="B748" s="28">
        <v>-40</v>
      </c>
      <c r="C748" s="34">
        <v>5</v>
      </c>
      <c r="D748" s="34">
        <v>3.3</v>
      </c>
      <c r="E748" s="22">
        <v>2.6</v>
      </c>
      <c r="F748">
        <v>90.115600000000001</v>
      </c>
    </row>
    <row r="749" spans="1:6" hidden="1" x14ac:dyDescent="0.25">
      <c r="A749" t="str">
        <f t="shared" si="34"/>
        <v>-4053.32.7</v>
      </c>
      <c r="B749" s="28">
        <v>-40</v>
      </c>
      <c r="C749" s="34">
        <v>5</v>
      </c>
      <c r="D749" s="34">
        <v>3.3</v>
      </c>
      <c r="E749" s="22">
        <v>2.7</v>
      </c>
      <c r="F749">
        <v>90.173500000000004</v>
      </c>
    </row>
    <row r="750" spans="1:6" hidden="1" x14ac:dyDescent="0.25">
      <c r="A750" t="str">
        <f t="shared" si="34"/>
        <v>-4053.32.8</v>
      </c>
      <c r="B750" s="28">
        <v>-40</v>
      </c>
      <c r="C750" s="34">
        <v>5</v>
      </c>
      <c r="D750" s="34">
        <v>3.3</v>
      </c>
      <c r="E750" s="22">
        <v>2.8</v>
      </c>
      <c r="F750">
        <v>89.915800000000004</v>
      </c>
    </row>
    <row r="751" spans="1:6" hidden="1" x14ac:dyDescent="0.25">
      <c r="A751" t="str">
        <f t="shared" si="34"/>
        <v>-4053.32.9</v>
      </c>
      <c r="B751" s="28">
        <v>-40</v>
      </c>
      <c r="C751" s="34">
        <v>5</v>
      </c>
      <c r="D751" s="34">
        <v>3.3</v>
      </c>
      <c r="E751" s="22">
        <v>2.9</v>
      </c>
      <c r="F751">
        <v>89.656899999999993</v>
      </c>
    </row>
    <row r="752" spans="1:6" hidden="1" x14ac:dyDescent="0.25">
      <c r="A752" t="str">
        <f t="shared" si="34"/>
        <v>-4053.33</v>
      </c>
      <c r="B752" s="28">
        <v>-40</v>
      </c>
      <c r="C752" s="34">
        <v>5</v>
      </c>
      <c r="D752" s="34">
        <v>3.3</v>
      </c>
      <c r="E752" s="22">
        <v>3</v>
      </c>
      <c r="F752">
        <v>89.388800000000003</v>
      </c>
    </row>
    <row r="753" spans="1:6" hidden="1" x14ac:dyDescent="0.25">
      <c r="A753" t="str">
        <f t="shared" si="34"/>
        <v>-4053.33.1</v>
      </c>
      <c r="B753" s="28">
        <v>-40</v>
      </c>
      <c r="C753" s="34">
        <v>5</v>
      </c>
      <c r="D753" s="34">
        <v>3.3</v>
      </c>
      <c r="E753" s="22">
        <v>3.1</v>
      </c>
      <c r="F753">
        <v>89.061199999999999</v>
      </c>
    </row>
    <row r="754" spans="1:6" hidden="1" x14ac:dyDescent="0.25">
      <c r="A754" t="str">
        <f t="shared" si="34"/>
        <v>-4053.33.2</v>
      </c>
      <c r="B754" s="28">
        <v>-40</v>
      </c>
      <c r="C754" s="34">
        <v>5</v>
      </c>
      <c r="D754" s="34">
        <v>3.3</v>
      </c>
      <c r="E754" s="22">
        <v>3.2</v>
      </c>
      <c r="F754">
        <v>88.793599999999998</v>
      </c>
    </row>
    <row r="755" spans="1:6" hidden="1" x14ac:dyDescent="0.25">
      <c r="A755" t="str">
        <f t="shared" si="34"/>
        <v>-4053.33.3</v>
      </c>
      <c r="B755" s="28">
        <v>-40</v>
      </c>
      <c r="C755" s="34">
        <v>5</v>
      </c>
      <c r="D755" s="34">
        <v>3.3</v>
      </c>
      <c r="E755" s="22">
        <v>3.3</v>
      </c>
      <c r="F755">
        <v>88.538899999999998</v>
      </c>
    </row>
    <row r="756" spans="1:6" hidden="1" x14ac:dyDescent="0.25">
      <c r="A756" t="str">
        <f t="shared" si="34"/>
        <v>-4053.33.4</v>
      </c>
      <c r="B756" s="28">
        <v>-40</v>
      </c>
      <c r="C756" s="34">
        <v>5</v>
      </c>
      <c r="D756" s="34">
        <v>3.3</v>
      </c>
      <c r="E756" s="22">
        <v>3.4</v>
      </c>
      <c r="F756">
        <v>88.304599999999994</v>
      </c>
    </row>
    <row r="757" spans="1:6" hidden="1" x14ac:dyDescent="0.25">
      <c r="A757" t="str">
        <f t="shared" si="34"/>
        <v>-4053.33.5</v>
      </c>
      <c r="B757" s="28">
        <v>-40</v>
      </c>
      <c r="C757" s="34">
        <v>5</v>
      </c>
      <c r="D757" s="34">
        <v>3.3</v>
      </c>
      <c r="E757" s="22">
        <v>3.5</v>
      </c>
      <c r="F757">
        <v>88.057900000000004</v>
      </c>
    </row>
    <row r="50244" ht="14.25" customHeight="1" x14ac:dyDescent="0.25"/>
  </sheetData>
  <autoFilter ref="A1:G757">
    <filterColumn colId="5">
      <filters>
        <filter val="0.01"/>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workbookViewId="0">
      <selection activeCell="G13" sqref="G13"/>
    </sheetView>
  </sheetViews>
  <sheetFormatPr defaultRowHeight="15" x14ac:dyDescent="0.25"/>
  <cols>
    <col min="8" max="8" width="13.5703125" bestFit="1" customWidth="1"/>
  </cols>
  <sheetData>
    <row r="1" spans="2:10" x14ac:dyDescent="0.25">
      <c r="B1" t="s">
        <v>79</v>
      </c>
      <c r="D1" t="s">
        <v>80</v>
      </c>
      <c r="E1" t="s">
        <v>81</v>
      </c>
      <c r="F1" t="s">
        <v>38</v>
      </c>
      <c r="G1" t="s">
        <v>82</v>
      </c>
      <c r="H1" t="s">
        <v>83</v>
      </c>
      <c r="I1" t="s">
        <v>84</v>
      </c>
      <c r="J1" t="s">
        <v>85</v>
      </c>
    </row>
    <row r="2" spans="2:10" x14ac:dyDescent="0.25">
      <c r="B2" s="31">
        <v>-40</v>
      </c>
      <c r="D2">
        <v>3.3</v>
      </c>
      <c r="E2">
        <v>1</v>
      </c>
      <c r="F2">
        <v>1.35</v>
      </c>
      <c r="G2">
        <v>0.7</v>
      </c>
      <c r="H2">
        <v>1.8</v>
      </c>
      <c r="I2">
        <v>5</v>
      </c>
      <c r="J2" t="s">
        <v>51</v>
      </c>
    </row>
    <row r="3" spans="2:10" x14ac:dyDescent="0.25">
      <c r="B3">
        <v>25</v>
      </c>
      <c r="D3">
        <v>5</v>
      </c>
      <c r="E3">
        <v>1.8</v>
      </c>
      <c r="F3">
        <v>3.3</v>
      </c>
      <c r="G3">
        <v>1.5</v>
      </c>
      <c r="H3">
        <v>3.3</v>
      </c>
      <c r="J3" t="s">
        <v>86</v>
      </c>
    </row>
    <row r="4" spans="2:10" x14ac:dyDescent="0.25">
      <c r="B4">
        <v>85</v>
      </c>
      <c r="E4">
        <v>2.5</v>
      </c>
    </row>
    <row r="5" spans="2:10" x14ac:dyDescent="0.25">
      <c r="E5">
        <v>3.3</v>
      </c>
    </row>
    <row r="12" spans="2:10" x14ac:dyDescent="0.25">
      <c r="C12" t="s">
        <v>80</v>
      </c>
      <c r="D12" t="s">
        <v>81</v>
      </c>
      <c r="E12" t="s">
        <v>87</v>
      </c>
      <c r="F12" t="s">
        <v>79</v>
      </c>
    </row>
    <row r="13" spans="2:10" x14ac:dyDescent="0.25">
      <c r="B13" t="s">
        <v>34</v>
      </c>
      <c r="C13">
        <f>'Power Estimation'!B10</f>
        <v>5.3</v>
      </c>
      <c r="D13">
        <f>'Power Estimation'!C10</f>
        <v>1.5</v>
      </c>
      <c r="E13">
        <f>MROUND('Power Estimation'!D10,0.1)</f>
        <v>3</v>
      </c>
      <c r="F13">
        <f>'Power Estimation'!$C$6</f>
        <v>25</v>
      </c>
      <c r="G13" t="str">
        <f>Parameters!F13&amp;Parameters!C13&amp;Parameters!D13&amp;Parameters!E13</f>
        <v>255.31.53</v>
      </c>
    </row>
    <row r="14" spans="2:10" x14ac:dyDescent="0.25">
      <c r="B14" t="s">
        <v>36</v>
      </c>
      <c r="C14">
        <f>'Power Estimation'!B11</f>
        <v>5.3</v>
      </c>
      <c r="D14">
        <f>'Power Estimation'!C11</f>
        <v>1</v>
      </c>
      <c r="E14">
        <f>MROUND('Power Estimation'!D11,0.1)</f>
        <v>0</v>
      </c>
      <c r="F14">
        <f>'Power Estimation'!$C$6</f>
        <v>25</v>
      </c>
      <c r="G14" t="str">
        <f>Parameters!F14&amp;Parameters!C14&amp;Parameters!D14&amp;Parameters!E14</f>
        <v>255.310</v>
      </c>
    </row>
    <row r="15" spans="2:10" x14ac:dyDescent="0.25">
      <c r="B15" t="s">
        <v>37</v>
      </c>
      <c r="C15">
        <f>'Power Estimation'!B12</f>
        <v>5.3</v>
      </c>
      <c r="D15">
        <f>'Power Estimation'!C12</f>
        <v>1.8</v>
      </c>
      <c r="E15">
        <f>MROUND('Power Estimation'!D12,0.1)</f>
        <v>2</v>
      </c>
      <c r="F15">
        <f>'Power Estimation'!$C$6</f>
        <v>25</v>
      </c>
      <c r="G15" t="str">
        <f>Parameters!F15&amp;Parameters!C15&amp;Parameters!D15&amp;Parameters!E15</f>
        <v>255.31.82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13"/>
  <sheetViews>
    <sheetView topLeftCell="B1" zoomScale="70" zoomScaleNormal="70" workbookViewId="0">
      <selection activeCell="B2" sqref="B2"/>
    </sheetView>
  </sheetViews>
  <sheetFormatPr defaultRowHeight="15" x14ac:dyDescent="0.25"/>
  <cols>
    <col min="13" max="13" width="16.140625" bestFit="1" customWidth="1"/>
    <col min="14" max="14" width="16.42578125" bestFit="1" customWidth="1"/>
    <col min="15" max="15" width="14.85546875" bestFit="1" customWidth="1"/>
    <col min="16" max="16" width="15.140625" bestFit="1" customWidth="1"/>
    <col min="17" max="17" width="16.140625" bestFit="1" customWidth="1"/>
    <col min="18" max="18" width="16.42578125" bestFit="1" customWidth="1"/>
    <col min="19" max="19" width="14.85546875" bestFit="1" customWidth="1"/>
    <col min="20" max="20" width="15.140625" bestFit="1" customWidth="1"/>
    <col min="23" max="23" width="14.85546875" bestFit="1" customWidth="1"/>
  </cols>
  <sheetData>
    <row r="1" spans="2:36" x14ac:dyDescent="0.25">
      <c r="C1" t="s">
        <v>80</v>
      </c>
      <c r="D1" t="s">
        <v>81</v>
      </c>
      <c r="E1" t="s">
        <v>87</v>
      </c>
      <c r="F1" t="s">
        <v>79</v>
      </c>
      <c r="G1" t="s">
        <v>88</v>
      </c>
      <c r="H1" t="s">
        <v>89</v>
      </c>
      <c r="I1" t="s">
        <v>90</v>
      </c>
      <c r="J1" t="s">
        <v>91</v>
      </c>
      <c r="K1" t="s">
        <v>92</v>
      </c>
      <c r="L1" t="s">
        <v>87</v>
      </c>
      <c r="M1" t="s">
        <v>93</v>
      </c>
      <c r="N1" t="s">
        <v>94</v>
      </c>
      <c r="O1" t="s">
        <v>95</v>
      </c>
      <c r="P1" t="s">
        <v>96</v>
      </c>
      <c r="Q1" t="s">
        <v>97</v>
      </c>
      <c r="R1" t="s">
        <v>98</v>
      </c>
      <c r="S1" t="s">
        <v>99</v>
      </c>
      <c r="T1" t="s">
        <v>100</v>
      </c>
      <c r="U1" t="s">
        <v>101</v>
      </c>
      <c r="V1" t="s">
        <v>102</v>
      </c>
      <c r="W1" t="s">
        <v>103</v>
      </c>
      <c r="X1" t="s">
        <v>104</v>
      </c>
      <c r="Y1" t="s">
        <v>93</v>
      </c>
      <c r="Z1" t="s">
        <v>94</v>
      </c>
      <c r="AA1" t="s">
        <v>95</v>
      </c>
      <c r="AB1" t="s">
        <v>96</v>
      </c>
      <c r="AC1" t="s">
        <v>97</v>
      </c>
      <c r="AD1" t="s">
        <v>98</v>
      </c>
      <c r="AE1" t="s">
        <v>99</v>
      </c>
      <c r="AF1" t="s">
        <v>100</v>
      </c>
      <c r="AG1" t="s">
        <v>101</v>
      </c>
      <c r="AH1" t="s">
        <v>102</v>
      </c>
      <c r="AI1" t="s">
        <v>103</v>
      </c>
      <c r="AJ1" t="s">
        <v>105</v>
      </c>
    </row>
    <row r="2" spans="2:36" x14ac:dyDescent="0.25">
      <c r="B2" t="s">
        <v>34</v>
      </c>
      <c r="C2">
        <f>'Power Estimation'!C7</f>
        <v>5.3</v>
      </c>
      <c r="D2">
        <f>'Power Estimation'!C10</f>
        <v>1.5</v>
      </c>
      <c r="E2">
        <f>'Power Estimation'!D10</f>
        <v>3</v>
      </c>
      <c r="F2">
        <f>'Power Estimation'!$C$6</f>
        <v>25</v>
      </c>
      <c r="G2">
        <f>IF(F2&lt;25,-40,25)</f>
        <v>25</v>
      </c>
      <c r="H2">
        <v>3.3</v>
      </c>
      <c r="I2">
        <v>5</v>
      </c>
      <c r="J2">
        <f>IF(D2&lt;$C$10,$C$10,IF(D2&gt;=$C$13,$C$12,INDEX($C$10:$C$13,MATCH(D2,$C$10:$C$13,1))))</f>
        <v>1</v>
      </c>
      <c r="K2">
        <f>INDEX($C$10:$C$13,MATCH(J2,$C$10:$C$13,0)+1)</f>
        <v>1.8</v>
      </c>
      <c r="L2">
        <f>MROUND('Power Estimation'!D10,0.1)</f>
        <v>3</v>
      </c>
      <c r="M2" t="str">
        <f>G2&amp;H2&amp;J2&amp;L2</f>
        <v>253.313</v>
      </c>
      <c r="N2" t="str">
        <f>G2&amp;H2&amp;K2&amp;L2</f>
        <v>253.31.83</v>
      </c>
      <c r="O2" t="str">
        <f>G2&amp;I2&amp;J2&amp;L2</f>
        <v>25513</v>
      </c>
      <c r="P2" t="str">
        <f>G2&amp;I2&amp;K2&amp;L2</f>
        <v>2551.83</v>
      </c>
      <c r="Q2">
        <f>INDEX('Efficiency Data'!$F$2:$F$757,MATCH(M2,'Efficiency Data'!$A$2:$A$757,0))</f>
        <v>68.881799999999998</v>
      </c>
      <c r="R2">
        <f>INDEX('Efficiency Data'!$F$2:$F$757,MATCH(N2,'Efficiency Data'!$A$2:$A$757,0))</f>
        <v>79.589799999999997</v>
      </c>
      <c r="S2">
        <f>INDEX('Efficiency Data'!$F$2:$F$757,MATCH(O2,'Efficiency Data'!$A$2:$A$757,0))</f>
        <v>71.940399999999997</v>
      </c>
      <c r="T2">
        <f>INDEX('Efficiency Data'!$F$2:$F$757,MATCH(P2,'Efficiency Data'!$A$2:$A$757,0))</f>
        <v>80.677199999999999</v>
      </c>
      <c r="U2">
        <f>Q2+(D2-J2)*(R2-Q2)/(K2-J2)</f>
        <v>75.574299999999994</v>
      </c>
      <c r="V2">
        <f>S2+(D2-J2)*(T2-S2)/(K2-J2)</f>
        <v>77.400899999999993</v>
      </c>
      <c r="W2">
        <f>IF(ISERROR(U2),V2,U2+(C2-H2)*(V2-U2)/(I2-H2))</f>
        <v>77.72324117647058</v>
      </c>
      <c r="X2">
        <f>INDEX($D$10:$D$13,MATCH(G2,$D$10:$D$13,0)+1)</f>
        <v>85</v>
      </c>
      <c r="Y2" t="str">
        <f>X2&amp;H2&amp;J2&amp;L2</f>
        <v>853.313</v>
      </c>
      <c r="Z2" t="str">
        <f>X2&amp;H2&amp;K2&amp;L2</f>
        <v>853.31.83</v>
      </c>
      <c r="AA2" t="str">
        <f>X2&amp;I2&amp;J2&amp;L2</f>
        <v>85513</v>
      </c>
      <c r="AB2" t="str">
        <f>X2&amp;I2&amp;K2&amp;L2</f>
        <v>8551.83</v>
      </c>
      <c r="AC2">
        <f>INDEX('Efficiency Data'!$F$2:$F$757,MATCH(Y2,'Efficiency Data'!$A$2:$A$757,0))</f>
        <v>67.498900000000006</v>
      </c>
      <c r="AD2">
        <f>INDEX('Efficiency Data'!$F$2:$F$757,MATCH(Z2,'Efficiency Data'!$A$2:$A$757,0))</f>
        <v>78.759200000000007</v>
      </c>
      <c r="AE2">
        <f>INDEX('Efficiency Data'!$F$2:$F$757,MATCH(AA2,'Efficiency Data'!$A$2:$A$757,0))</f>
        <v>70.952799999999996</v>
      </c>
      <c r="AF2">
        <f>INDEX('Efficiency Data'!$F$2:$F$757,MATCH(AB2,'Efficiency Data'!$A$2:$A$757,0))</f>
        <v>79.878799999999998</v>
      </c>
      <c r="AG2">
        <f>AC2+(D2-J2)*(AD2-AC2)/(K2-J2)</f>
        <v>74.53658750000001</v>
      </c>
      <c r="AH2">
        <f>AE2+(D2-J2)*(AF2-AE2)/(K2-J2)</f>
        <v>76.531549999999996</v>
      </c>
      <c r="AI2">
        <f>IF(ISERROR(AG2),AH2,AG2+(C2-H2)*(AH2-AG2)/(I2-H2))</f>
        <v>76.88360220588234</v>
      </c>
      <c r="AJ2">
        <f>IF(D2=0,0.1,IF(ISERROR(W2),AI2,W2+(F2-G2)*(AI2-W2)/(X2-G2)))</f>
        <v>77.72324117647058</v>
      </c>
    </row>
    <row r="3" spans="2:36" x14ac:dyDescent="0.25">
      <c r="B3" t="s">
        <v>36</v>
      </c>
      <c r="C3">
        <f>'Power Estimation'!C7</f>
        <v>5.3</v>
      </c>
      <c r="D3">
        <f>'Power Estimation'!C11</f>
        <v>1</v>
      </c>
      <c r="E3">
        <f>'Power Estimation'!D11</f>
        <v>0</v>
      </c>
      <c r="F3">
        <f>'Power Estimation'!$C$6</f>
        <v>25</v>
      </c>
      <c r="G3">
        <f t="shared" ref="G3:G4" si="0">IF(F3&lt;25,-40,25)</f>
        <v>25</v>
      </c>
      <c r="H3">
        <v>3.3</v>
      </c>
      <c r="I3">
        <v>5</v>
      </c>
      <c r="J3">
        <f>IF(D3&lt;$C$10,$C$10,IF(D3&gt;=$C$13,$C$12,INDEX($C$10:$C$13,MATCH(D3,$C$10:$C$13,1))))</f>
        <v>1</v>
      </c>
      <c r="K3">
        <f t="shared" ref="K3:K4" si="1">INDEX($C$10:$C$13,MATCH(J3,$C$10:$C$13,0)+1)</f>
        <v>1.8</v>
      </c>
      <c r="L3">
        <f>MROUND('Power Estimation'!D11,0.1)</f>
        <v>0</v>
      </c>
      <c r="M3" t="str">
        <f t="shared" ref="M3:M4" si="2">G3&amp;H3&amp;J3&amp;L3</f>
        <v>253.310</v>
      </c>
      <c r="N3" t="str">
        <f>F3&amp;H3&amp;K3&amp;L3</f>
        <v>253.31.80</v>
      </c>
      <c r="O3" t="str">
        <f>F3&amp;I3&amp;J3&amp;L3</f>
        <v>25510</v>
      </c>
      <c r="P3" t="str">
        <f>F3&amp;I3&amp;K3&amp;L3</f>
        <v>2551.80</v>
      </c>
      <c r="Q3">
        <f>INDEX('Efficiency Data'!$F$2:$F$757,MATCH(M3,'Efficiency Data'!$A$2:$A$757,0))</f>
        <v>1E-4</v>
      </c>
      <c r="R3">
        <f>INDEX('Efficiency Data'!$F$2:$F$757,MATCH(N3,'Efficiency Data'!$A$2:$A$757,0))</f>
        <v>1E-4</v>
      </c>
      <c r="S3">
        <f>INDEX('Efficiency Data'!$F$2:$F$757,MATCH(O3,'Efficiency Data'!$A$2:$A$757,0))</f>
        <v>1E-4</v>
      </c>
      <c r="T3">
        <f>INDEX('Efficiency Data'!$F$2:$F$757,MATCH(P3,'Efficiency Data'!$A$2:$A$757,0))</f>
        <v>1E-4</v>
      </c>
      <c r="U3">
        <f>Q3+(D3-J3)*(R3-Q3)/(K3-J3)</f>
        <v>1E-4</v>
      </c>
      <c r="V3">
        <f>S3+(D3-J3)*(T3-S3)/(K3-J3)</f>
        <v>1E-4</v>
      </c>
      <c r="W3">
        <f>IF(ISERROR(U3),V3,U3+(C3-H3)*(V3-U3)/(I3-H3))</f>
        <v>1E-4</v>
      </c>
      <c r="X3">
        <f>INDEX($D$10:$D$13,MATCH(G3,$D$10:$D$13,0)+1)</f>
        <v>85</v>
      </c>
      <c r="Y3" t="str">
        <f t="shared" ref="Y3:Y4" si="3">X3&amp;H3&amp;J3&amp;L3</f>
        <v>853.310</v>
      </c>
      <c r="Z3" t="str">
        <f t="shared" ref="Z3:Z4" si="4">X3&amp;H3&amp;K3&amp;L3</f>
        <v>853.31.80</v>
      </c>
      <c r="AA3" t="str">
        <f t="shared" ref="AA3:AA4" si="5">X3&amp;I3&amp;J3&amp;L3</f>
        <v>85510</v>
      </c>
      <c r="AB3" t="str">
        <f t="shared" ref="AB3:AB4" si="6">X3&amp;I3&amp;K3&amp;L3</f>
        <v>8551.80</v>
      </c>
      <c r="AC3">
        <f>INDEX('Efficiency Data'!$F$2:$F$757,MATCH(Y3,'Efficiency Data'!$A$2:$A$757,0))</f>
        <v>1E-4</v>
      </c>
      <c r="AD3">
        <f>INDEX('Efficiency Data'!$F$2:$F$757,MATCH(Z3,'Efficiency Data'!$A$2:$A$757,0))</f>
        <v>1E-4</v>
      </c>
      <c r="AE3">
        <f>INDEX('Efficiency Data'!$F$2:$F$757,MATCH(AA3,'Efficiency Data'!$A$2:$A$757,0))</f>
        <v>1E-4</v>
      </c>
      <c r="AF3">
        <f>INDEX('Efficiency Data'!$F$2:$F$757,MATCH(AB3,'Efficiency Data'!$A$2:$A$757,0))</f>
        <v>1E-4</v>
      </c>
      <c r="AG3">
        <f t="shared" ref="AG3:AG4" si="7">AC3+(D3-J3)*(AD3-AC3)/(K3-J3)</f>
        <v>1E-4</v>
      </c>
      <c r="AH3">
        <f>AE3+(D3-J3)*(AF3-AE3)/(K3-J3)</f>
        <v>1E-4</v>
      </c>
      <c r="AI3">
        <f t="shared" ref="AI3:AI4" si="8">IF(ISERROR(AG3),AH3,AG3+(C3-H3)*(AH3-AG3)/(I3-H3))</f>
        <v>1E-4</v>
      </c>
      <c r="AJ3">
        <f>IF(D3=0,0.0001,IF(ISERROR(W3),AI3,W3+(F3-G3)*(AI3-W3)/(X3-G3)))</f>
        <v>1E-4</v>
      </c>
    </row>
    <row r="4" spans="2:36" x14ac:dyDescent="0.25">
      <c r="B4" t="s">
        <v>37</v>
      </c>
      <c r="C4">
        <f>'Power Estimation'!C7</f>
        <v>5.3</v>
      </c>
      <c r="D4">
        <f>'Power Estimation'!C12</f>
        <v>1.8</v>
      </c>
      <c r="E4">
        <f>'Power Estimation'!D12</f>
        <v>2</v>
      </c>
      <c r="F4">
        <f>'Power Estimation'!$C$6</f>
        <v>25</v>
      </c>
      <c r="G4">
        <f t="shared" si="0"/>
        <v>25</v>
      </c>
      <c r="H4">
        <v>3.3</v>
      </c>
      <c r="I4">
        <v>5</v>
      </c>
      <c r="J4">
        <f>IF(D4&lt;$C$10,$C$10,IF(D4&gt;=$C$13,$C$12,INDEX($C$10:$C$13,MATCH(D4,$C$10:$C$13,1))))</f>
        <v>1.8</v>
      </c>
      <c r="K4">
        <f t="shared" si="1"/>
        <v>2.5</v>
      </c>
      <c r="L4">
        <f>MROUND('Power Estimation'!D12,0.1)</f>
        <v>2</v>
      </c>
      <c r="M4" t="str">
        <f t="shared" si="2"/>
        <v>253.31.82</v>
      </c>
      <c r="N4" t="str">
        <f>F4&amp;H4&amp;K4&amp;L4</f>
        <v>253.32.52</v>
      </c>
      <c r="O4" t="str">
        <f>F4&amp;I4&amp;J4&amp;L4</f>
        <v>2551.82</v>
      </c>
      <c r="P4" t="str">
        <f>F4&amp;I4&amp;K4&amp;L4</f>
        <v>2552.52</v>
      </c>
      <c r="Q4">
        <f>INDEX('Efficiency Data'!$F$2:$F$757,MATCH(M4,'Efficiency Data'!$A$2:$A$757,0))</f>
        <v>83.871300000000005</v>
      </c>
      <c r="R4">
        <f>INDEX('Efficiency Data'!$F$2:$F$757,MATCH(N4,'Efficiency Data'!$A$2:$A$757,0))</f>
        <v>88.644400000000005</v>
      </c>
      <c r="S4">
        <f>INDEX('Efficiency Data'!$F$2:$F$757,MATCH(O4,'Efficiency Data'!$A$2:$A$757,0))</f>
        <v>84.622900000000001</v>
      </c>
      <c r="T4">
        <f>INDEX('Efficiency Data'!$F$2:$F$757,MATCH(P4,'Efficiency Data'!$A$2:$A$757,0))</f>
        <v>88.081400000000002</v>
      </c>
      <c r="U4">
        <f>Q4+(D4-J4)*(R4-Q4)/(K4-J4)</f>
        <v>83.871300000000005</v>
      </c>
      <c r="V4">
        <f>S4+(D4-J4)*(T4-S4)/(K4-J4)</f>
        <v>84.622900000000001</v>
      </c>
      <c r="W4">
        <f>IF(ISERROR(U4),V4,U4+(C4-H4)*(V4-U4)/(I4-H4))</f>
        <v>84.755535294117649</v>
      </c>
      <c r="X4">
        <f>INDEX($D$10:$D$13,MATCH(G4,$D$10:$D$13,0)+1)</f>
        <v>85</v>
      </c>
      <c r="Y4" t="str">
        <f t="shared" si="3"/>
        <v>853.31.82</v>
      </c>
      <c r="Z4" t="str">
        <f t="shared" si="4"/>
        <v>853.32.52</v>
      </c>
      <c r="AA4" t="str">
        <f t="shared" si="5"/>
        <v>8551.82</v>
      </c>
      <c r="AB4" t="str">
        <f t="shared" si="6"/>
        <v>8552.52</v>
      </c>
      <c r="AC4">
        <f>INDEX('Efficiency Data'!$F$2:$F$757,MATCH(Y4,'Efficiency Data'!$A$2:$A$757,0))</f>
        <v>83.165700000000001</v>
      </c>
      <c r="AD4">
        <f>INDEX('Efficiency Data'!$F$2:$F$757,MATCH(Z4,'Efficiency Data'!$A$2:$A$757,0))</f>
        <v>88.130499999999998</v>
      </c>
      <c r="AE4">
        <f>INDEX('Efficiency Data'!$F$2:$F$757,MATCH(AA4,'Efficiency Data'!$A$2:$A$757,0))</f>
        <v>83.960599999999999</v>
      </c>
      <c r="AF4">
        <f>INDEX('Efficiency Data'!$F$2:$F$757,MATCH(AB4,'Efficiency Data'!$A$2:$A$757,0))</f>
        <v>87.499300000000005</v>
      </c>
      <c r="AG4">
        <f t="shared" si="7"/>
        <v>83.165700000000001</v>
      </c>
      <c r="AH4">
        <f>AE4+(D4-J4)*(AF4-AE4)/(K4-J4)</f>
        <v>83.960599999999999</v>
      </c>
      <c r="AI4">
        <f t="shared" si="8"/>
        <v>84.100876470588233</v>
      </c>
      <c r="AJ4">
        <f t="shared" ref="AJ4" si="9">IF(D4=0,0.1,IF(ISERROR(W4),AI4,W4+(F4-G4)*(AI4-W4)/(X4-G4)))</f>
        <v>84.755535294117649</v>
      </c>
    </row>
    <row r="10" spans="2:36" x14ac:dyDescent="0.25">
      <c r="C10">
        <v>1</v>
      </c>
      <c r="D10">
        <v>-40</v>
      </c>
    </row>
    <row r="11" spans="2:36" x14ac:dyDescent="0.25">
      <c r="C11">
        <v>1.8</v>
      </c>
      <c r="D11">
        <v>25</v>
      </c>
    </row>
    <row r="12" spans="2:36" x14ac:dyDescent="0.25">
      <c r="C12">
        <v>2.5</v>
      </c>
      <c r="D12">
        <v>85</v>
      </c>
    </row>
    <row r="13" spans="2:36" x14ac:dyDescent="0.25">
      <c r="C13">
        <v>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669DF079A2E9449A1B323DD997A018" ma:contentTypeVersion="1" ma:contentTypeDescription="Create a new document." ma:contentTypeScope="" ma:versionID="a22c09050367cf3ada132aa38b9df86a">
  <xsd:schema xmlns:xsd="http://www.w3.org/2001/XMLSchema" xmlns:xs="http://www.w3.org/2001/XMLSchema" xmlns:p="http://schemas.microsoft.com/office/2006/metadata/properties" xmlns:ns2="09199b51-6a0c-4dfe-b4e1-60f63afd38b0" targetNamespace="http://schemas.microsoft.com/office/2006/metadata/properties" ma:root="true" ma:fieldsID="c1d465bf4f9bd45064e75103ad2ee49c" ns2:_="">
    <xsd:import namespace="09199b51-6a0c-4dfe-b4e1-60f63afd38b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99b51-6a0c-4dfe-b4e1-60f63afd38b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785981-44E1-41F1-8113-F797D9ACC9E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5FF66A4-AC9B-4A8A-B55E-DB0CCCC6E6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199b51-6a0c-4dfe-b4e1-60f63afd38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A2D1E1-8C62-4A5B-9380-5014129E16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Revision History</vt:lpstr>
      <vt:lpstr>Power Estimation</vt:lpstr>
      <vt:lpstr>Efficiency Data</vt:lpstr>
      <vt:lpstr>Parameters</vt:lpstr>
      <vt:lpstr>Extrapolator</vt:lpstr>
    </vt:vector>
  </TitlesOfParts>
  <Manager/>
  <Company>Texas Instruments Incorporated</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Score</dc:creator>
  <cp:keywords/>
  <dc:description/>
  <cp:lastModifiedBy>Jackson, Layne</cp:lastModifiedBy>
  <cp:revision/>
  <dcterms:created xsi:type="dcterms:W3CDTF">2014-03-18T18:21:32Z</dcterms:created>
  <dcterms:modified xsi:type="dcterms:W3CDTF">2019-11-01T17:13:56Z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0x010100F9669DF079A2E9449A1B323DD997A018</vt:lpwstr>
  </property>
</Properties>
</file>