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0214450\Documents\BMS\Xemics\"/>
    </mc:Choice>
  </mc:AlternateContent>
  <xr:revisionPtr revIDLastSave="0" documentId="13_ncr:1_{67EB013B-6314-49A2-93E1-A54E5A0F6F0A}" xr6:coauthVersionLast="36" xr6:coauthVersionMax="36" xr10:uidLastSave="{00000000-0000-0000-0000-000000000000}"/>
  <bookViews>
    <workbookView xWindow="360" yWindow="210" windowWidth="17660" windowHeight="8390" activeTab="1" xr2:uid="{00000000-000D-0000-FFFF-FFFF00000000}"/>
  </bookViews>
  <sheets>
    <sheet name="hex2float" sheetId="1" r:id="rId1"/>
    <sheet name="float2hex" sheetId="2" r:id="rId2"/>
  </sheets>
  <functionGroups builtInGroupCount="19"/>
  <calcPr calcId="191029"/>
</workbook>
</file>

<file path=xl/calcChain.xml><?xml version="1.0" encoding="utf-8"?>
<calcChain xmlns="http://schemas.openxmlformats.org/spreadsheetml/2006/main">
  <c r="B3" i="1" l="1"/>
  <c r="D6" i="1" s="1"/>
  <c r="D4" i="2" l="1"/>
  <c r="E4" i="2" s="1"/>
  <c r="D2" i="2" l="1"/>
  <c r="D3" i="2" s="1"/>
  <c r="D8" i="2"/>
  <c r="E8" i="2"/>
  <c r="C8" i="2"/>
  <c r="C4" i="1"/>
  <c r="B8" i="2" l="1"/>
  <c r="B7" i="2" s="1"/>
  <c r="C7" i="2"/>
  <c r="D7" i="2"/>
  <c r="E7" i="2"/>
  <c r="E3" i="1"/>
  <c r="C3" i="1"/>
  <c r="D3" i="1"/>
  <c r="D7" i="1"/>
  <c r="D8" i="1" l="1"/>
  <c r="D9" i="1" s="1"/>
  <c r="D10" i="1" s="1"/>
  <c r="D11" i="1" s="1"/>
  <c r="D13" i="1" s="1"/>
</calcChain>
</file>

<file path=xl/sharedStrings.xml><?xml version="1.0" encoding="utf-8"?>
<sst xmlns="http://schemas.openxmlformats.org/spreadsheetml/2006/main" count="24" uniqueCount="16">
  <si>
    <t>Hex</t>
  </si>
  <si>
    <t>Dec</t>
  </si>
  <si>
    <t>Exponent:</t>
  </si>
  <si>
    <t>Decimal Floating Point:</t>
  </si>
  <si>
    <t>Result:</t>
  </si>
  <si>
    <t>Intermediate:</t>
  </si>
  <si>
    <t>Bits[23:16]</t>
  </si>
  <si>
    <t>Bits[31:24]</t>
  </si>
  <si>
    <t>Bits[15:8]</t>
  </si>
  <si>
    <t>Bits[7:0]</t>
  </si>
  <si>
    <t>Mantissa:</t>
  </si>
  <si>
    <t>Sign</t>
  </si>
  <si>
    <t>Sign:</t>
  </si>
  <si>
    <t>F7</t>
  </si>
  <si>
    <t>A2</t>
  </si>
  <si>
    <t>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</si>
</sst>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0000000000000000000"/>
    <numFmt numFmtId="165" formatCode="0.0000"/>
    <numFmt numFmtId="166" formatCode="0.00000000"/>
    <numFmt numFmtId="167" formatCode="0.0"/>
    <numFmt numFmtId="168" formatCode="0.0000000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2" borderId="0" xfId="0" applyFill="1"/>
    <xf numFmtId="0" fontId="0" fillId="0" borderId="0" xfId="0" applyFill="1"/>
    <xf numFmtId="164" fontId="0" fillId="0" borderId="0" xfId="0" applyNumberFormat="1" applyFill="1"/>
    <xf numFmtId="0" fontId="0" fillId="3" borderId="0" xfId="0" applyFill="1"/>
    <xf numFmtId="1" fontId="0" fillId="2" borderId="0" xfId="0" applyNumberFormat="1" applyFill="1"/>
    <xf numFmtId="167" fontId="0" fillId="0" borderId="0" xfId="0" applyNumberFormat="1"/>
    <xf numFmtId="168" fontId="0" fillId="2" borderId="0" xfId="0" applyNumberFormat="1" applyFill="1"/>
    <xf numFmtId="168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L13"/>
  <sheetViews>
    <sheetView workbookViewId="0">
      <selection activeCell="C2" sqref="C2"/>
    </sheetView>
  </sheetViews>
  <sheetFormatPr defaultRowHeight="14.5" x14ac:dyDescent="0.35"/>
  <cols>
    <col min="2" max="2" width="11.7265625" customWidth="1"/>
    <col min="4" max="4" width="34.453125" style="1" bestFit="1" customWidth="1"/>
    <col min="11" max="12" width="12.54296875" bestFit="1" customWidth="1"/>
  </cols>
  <sheetData>
    <row r="1" spans="1:12" x14ac:dyDescent="0.35">
      <c r="B1" t="s">
        <v>7</v>
      </c>
      <c r="C1" t="s">
        <v>6</v>
      </c>
      <c r="D1" s="1" t="s">
        <v>8</v>
      </c>
      <c r="E1" t="s">
        <v>9</v>
      </c>
    </row>
    <row r="2" spans="1:12" x14ac:dyDescent="0.35">
      <c r="A2" t="s">
        <v>0</v>
      </c>
      <c r="B2" s="5">
        <v>80</v>
      </c>
      <c r="C2" s="5" t="s">
        <v>15</v>
      </c>
      <c r="D2" s="9" t="s">
        <v>13</v>
      </c>
      <c r="E2" s="5" t="s">
        <v>14</v>
      </c>
    </row>
    <row r="3" spans="1:12" x14ac:dyDescent="0.35">
      <c r="A3" t="s">
        <v>1</v>
      </c>
      <c r="B3">
        <f>HEX2DEC(B2)</f>
        <v>128</v>
      </c>
      <c r="C3">
        <f>HEX2DEC(C2)</f>
        <v>167</v>
      </c>
      <c r="D3" s="2">
        <f>HEX2DEC(D2)</f>
        <v>247</v>
      </c>
      <c r="E3">
        <f>HEX2DEC(E2)</f>
        <v>162</v>
      </c>
    </row>
    <row r="4" spans="1:12" s="6" customFormat="1" x14ac:dyDescent="0.35">
      <c r="A4" s="6" t="s">
        <v>11</v>
      </c>
      <c r="B4"/>
      <c r="C4">
        <f>1-BITWISE_AND(HEX2DEC(C2), 128)/64</f>
        <v>-1</v>
      </c>
      <c r="D4" s="7"/>
    </row>
    <row r="5" spans="1:12" x14ac:dyDescent="0.35">
      <c r="D5" s="1" t="s">
        <v>5</v>
      </c>
    </row>
    <row r="6" spans="1:12" ht="14.25" customHeight="1" x14ac:dyDescent="0.35">
      <c r="A6" t="s">
        <v>2</v>
      </c>
      <c r="D6" s="10">
        <f>POWER(2, B3-128)</f>
        <v>1</v>
      </c>
    </row>
    <row r="7" spans="1:12" x14ac:dyDescent="0.35">
      <c r="D7" s="2">
        <f>BITWISE_OR(C3, 128)</f>
        <v>167</v>
      </c>
    </row>
    <row r="8" spans="1:12" x14ac:dyDescent="0.35">
      <c r="D8" s="2">
        <f>D7*65536</f>
        <v>10944512</v>
      </c>
    </row>
    <row r="9" spans="1:12" x14ac:dyDescent="0.35">
      <c r="D9" s="2">
        <f>D8+D3*256</f>
        <v>11007744</v>
      </c>
      <c r="L9" s="3"/>
    </row>
    <row r="10" spans="1:12" x14ac:dyDescent="0.35">
      <c r="D10" s="2">
        <f>D9+E3</f>
        <v>11007906</v>
      </c>
      <c r="K10" s="3"/>
      <c r="L10" s="3"/>
    </row>
    <row r="11" spans="1:12" x14ac:dyDescent="0.35">
      <c r="D11" s="4">
        <f>D10*POWER(2, -24)</f>
        <v>0.65612232685089111</v>
      </c>
    </row>
    <row r="12" spans="1:12" x14ac:dyDescent="0.35">
      <c r="D12" s="4" t="s">
        <v>4</v>
      </c>
    </row>
    <row r="13" spans="1:12" x14ac:dyDescent="0.35">
      <c r="A13" t="s">
        <v>3</v>
      </c>
      <c r="D13" s="12">
        <f>D11*D6*C4</f>
        <v>-0.65612232685089111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L16"/>
  <sheetViews>
    <sheetView tabSelected="1" workbookViewId="0">
      <selection activeCell="D2" sqref="D2"/>
    </sheetView>
  </sheetViews>
  <sheetFormatPr defaultRowHeight="14.5" x14ac:dyDescent="0.35"/>
  <cols>
    <col min="2" max="2" width="11.7265625" customWidth="1"/>
    <col min="3" max="3" width="10.1796875" customWidth="1"/>
    <col min="4" max="4" width="17.81640625" style="1" customWidth="1"/>
    <col min="11" max="12" width="12.54296875" bestFit="1" customWidth="1"/>
  </cols>
  <sheetData>
    <row r="1" spans="1:12" x14ac:dyDescent="0.35">
      <c r="A1" t="s">
        <v>3</v>
      </c>
      <c r="D1" s="11">
        <v>0.37040000000000001</v>
      </c>
    </row>
    <row r="2" spans="1:12" x14ac:dyDescent="0.35">
      <c r="A2" t="s">
        <v>2</v>
      </c>
      <c r="D2" s="2">
        <f>(INT(LOG(ABS(D1), 2) + 1))</f>
        <v>-1</v>
      </c>
    </row>
    <row r="3" spans="1:12" x14ac:dyDescent="0.35">
      <c r="A3" t="s">
        <v>10</v>
      </c>
      <c r="D3" s="2">
        <f>ROUND(ABS(D1)/(POWER(2,D2))*POWER(2, 24), 0)</f>
        <v>12428562</v>
      </c>
    </row>
    <row r="4" spans="1:12" x14ac:dyDescent="0.35">
      <c r="A4" t="s">
        <v>12</v>
      </c>
      <c r="D4" s="2">
        <f>SIGN(D1)</f>
        <v>1</v>
      </c>
      <c r="E4" s="2">
        <f>128*((1-D4)/2)</f>
        <v>0</v>
      </c>
    </row>
    <row r="6" spans="1:12" x14ac:dyDescent="0.35">
      <c r="B6" t="s">
        <v>7</v>
      </c>
      <c r="C6" t="s">
        <v>6</v>
      </c>
      <c r="D6" s="1" t="s">
        <v>8</v>
      </c>
      <c r="E6" t="s">
        <v>9</v>
      </c>
    </row>
    <row r="7" spans="1:12" x14ac:dyDescent="0.35">
      <c r="A7" t="s">
        <v>0</v>
      </c>
      <c r="B7" s="8" t="str">
        <f>DEC2HEX(B8)</f>
        <v>7F</v>
      </c>
      <c r="C7" s="8" t="str">
        <f>DEC2HEX(C8)</f>
        <v>3D</v>
      </c>
      <c r="D7" s="8" t="str">
        <f>DEC2HEX(D8)</f>
        <v>A5</v>
      </c>
      <c r="E7" s="8" t="str">
        <f>DEC2HEX(E8)</f>
        <v>12</v>
      </c>
    </row>
    <row r="8" spans="1:12" x14ac:dyDescent="0.35">
      <c r="A8" t="s">
        <v>1</v>
      </c>
      <c r="B8" s="2">
        <f>INT(D2+128)</f>
        <v>127</v>
      </c>
      <c r="C8" s="2">
        <f>BITWISE_AND(INT(D3/65536), 127)+E4</f>
        <v>61</v>
      </c>
      <c r="D8" s="2">
        <f>INT(BITWISE_AND(D3, 65535)/256)</f>
        <v>165</v>
      </c>
      <c r="E8">
        <f>INT(BITWISE_AND(D3, 255))</f>
        <v>18</v>
      </c>
    </row>
    <row r="9" spans="1:12" s="6" customFormat="1" x14ac:dyDescent="0.35">
      <c r="D9" s="7"/>
    </row>
    <row r="11" spans="1:12" x14ac:dyDescent="0.35">
      <c r="D11" s="4"/>
    </row>
    <row r="12" spans="1:12" x14ac:dyDescent="0.35">
      <c r="D12" s="4"/>
      <c r="L12" s="3"/>
    </row>
    <row r="13" spans="1:12" x14ac:dyDescent="0.35">
      <c r="D13" s="4"/>
      <c r="K13" s="3"/>
      <c r="L13" s="3"/>
    </row>
    <row r="14" spans="1:12" x14ac:dyDescent="0.35">
      <c r="D14" s="4"/>
    </row>
    <row r="15" spans="1:12" x14ac:dyDescent="0.35">
      <c r="D15" s="4"/>
    </row>
    <row r="16" spans="1:12" x14ac:dyDescent="0.35">
      <c r="D16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hex2float</vt:lpstr>
      <vt:lpstr>float2hex</vt:lpstr>
    </vt:vector>
  </TitlesOfParts>
  <Company>Texas Instruments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Hartl, Dominik</dc:creator>
  <cp:lastModifiedBy>Hartl, Dominik</cp:lastModifiedBy>
  <dcterms:created xsi:type="dcterms:W3CDTF">2017-01-30T18:12:54Z</dcterms:created>
  <dcterms:modified xsi:type="dcterms:W3CDTF">2025-10-30T19:21:55Z</dcterms:modified>
</cp:coreProperties>
</file>